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172" documentId="8_{949F7A3F-2C50-4F03-AFDD-4C7EAD6D7726}" xr6:coauthVersionLast="47" xr6:coauthVersionMax="47" xr10:uidLastSave="{93338D13-EDB3-4032-AEBA-0250CE036A80}"/>
  <bookViews>
    <workbookView xWindow="-24120" yWindow="-120" windowWidth="24240" windowHeight="13140" tabRatio="783" xr2:uid="{44F28241-4251-479E-A229-5DFBE325CFC1}"/>
  </bookViews>
  <sheets>
    <sheet name="Resumen" sheetId="2" r:id="rId1"/>
    <sheet name="Vigentes x 83" sheetId="1" r:id="rId2"/>
    <sheet name="Cumplidas x 56" sheetId="3" r:id="rId3"/>
    <sheet name="Cerradas x 345" sheetId="4" r:id="rId4"/>
    <sheet name="BD Completa" sheetId="5" r:id="rId5"/>
    <sheet name="Tabla Dinámica"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345'!$A$1:$AE$200</definedName>
    <definedName name="_xlnm._FilterDatabase" localSheetId="2" hidden="1">'Cumplidas x 56'!$A$1:$AE$7</definedName>
    <definedName name="_xlnm._FilterDatabase" localSheetId="0" hidden="1">Resumen!$G$8:$I$9</definedName>
    <definedName name="_xlnm._FilterDatabase" localSheetId="1" hidden="1">'Vigentes x 83'!$A$1:$AE$4</definedName>
    <definedName name="_ftn1" localSheetId="4">'BD Completa'!#REF!</definedName>
    <definedName name="_ftn1" localSheetId="3">'Cerradas x 345'!#REF!</definedName>
    <definedName name="_ftn1" localSheetId="2">'Cumplidas x 56'!#REF!</definedName>
    <definedName name="_ftn1" localSheetId="1">'Vigentes x 83'!#REF!</definedName>
    <definedName name="_ftn2" localSheetId="4">'BD Completa'!#REF!</definedName>
    <definedName name="_ftn2" localSheetId="3">'Cerradas x 345'!#REF!</definedName>
    <definedName name="_ftn2" localSheetId="2">'Cumplidas x 56'!#REF!</definedName>
    <definedName name="_ftn2" localSheetId="1">'Vigentes x 83'!#REF!</definedName>
    <definedName name="_Toc443982796" localSheetId="4">'BD Completa'!$D$99</definedName>
    <definedName name="_Toc443982796" localSheetId="3">'Cerradas x 345'!$D$96</definedName>
    <definedName name="_Toc443982796" localSheetId="2">'Cumplidas x 56'!#REF!</definedName>
    <definedName name="_Toc443982796" localSheetId="1">'Vigentes x 83'!#REF!</definedName>
    <definedName name="accion2" localSheetId="0">[1]LISTA!$A$1:$A$4</definedName>
    <definedName name="accion2">[2]LISTA!$A$1:$A$4</definedName>
    <definedName name="AREA" localSheetId="0">[1]LISTA!$J$1:$J$7</definedName>
    <definedName name="AREA">[2]LISTA!$J$1:$J$7</definedName>
    <definedName name="_xlnm.Print_Area" localSheetId="4">'BD Completa'!$A$1:$Z$1</definedName>
    <definedName name="_xlnm.Print_Area" localSheetId="3">'Cerradas x 345'!$A$1:$Z$1</definedName>
    <definedName name="_xlnm.Print_Area" localSheetId="2">'Cumplidas x 56'!$A$1:$Z$1</definedName>
    <definedName name="_xlnm.Print_Area" localSheetId="1">'Vigentes x 83'!$A$1:$Z$1</definedName>
    <definedName name="AUDITOR" localSheetId="0">[1]LISTA!$E$1:$E$30</definedName>
    <definedName name="AUDITOR">[2]LISTA!$E$1:$E$31</definedName>
    <definedName name="Categorias" localSheetId="0">[1]Hoja1!$A$2:$A$18</definedName>
    <definedName name="Categorias">[3]Hoja1!$A$2:$A$18</definedName>
    <definedName name="dgdfg">[3]LISTA!$A$1:$A$4</definedName>
    <definedName name="fdg">[4]LISTA!$A$1:$A$4</definedName>
    <definedName name="PROCESO" localSheetId="0">[1]LISTA!$G$1:$G$12</definedName>
    <definedName name="PROCESO">[2]LISTA!$G$1:$G$12</definedName>
    <definedName name="tipo" localSheetId="0">[1]LISTA!$H$1:$H$3</definedName>
    <definedName name="tipo">[3]LISTA!$H$1:$H$3</definedName>
    <definedName name="_xlnm.Print_Titles" localSheetId="4">'BD Completa'!$1:$1</definedName>
    <definedName name="_xlnm.Print_Titles" localSheetId="3">'Cerradas x 345'!$1:$1</definedName>
    <definedName name="_xlnm.Print_Titles" localSheetId="2">'Cumplidas x 56'!$1:$1</definedName>
    <definedName name="_xlnm.Print_Titles" localSheetId="1">'Vigentes x 83'!$1:$1</definedName>
    <definedName name="vicepresidencias" localSheetId="0">[1]LISTA!$D$1:$D$8</definedName>
    <definedName name="vicepresidencias">[2]LISTA!$D$1:$D$8</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85" i="5" l="1"/>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M85" i="2"/>
  <c r="H88" i="2"/>
  <c r="AD84" i="1"/>
  <c r="C18" i="2"/>
  <c r="H106" i="2"/>
  <c r="G106" i="2"/>
  <c r="E106" i="2"/>
  <c r="D106" i="2"/>
  <c r="C106" i="2"/>
  <c r="I80" i="2"/>
  <c r="H80" i="2"/>
  <c r="J83" i="2"/>
  <c r="I73" i="2"/>
  <c r="H73" i="2"/>
  <c r="L71" i="2"/>
  <c r="N57" i="2"/>
  <c r="I45" i="2"/>
  <c r="M58" i="2"/>
  <c r="L58" i="2"/>
  <c r="M46" i="2"/>
  <c r="L46" i="2"/>
  <c r="E29" i="2"/>
  <c r="E28" i="2"/>
  <c r="E27" i="2"/>
  <c r="E26" i="2"/>
  <c r="E25" i="2"/>
  <c r="E24" i="2"/>
  <c r="D18" i="2"/>
  <c r="E18" i="2" s="1"/>
  <c r="E17" i="2"/>
  <c r="E16" i="2"/>
  <c r="E15" i="2"/>
  <c r="E14" i="2"/>
  <c r="E13" i="2"/>
  <c r="E12" i="2"/>
  <c r="E11" i="2"/>
  <c r="E10" i="2"/>
  <c r="C107" i="2" l="1"/>
  <c r="AD83" i="1"/>
  <c r="AD82" i="1"/>
  <c r="AD81" i="1"/>
  <c r="AD80" i="1"/>
  <c r="AD79" i="1"/>
  <c r="AD78" i="1"/>
  <c r="AD77" i="1"/>
  <c r="AD76" i="1"/>
  <c r="AD75" i="1"/>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6EF3E7C8-372C-4C2E-855E-A1BF8DA47146}">
      <text>
        <r>
          <rPr>
            <sz val="9"/>
            <color rgb="FF000000"/>
            <rFont val="Tahoma"/>
            <family val="2"/>
          </rPr>
          <t>No. Es el consecutivo  de las acciones, organizado de forma descendente, este espacio  es diligenciado por Servidor publico de OCI</t>
        </r>
      </text>
    </comment>
    <comment ref="B1" authorId="0" shapeId="0" xr:uid="{1BCD8366-DC59-43C0-BD23-CAF0240502EC}">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125F10A1-24D3-48E4-8734-B9501C0123D4}">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EAD589EF-D223-48B0-8C81-4A2A46B796F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C001D900-336A-409A-9100-4F6E1ACD7ADA}">
      <text>
        <r>
          <rPr>
            <sz val="9"/>
            <color indexed="81"/>
            <rFont val="Tahoma"/>
            <family val="2"/>
          </rPr>
          <t>Funcionario o servidor publico designado como responsable del proceso, este espacio es diligenciado por el responsable del proceso.</t>
        </r>
      </text>
    </comment>
    <comment ref="K1" authorId="1" shapeId="0" xr:uid="{65E0578A-A0BC-4C81-BD26-8787C661F332}">
      <text>
        <r>
          <rPr>
            <sz val="8"/>
            <color indexed="81"/>
            <rFont val="Tahoma"/>
            <family val="2"/>
          </rPr>
          <t>Concesión / Área responsable de la implementación de la acción de mejora.</t>
        </r>
      </text>
    </comment>
    <comment ref="L1" authorId="2" shapeId="0" xr:uid="{87853425-103C-4D68-AE64-5DAC07E27F50}">
      <text>
        <r>
          <rPr>
            <sz val="8"/>
            <color indexed="81"/>
            <rFont val="Tahoma"/>
            <family val="2"/>
          </rPr>
          <t>Auditor, persona que realiza la auditoria, este espacio es diligenciado por el Servidor publico de OCI</t>
        </r>
      </text>
    </comment>
    <comment ref="M1" authorId="2" shapeId="0" xr:uid="{22B21329-D99E-4ABF-8371-55BF4EF042B6}">
      <text>
        <r>
          <rPr>
            <sz val="8"/>
            <color indexed="81"/>
            <rFont val="Tahoma"/>
            <family val="2"/>
          </rPr>
          <t>Fecha de realización de la auditoria, este espacio es diligenciado por el Servidor publico de OCI</t>
        </r>
      </text>
    </comment>
    <comment ref="Y1" authorId="0" shapeId="0" xr:uid="{B2B61155-8B56-4E87-BCC3-21CB366C6EF9}">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F0FFEC3B-45D3-4B83-B65A-57CAE94A0014}">
      <text>
        <r>
          <rPr>
            <sz val="9"/>
            <color rgb="FF000000"/>
            <rFont val="Tahoma"/>
            <family val="2"/>
          </rPr>
          <t>No. Es el consecutivo  de las acciones, organizado de forma descendente, este espacio  es diligenciado por Servidor publico de OCI</t>
        </r>
      </text>
    </comment>
    <comment ref="B1" authorId="0" shapeId="0" xr:uid="{763A71C6-A852-4D52-8C11-829F92BCC1E8}">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C2FAEBAA-F0F0-4245-AF4F-FA77A99E706B}">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3BF7768C-058B-4432-B976-FD48636A0E4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17FC57E7-DB50-400F-B348-E1E7BDC5786E}">
      <text>
        <r>
          <rPr>
            <sz val="9"/>
            <color indexed="81"/>
            <rFont val="Tahoma"/>
            <family val="2"/>
          </rPr>
          <t>Funcionario o servidor publico designado como responsable del proceso, este espacio es diligenciado por el responsable del proceso.</t>
        </r>
      </text>
    </comment>
    <comment ref="K1" authorId="1" shapeId="0" xr:uid="{C0FA16FD-3223-4DE7-BB56-F80EF4DD15CA}">
      <text>
        <r>
          <rPr>
            <sz val="8"/>
            <color indexed="81"/>
            <rFont val="Tahoma"/>
            <family val="2"/>
          </rPr>
          <t>Concesión / Área responsable de la implementación de la acción de mejora.</t>
        </r>
      </text>
    </comment>
    <comment ref="L1" authorId="2" shapeId="0" xr:uid="{7EE9C9EE-D12A-4EA8-9C53-74A3DB47D22F}">
      <text>
        <r>
          <rPr>
            <sz val="8"/>
            <color indexed="81"/>
            <rFont val="Tahoma"/>
            <family val="2"/>
          </rPr>
          <t>Auditor, persona que realiza la auditoria, este espacio es diligenciado por el Servidor publico de OCI</t>
        </r>
      </text>
    </comment>
    <comment ref="M1" authorId="2" shapeId="0" xr:uid="{0E00F5ED-7038-4F98-9CC6-B9860C7E53FE}">
      <text>
        <r>
          <rPr>
            <sz val="8"/>
            <color indexed="81"/>
            <rFont val="Tahoma"/>
            <family val="2"/>
          </rPr>
          <t>Fecha de realización de la auditoria, este espacio es diligenciado por el Servidor publico de OCI</t>
        </r>
      </text>
    </comment>
    <comment ref="Y1" authorId="0" shapeId="0" xr:uid="{2B0EED83-C5DF-44F0-8D83-2656593CD6DB}">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5B9D4B39-334F-448E-887F-2EEA0D45713F}">
      <text>
        <r>
          <rPr>
            <sz val="9"/>
            <color rgb="FF000000"/>
            <rFont val="Tahoma"/>
            <family val="2"/>
          </rPr>
          <t>No. Es el consecutivo  de las acciones, organizado de forma descendente, este espacio  es diligenciado por Servidor publico de OCI</t>
        </r>
      </text>
    </comment>
    <comment ref="B1" authorId="0" shapeId="0" xr:uid="{07DDFDC5-0E8A-49B3-B7B2-A397572D99C9}">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BEEC4667-623F-438C-8640-8D9D26ACE7F6}">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DA853E9A-DD29-432A-A4F9-06B11B5A6134}">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D0E0C848-13EB-4693-80D9-2FDC8488C602}">
      <text>
        <r>
          <rPr>
            <sz val="9"/>
            <color indexed="81"/>
            <rFont val="Tahoma"/>
            <family val="2"/>
          </rPr>
          <t>Funcionario o servidor publico designado como responsable del proceso, este espacio es diligenciado por el responsable del proceso.</t>
        </r>
      </text>
    </comment>
    <comment ref="K1" authorId="1" shapeId="0" xr:uid="{E74447A1-7162-4CBA-A874-F52C82DAF450}">
      <text>
        <r>
          <rPr>
            <sz val="8"/>
            <color indexed="81"/>
            <rFont val="Tahoma"/>
            <family val="2"/>
          </rPr>
          <t>Concesión / Área responsable de la implementación de la acción de mejora.</t>
        </r>
      </text>
    </comment>
    <comment ref="L1" authorId="2" shapeId="0" xr:uid="{D83D8EEC-AC78-41AC-A5E9-5854F6800DA7}">
      <text>
        <r>
          <rPr>
            <sz val="8"/>
            <color indexed="81"/>
            <rFont val="Tahoma"/>
            <family val="2"/>
          </rPr>
          <t>Auditor, persona que realiza la auditoria, este espacio es diligenciado por el Servidor publico de OCI</t>
        </r>
      </text>
    </comment>
    <comment ref="M1" authorId="2" shapeId="0" xr:uid="{BDDE0218-6A7B-4DA7-9E6F-A1FB0C2A35DA}">
      <text>
        <r>
          <rPr>
            <sz val="8"/>
            <color indexed="81"/>
            <rFont val="Tahoma"/>
            <family val="2"/>
          </rPr>
          <t>Fecha de realización de la auditoria, este espacio es diligenciado por el Servidor publico de OCI</t>
        </r>
      </text>
    </comment>
    <comment ref="Y1" authorId="0" shapeId="0" xr:uid="{B15502F0-9571-417B-8BD7-C5758EF974F5}">
      <text>
        <r>
          <rPr>
            <sz val="9"/>
            <color indexed="81"/>
            <rFont val="Tahoma"/>
            <family val="2"/>
          </rPr>
          <t>Espacio diligenciado por el profesional de GRUCON para evidenciar el estado de la no conformidad ((S/I) sin iniciar, (P) en proceso, ( C) cerrada).</t>
        </r>
      </text>
    </comment>
    <comment ref="J34" authorId="3" shapeId="0" xr:uid="{C1C6E67B-8051-4763-A867-043123EE5E3E}">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F7CE882D-3629-44E3-B411-8899099FBB50}">
      <text>
        <r>
          <rPr>
            <sz val="9"/>
            <color rgb="FF000000"/>
            <rFont val="Tahoma"/>
            <family val="2"/>
          </rPr>
          <t>No. Es el consecutivo  de las acciones, organizado de forma descendente, este espacio  es diligenciado por Servidor publico de OCI</t>
        </r>
      </text>
    </comment>
    <comment ref="B1" authorId="0" shapeId="0" xr:uid="{48A01978-3C44-4D5A-83CC-0AB0A88678CD}">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A1F72289-EE4A-408F-B504-0EFC188C448A}">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3857A994-0B1E-4757-9FC6-BFDDD6D79EEC}">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F18E26D7-7C8E-4BAE-9588-F1585206ECF4}">
      <text>
        <r>
          <rPr>
            <sz val="9"/>
            <color indexed="81"/>
            <rFont val="Tahoma"/>
            <family val="2"/>
          </rPr>
          <t>Funcionario o servidor publico designado como responsable del proceso, este espacio es diligenciado por el responsable del proceso.</t>
        </r>
      </text>
    </comment>
    <comment ref="K1" authorId="1" shapeId="0" xr:uid="{32CC0220-990F-4629-9453-737D37867123}">
      <text>
        <r>
          <rPr>
            <sz val="8"/>
            <color indexed="81"/>
            <rFont val="Tahoma"/>
            <family val="2"/>
          </rPr>
          <t>Concesión / Área responsable de la implementación de la acción de mejora.</t>
        </r>
      </text>
    </comment>
    <comment ref="L1" authorId="2" shapeId="0" xr:uid="{7744054A-D5E9-4DF8-B347-F443D3F76D2B}">
      <text>
        <r>
          <rPr>
            <sz val="8"/>
            <color indexed="81"/>
            <rFont val="Tahoma"/>
            <family val="2"/>
          </rPr>
          <t>Auditor, persona que realiza la auditoria, este espacio es diligenciado por el Servidor publico de OCI</t>
        </r>
      </text>
    </comment>
    <comment ref="M1" authorId="2" shapeId="0" xr:uid="{BEA45513-9DD1-43C1-A88E-D9DFCC655E63}">
      <text>
        <r>
          <rPr>
            <sz val="8"/>
            <color indexed="81"/>
            <rFont val="Tahoma"/>
            <family val="2"/>
          </rPr>
          <t>Fecha de realización de la auditoria, este espacio es diligenciado por el Servidor publico de OCI</t>
        </r>
      </text>
    </comment>
    <comment ref="Y1" authorId="0" shapeId="0" xr:uid="{468CFFA4-0EDE-459F-9B1C-D13786E3767E}">
      <text>
        <r>
          <rPr>
            <sz val="9"/>
            <color indexed="81"/>
            <rFont val="Tahoma"/>
            <family val="2"/>
          </rPr>
          <t>Espacio diligenciado por el profesional de GRUCON para evidenciar el estado de la no conformidad ((S/I) sin iniciar, (P) en proceso, ( C) cerrada).</t>
        </r>
      </text>
    </comment>
    <comment ref="J34" authorId="3" shapeId="0" xr:uid="{055C7B70-B9E9-4B05-AA72-A6D102D45BF5}">
      <text>
        <r>
          <rPr>
            <b/>
            <sz val="9"/>
            <color indexed="81"/>
            <rFont val="Tahoma"/>
            <family val="2"/>
          </rPr>
          <t>ESTRUCTURACIÓN Y JURIDICA</t>
        </r>
      </text>
    </comment>
  </commentList>
</comments>
</file>

<file path=xl/sharedStrings.xml><?xml version="1.0" encoding="utf-8"?>
<sst xmlns="http://schemas.openxmlformats.org/spreadsheetml/2006/main" count="15448" uniqueCount="2253">
  <si>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</si>
  <si>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</si>
  <si>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</si>
  <si>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</si>
  <si>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</si>
  <si>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</si>
  <si>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</si>
  <si>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</si>
  <si>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</si>
  <si>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</si>
  <si>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</si>
  <si>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</si>
  <si>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</si>
  <si>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</si>
  <si>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</si>
  <si>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</si>
  <si>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</si>
  <si>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</si>
  <si>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</si>
  <si>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</si>
  <si>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</si>
  <si>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</si>
  <si>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</si>
  <si>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</si>
  <si>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</si>
  <si>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</si>
  <si>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</si>
  <si>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</si>
  <si>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</si>
  <si>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</si>
  <si>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</si>
  <si>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</si>
  <si>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</si>
  <si>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</si>
  <si>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</si>
  <si>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</si>
  <si>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</si>
  <si>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</si>
  <si>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</si>
  <si>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</si>
  <si>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</si>
  <si>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</si>
  <si>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</si>
  <si>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</si>
  <si>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</si>
  <si>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</si>
  <si>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</si>
  <si>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</si>
  <si>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</si>
  <si>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</si>
  <si>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</si>
  <si>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</si>
  <si>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</si>
  <si>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</si>
  <si>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Calibri"/>
        <family val="2"/>
        <scheme val="minor"/>
      </rPr>
      <t>"Informe de seguimiento al proceso de implementación de bitácora de proyecto en fase de contratación - Grupo Interno de Trabajo de Contratación"</t>
    </r>
    <r>
      <rPr>
        <sz val="12"/>
        <rFont val="Calibri"/>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</si>
  <si>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</si>
  <si>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</si>
  <si>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</si>
  <si>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</si>
  <si>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</si>
  <si>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</si>
  <si>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</si>
  <si>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</si>
  <si>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</si>
  <si>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</si>
  <si>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</si>
  <si>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</si>
  <si>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</si>
  <si>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</si>
  <si>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</si>
  <si>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</si>
  <si>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</si>
  <si>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</si>
  <si>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</si>
  <si>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</si>
  <si>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Calibri"/>
        <family val="2"/>
        <scheme val="minor"/>
      </rPr>
      <t>ACUERDOS DE GESTIÓN: Se unifican las siguientes no conformidades por trarta el mismo tema.</t>
    </r>
    <r>
      <rPr>
        <sz val="12"/>
        <rFont val="Calibri"/>
        <family val="2"/>
        <scheme val="minor"/>
      </rPr>
      <t xml:space="preserve">
</t>
    </r>
    <r>
      <rPr>
        <b/>
        <sz val="12"/>
        <rFont val="Calibri"/>
        <family val="2"/>
        <scheme val="minor"/>
      </rPr>
      <t>NC 2391</t>
    </r>
    <r>
      <rPr>
        <sz val="12"/>
        <rFont val="Calibri"/>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Calibri"/>
        <family val="2"/>
        <scheme val="minor"/>
      </rPr>
      <t>NC 2392</t>
    </r>
    <r>
      <rPr>
        <sz val="12"/>
        <rFont val="Calibri"/>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Calibri"/>
        <family val="2"/>
        <scheme val="minor"/>
      </rPr>
      <t xml:space="preserve">NC 2829: </t>
    </r>
    <r>
      <rPr>
        <sz val="12"/>
        <rFont val="Calibri"/>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Calibri"/>
        <family val="2"/>
        <scheme val="minor"/>
      </rPr>
      <t xml:space="preserve">
NC 2830:</t>
    </r>
    <r>
      <rPr>
        <sz val="12"/>
        <rFont val="Calibri"/>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Calibri"/>
        <family val="2"/>
        <scheme val="minor"/>
      </rPr>
      <t>NC 2831:</t>
    </r>
    <r>
      <rPr>
        <sz val="12"/>
        <rFont val="Calibri"/>
        <family val="2"/>
        <scheme val="minor"/>
      </rPr>
      <t xml:space="preserve"> 3. El  Vicepresidente Ejecutivo (Javier Alberto Hernández),  no alineó los compromisos del acuerdo de gestión con el plan de acción de la vigencia 2014 ( Ver tabla No.4 )
</t>
    </r>
    <r>
      <rPr>
        <b/>
        <sz val="12"/>
        <rFont val="Calibri"/>
        <family val="2"/>
        <scheme val="minor"/>
      </rPr>
      <t>NC 2832:</t>
    </r>
    <r>
      <rPr>
        <sz val="12"/>
        <rFont val="Calibri"/>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Calibri"/>
        <family val="2"/>
        <scheme val="minor"/>
      </rPr>
      <t>NC 2833:</t>
    </r>
    <r>
      <rPr>
        <sz val="12"/>
        <rFont val="Calibri"/>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</si>
  <si>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</si>
  <si>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</si>
  <si>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</si>
  <si>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</si>
  <si>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</si>
  <si>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</si>
  <si>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</si>
  <si>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</si>
  <si>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</si>
  <si>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</si>
  <si>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</si>
  <si>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</si>
  <si>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</si>
  <si>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</si>
  <si>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</si>
  <si>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</si>
  <si>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</si>
  <si>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</si>
  <si>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</si>
  <si>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</si>
  <si>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</si>
  <si>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</si>
  <si>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</si>
  <si>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</si>
  <si>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</si>
  <si>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</si>
  <si>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</si>
  <si>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</si>
  <si>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</si>
  <si>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</si>
  <si>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</si>
  <si>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</si>
  <si>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</si>
  <si>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</si>
  <si>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</si>
  <si>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</si>
  <si>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</si>
  <si>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</si>
  <si>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</si>
  <si>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</si>
  <si>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</si>
  <si>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</si>
  <si>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</si>
  <si>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Calibri"/>
        <family val="2"/>
        <scheme val="minor"/>
      </rPr>
      <t>AUDITORIA MES DE ABRIL 2018:</t>
    </r>
    <r>
      <rPr>
        <sz val="12"/>
        <rFont val="Calibri"/>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</si>
  <si>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</si>
  <si>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</si>
  <si>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</si>
  <si>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</si>
  <si>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</si>
  <si>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</si>
  <si>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</si>
  <si>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</si>
  <si>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Calibri"/>
        <family val="2"/>
        <scheme val="minor"/>
      </rPr>
      <t>AUDITORIA INTERNA EN ABRIL DE 2018:</t>
    </r>
    <r>
      <rPr>
        <sz val="12"/>
        <rFont val="Calibri"/>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</si>
  <si>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</si>
  <si>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</si>
  <si>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</si>
  <si>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</si>
  <si>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</si>
  <si>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</si>
  <si>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</si>
  <si>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</si>
  <si>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</si>
  <si>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</si>
  <si>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</si>
  <si>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</si>
  <si>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</si>
  <si>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</si>
  <si>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</si>
  <si>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</si>
  <si>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</si>
  <si>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</si>
  <si>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</si>
  <si>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</si>
  <si>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</si>
  <si>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</si>
  <si>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</si>
  <si>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</si>
  <si>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</si>
  <si>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</si>
  <si>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</si>
  <si>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</si>
  <si>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</si>
  <si>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</si>
  <si>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</si>
  <si>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</si>
  <si>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</si>
  <si>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</si>
  <si>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</si>
  <si>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</si>
  <si>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</si>
  <si>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</si>
  <si>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</si>
  <si>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</si>
  <si>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</si>
  <si>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</si>
  <si>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</si>
  <si>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</si>
  <si>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</si>
  <si>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</si>
  <si>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</si>
  <si>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</si>
  <si>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</si>
  <si>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</si>
  <si>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</si>
  <si>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</si>
  <si>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</si>
  <si>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</si>
  <si>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</si>
  <si>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</si>
  <si>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</si>
  <si>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</si>
  <si>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</si>
  <si>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</si>
  <si>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</si>
  <si>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</si>
  <si>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</si>
  <si>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</si>
  <si>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</si>
  <si>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</si>
  <si>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</si>
  <si>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</si>
  <si>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</si>
  <si>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</si>
  <si>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Calibri"/>
        <family val="2"/>
        <scheme val="minor"/>
      </rPr>
      <t xml:space="preserve">INCUMPLIMIENTO DE LA RESOLUCIÓN 652 DE 2012 EN LOS SIGUIENTES ART (comité de convivencia laboral):
</t>
    </r>
    <r>
      <rPr>
        <sz val="12"/>
        <rFont val="Calibri"/>
        <family val="2"/>
        <scheme val="minor"/>
      </rPr>
      <t xml:space="preserve">
</t>
    </r>
    <r>
      <rPr>
        <b/>
        <sz val="12"/>
        <rFont val="Calibri"/>
        <family val="2"/>
        <scheme val="minor"/>
      </rPr>
      <t>NC 3154:</t>
    </r>
    <r>
      <rPr>
        <sz val="12"/>
        <rFont val="Calibri"/>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Calibri"/>
        <family val="2"/>
        <scheme val="minor"/>
      </rPr>
      <t>NC 3155:</t>
    </r>
    <r>
      <rPr>
        <sz val="12"/>
        <rFont val="Calibri"/>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Calibri"/>
        <family val="2"/>
        <scheme val="minor"/>
      </rPr>
      <t>NC 3156:</t>
    </r>
    <r>
      <rPr>
        <sz val="12"/>
        <rFont val="Calibri"/>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Calibri"/>
        <family val="2"/>
        <scheme val="minor"/>
      </rPr>
      <t xml:space="preserve">
NC 3157:</t>
    </r>
    <r>
      <rPr>
        <sz val="12"/>
        <rFont val="Calibri"/>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</si>
  <si>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</si>
  <si>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</si>
  <si>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</si>
  <si>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</si>
  <si>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</si>
  <si>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</si>
  <si>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</si>
  <si>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</si>
  <si>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</si>
  <si>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</si>
  <si>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</si>
  <si>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</si>
  <si>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</si>
  <si>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</si>
  <si>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</si>
  <si>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</si>
  <si>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</si>
  <si>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</si>
  <si>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</si>
  <si>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</si>
  <si>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</si>
  <si>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</si>
  <si>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</si>
  <si>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</si>
  <si>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</si>
  <si>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</si>
  <si>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</si>
  <si>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</si>
  <si>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</si>
  <si>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</si>
  <si>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Calibri"/>
        <family val="2"/>
        <scheme val="minor"/>
      </rPr>
      <t>VALIDICACIÓN DE LA EXPERIENCIA LABORAL:</t>
    </r>
    <r>
      <rPr>
        <sz val="12"/>
        <rFont val="Calibri"/>
        <family val="2"/>
        <scheme val="minor"/>
      </rPr>
      <t xml:space="preserve">
</t>
    </r>
    <r>
      <rPr>
        <b/>
        <sz val="12"/>
        <rFont val="Calibri"/>
        <family val="2"/>
        <scheme val="minor"/>
      </rPr>
      <t>NC 1289:</t>
    </r>
    <r>
      <rPr>
        <sz val="12"/>
        <rFont val="Calibri"/>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Calibri"/>
        <family val="2"/>
        <scheme val="minor"/>
      </rPr>
      <t>NC 3258:</t>
    </r>
    <r>
      <rPr>
        <sz val="12"/>
        <rFont val="Calibri"/>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Calibri"/>
        <family val="2"/>
        <scheme val="minor"/>
      </rPr>
      <t>NC 3259</t>
    </r>
    <r>
      <rPr>
        <sz val="12"/>
        <rFont val="Calibri"/>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Calibri"/>
        <family val="2"/>
        <scheme val="minor"/>
      </rPr>
      <t>NC 3260:</t>
    </r>
    <r>
      <rPr>
        <sz val="12"/>
        <rFont val="Calibri"/>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Calibri"/>
        <family val="2"/>
        <scheme val="minor"/>
      </rPr>
      <t>NC 3261:</t>
    </r>
    <r>
      <rPr>
        <sz val="12"/>
        <rFont val="Calibri"/>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</si>
  <si>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</si>
  <si>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</si>
  <si>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</si>
  <si>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</si>
  <si>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Calibri"/>
        <family val="2"/>
        <scheme val="minor"/>
      </rPr>
      <t>AUDITORÍA 2017: Se reitera la NC</t>
    </r>
    <r>
      <rPr>
        <sz val="12"/>
        <rFont val="Calibri"/>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Calibri"/>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</si>
  <si>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</si>
  <si>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</si>
  <si>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</si>
  <si>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</si>
  <si>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</si>
  <si>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</si>
  <si>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</si>
  <si>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</si>
  <si>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</si>
  <si>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</si>
  <si>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</si>
  <si>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Calibri"/>
        <family val="2"/>
        <scheme val="minor"/>
      </rPr>
      <t>AUDITORÍA 2017: Se reitera NC</t>
    </r>
    <r>
      <rPr>
        <sz val="12"/>
        <rFont val="Calibri"/>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</si>
  <si>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</si>
  <si>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Calibri"/>
        <family val="2"/>
        <scheme val="minor"/>
      </rPr>
      <t>AUDITORÍA 2017: Se reitera no conformidad</t>
    </r>
    <r>
      <rPr>
        <sz val="12"/>
        <rFont val="Calibri"/>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</si>
  <si>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</si>
  <si>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</si>
  <si>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</si>
  <si>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</si>
  <si>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</si>
  <si>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</si>
  <si>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</si>
  <si>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</si>
  <si>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</si>
  <si>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Calibri"/>
        <family val="2"/>
        <scheme val="minor"/>
      </rPr>
      <t>pérdida de trazabilidad sobre el trámite ofrecido</t>
    </r>
    <r>
      <rPr>
        <sz val="12"/>
        <rFont val="Calibri"/>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</si>
  <si>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</si>
  <si>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</si>
  <si>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</si>
  <si>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</si>
  <si>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</si>
  <si>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</si>
  <si>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</si>
  <si>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</si>
  <si>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</si>
  <si>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</si>
  <si>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</si>
  <si>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</si>
  <si>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</si>
  <si>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</si>
  <si>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</si>
  <si>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</si>
  <si>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</si>
  <si>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</si>
  <si>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</si>
  <si>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</si>
  <si>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</si>
  <si>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</si>
  <si>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</si>
  <si>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</si>
  <si>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</si>
  <si>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</si>
  <si>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</si>
  <si>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</si>
  <si>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</si>
  <si>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</si>
  <si>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</si>
  <si>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</si>
  <si>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</si>
  <si>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</si>
  <si>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</si>
  <si>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</si>
  <si>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</si>
  <si>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</si>
  <si>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</si>
  <si>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</si>
  <si>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</si>
  <si>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</si>
  <si>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</si>
  <si>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</si>
  <si>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</si>
  <si>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</si>
  <si>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</si>
  <si>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</si>
  <si>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</si>
  <si>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</si>
  <si>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</si>
  <si>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</si>
  <si>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</si>
  <si>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</si>
  <si>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Calibri"/>
        <family val="2"/>
        <scheme val="minor"/>
      </rPr>
      <t xml:space="preserve">
Auditoría febrero 2018</t>
    </r>
    <r>
      <rPr>
        <sz val="12"/>
        <rFont val="Calibri"/>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Calibri"/>
        <family val="2"/>
        <scheme val="minor"/>
      </rPr>
      <t xml:space="preserve">Auditoría febrero 2018: </t>
    </r>
    <r>
      <rPr>
        <sz val="12"/>
        <rFont val="Calibri"/>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Calibri"/>
        <family val="2"/>
        <scheme val="minor"/>
      </rPr>
      <t>Auditoría agosto 2018:</t>
    </r>
    <r>
      <rPr>
        <sz val="12"/>
        <rFont val="Calibri"/>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Calibri"/>
        <family val="2"/>
        <scheme val="minor"/>
      </rPr>
      <t>Auditoría febrero 2019:</t>
    </r>
    <r>
      <rPr>
        <sz val="12"/>
        <rFont val="Calibri"/>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</si>
  <si>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</si>
  <si>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</si>
  <si>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</si>
  <si>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</si>
  <si>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</si>
  <si>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artículo 2.2.3.4.1.9. “Funciones del administrador del sistema en la entidad”, numeral 6 del Decreto 1069 de 2015.</t>
    </r>
    <r>
      <rPr>
        <sz val="12"/>
        <rFont val="Calibri"/>
        <family val="2"/>
        <scheme val="minor"/>
      </rPr>
      <t xml:space="preserve">
</t>
    </r>
    <r>
      <rPr>
        <sz val="12"/>
        <color rgb="FFFF0000"/>
        <rFont val="Calibri"/>
        <family val="2"/>
        <scheme val="minor"/>
      </rPr>
      <t>Auditoria febrero 2018:</t>
    </r>
    <r>
      <rPr>
        <sz val="12"/>
        <rFont val="Calibri"/>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Calibri"/>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Calibri"/>
        <family val="2"/>
        <scheme val="minor"/>
      </rPr>
      <t xml:space="preserve"> artículo 2.2.3.4.1.9. “Funciones del administrador del sistema en la Entidad”, numeral 6 del Decreto 1069 de 2015</t>
    </r>
    <r>
      <rPr>
        <sz val="12"/>
        <rFont val="Calibri"/>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</si>
  <si>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</si>
  <si>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</si>
  <si>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</si>
  <si>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</si>
  <si>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</si>
  <si>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</si>
  <si>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</si>
  <si>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</si>
  <si>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</si>
  <si>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</si>
  <si>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</si>
  <si>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</si>
  <si>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</si>
  <si>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</si>
  <si>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</si>
  <si>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</si>
  <si>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</si>
  <si>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Calibri"/>
        <family val="2"/>
        <scheme val="minor"/>
      </rPr>
      <t>Se reitera la no conformidad en el informe de seguimiento de febrero 2019</t>
    </r>
    <r>
      <rPr>
        <sz val="12"/>
        <rFont val="Calibri"/>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</si>
  <si>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</si>
  <si>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</si>
  <si>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</si>
  <si>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</si>
  <si>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Calibri"/>
        <family val="2"/>
        <scheme val="minor"/>
      </rPr>
      <t xml:space="preserve">2° INFORME DE SEGUIMIENTO 2018: Se reitera la no conformidad en esta ocasión.
</t>
    </r>
    <r>
      <rPr>
        <sz val="12"/>
        <rFont val="Calibri"/>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</si>
  <si>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</si>
  <si>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</si>
  <si>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</si>
  <si>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</si>
  <si>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Calibri"/>
        <family val="2"/>
        <scheme val="minor"/>
      </rPr>
      <t>2° INFORME DE SEGUIMIENTO 2018: Se reitera la no conformidad en esta ocasión.</t>
    </r>
    <r>
      <rPr>
        <sz val="12"/>
        <rFont val="Calibri"/>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</si>
  <si>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</si>
  <si>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</si>
  <si>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</si>
  <si>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</si>
  <si>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</si>
  <si>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</si>
  <si>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</si>
  <si>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Calibri"/>
        <family val="2"/>
        <scheme val="minor"/>
      </rPr>
      <t>Se reitera la no conformidad en el informe de seguimiento febrero de 2019</t>
    </r>
    <r>
      <rPr>
        <sz val="12"/>
        <rFont val="Calibri"/>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</si>
  <si>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</si>
  <si>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</si>
  <si>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</si>
  <si>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</si>
  <si>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</si>
  <si>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Calibri"/>
        <family val="2"/>
        <scheme val="minor"/>
      </rPr>
      <t>Se reitera la no conformidad en el informe de seguimiento febrero de 2019</t>
    </r>
    <r>
      <rPr>
        <sz val="12"/>
        <rFont val="Calibri"/>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</si>
  <si>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</si>
  <si>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</si>
  <si>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</si>
  <si>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</si>
  <si>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</si>
  <si>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</si>
  <si>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</si>
  <si>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</si>
  <si>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</si>
  <si>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</si>
  <si>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</si>
  <si>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</si>
  <si>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</si>
  <si>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</si>
  <si>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</si>
  <si>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</si>
  <si>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</si>
  <si>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</si>
  <si>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</si>
  <si>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</si>
  <si>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</si>
  <si>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Calibri"/>
        <family val="2"/>
        <scheme val="minor"/>
      </rPr>
      <t>1. vicepresidencia de estructuración:</t>
    </r>
    <r>
      <rPr>
        <sz val="12"/>
        <rFont val="Calibri"/>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</si>
  <si>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</si>
  <si>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</si>
  <si>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</si>
  <si>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</si>
  <si>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Calibri"/>
        <family val="2"/>
        <scheme val="minor"/>
      </rPr>
      <t xml:space="preserve">SUPERVISIÓN: </t>
    </r>
    <r>
      <rPr>
        <sz val="12"/>
        <rFont val="Calibri"/>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</si>
  <si>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</si>
  <si>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</si>
  <si>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</si>
  <si>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</si>
  <si>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</si>
  <si>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</si>
  <si>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</si>
  <si>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</si>
  <si>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</si>
  <si>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</si>
  <si>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</si>
  <si>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</si>
  <si>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</si>
  <si>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</si>
  <si>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</si>
  <si>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</si>
  <si>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</si>
  <si>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</si>
  <si>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</si>
  <si>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</si>
  <si>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</si>
  <si>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</si>
  <si>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</si>
  <si>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</si>
  <si>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</si>
  <si>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</si>
  <si>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</si>
  <si>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</si>
  <si>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</si>
  <si>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</si>
  <si>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</si>
  <si>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</si>
  <si>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</si>
  <si>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</si>
  <si>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</si>
  <si>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</si>
  <si>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</si>
  <si>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</si>
  <si>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</si>
  <si>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</si>
  <si>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</si>
  <si>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</si>
  <si>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</si>
  <si>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</si>
  <si>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</si>
  <si>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</si>
  <si>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</si>
  <si>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</si>
  <si>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</si>
  <si>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</si>
  <si>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</si>
  <si>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</si>
  <si>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</si>
  <si>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</si>
  <si>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</si>
  <si>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</si>
  <si>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</si>
  <si>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</si>
  <si>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Calibri"/>
        <family val="2"/>
        <scheme val="minor"/>
      </rPr>
      <t>INTERVENTORIA:</t>
    </r>
    <r>
      <rPr>
        <sz val="12"/>
        <rFont val="Calibri"/>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</si>
  <si>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</si>
  <si>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</si>
  <si>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</si>
  <si>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</si>
  <si>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</si>
  <si>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Calibri"/>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</si>
  <si>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</si>
  <si>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Calibri"/>
        <family val="2"/>
        <scheme val="minor"/>
      </rPr>
      <t>Vicepresidencia Jurídica:</t>
    </r>
    <r>
      <rPr>
        <sz val="12"/>
        <rFont val="Calibri"/>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</si>
  <si>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</si>
  <si>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</si>
  <si>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</si>
  <si>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Calibri"/>
        <family val="2"/>
        <scheme val="minor"/>
      </rPr>
      <t>supervisión y equipo de apoyo:</t>
    </r>
    <r>
      <rPr>
        <sz val="12"/>
        <rFont val="Calibri"/>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</si>
  <si>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</si>
  <si>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</si>
  <si>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</si>
  <si>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Calibri"/>
        <family val="2"/>
        <scheme val="minor"/>
      </rPr>
      <t>supervisión y equipo de apoyo:</t>
    </r>
    <r>
      <rPr>
        <sz val="12"/>
        <rFont val="Calibri"/>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</si>
  <si>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</si>
  <si>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</si>
  <si>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Calibri"/>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</si>
  <si>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</si>
  <si>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</si>
  <si>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</si>
  <si>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</si>
  <si>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</si>
  <si>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</si>
  <si>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</si>
  <si>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</si>
  <si>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</si>
  <si>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</si>
  <si>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</si>
  <si>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</si>
  <si>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</si>
  <si>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</si>
  <si>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</si>
  <si>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</si>
  <si>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</si>
  <si>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</si>
  <si>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</si>
  <si>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</si>
  <si>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</si>
  <si>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</si>
  <si>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</si>
  <si>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</si>
  <si>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</si>
  <si>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</si>
  <si>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</si>
  <si>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Calibri"/>
        <family val="2"/>
        <scheme val="minor"/>
      </rPr>
      <t>INTERVENTORÍA:</t>
    </r>
    <r>
      <rPr>
        <sz val="12"/>
        <rFont val="Calibri"/>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</si>
  <si>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</si>
  <si>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</si>
  <si>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</si>
  <si>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</si>
  <si>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Calibri"/>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</si>
  <si>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</si>
  <si>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</si>
  <si>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Calibri"/>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</si>
  <si>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</si>
  <si>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</si>
  <si>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Calibri"/>
        <family val="2"/>
        <scheme val="minor"/>
      </rPr>
      <t xml:space="preserve">
AUDITORÍA AGOSTO 2018: Se mantiene la no conformidad debido a lo evidenciado</t>
    </r>
    <r>
      <rPr>
        <sz val="12"/>
        <rFont val="Calibri"/>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</si>
  <si>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</si>
  <si>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</si>
  <si>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</si>
  <si>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</si>
  <si>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</si>
  <si>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</si>
  <si>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</si>
  <si>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</si>
  <si>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</si>
  <si>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</si>
  <si>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</si>
  <si>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</si>
  <si>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</si>
  <si>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</si>
  <si>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</si>
  <si>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</si>
  <si>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</si>
  <si>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</si>
  <si>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</si>
  <si>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</si>
  <si>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Ricardo Mauricio Hernández Gómez</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</si>
  <si>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</si>
  <si>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30/06/2024</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</si>
  <si>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
_x000D_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
_x000D_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
_x000D_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
_x000D_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
_x000D_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
_x000D_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
_x000D_
Se programa reunión de seguimiento para el jueves 26 de mayo de 2022, con el fin de revisar los avances del plan de mejoramiento._x000D_
_x000D_
El porcentaje de avance del plan de mejoramiento se establece en 75%._x000D_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
_x000D_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
_x000D_
Se informa, el 21 de abril de 2022 se llevó a cabo reunión con el área de Defensa Judicial, con el fin de revisar el procedimiento y condiciones para iniciar con un Tribunal de Arbitramento._x000D_
_x000D_
En virtud de lo anterior, se establece 31 de diciembre de 2022 como fecha de terminación del plan de mejoramiento._x000D_
_x000D_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
_x000D_
El porcentaje de avance del plan de mejoramiento se mantiene en 75%._x000D_
_x000D_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
_x000D_
El porcentaje de avance del plan de mejoramiento se mantiene en 75%._x000D_
_x000D_
En la reunión se acuerda establecer 30 de junio de 2023 como fecha terminación del plan de mejoramiento._x000D_
_x000D_
Se programa reunión de seguimiento para la primera semana de abril de 2023._x000D_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
En la primera mesa de trabajo, del 25 de julio de 2023, el Concesionario expuso su posición frente a la construcción de la segunda línea,_x000D_
En la segunda mesa de trabajo, del 8 de agosto de 2023, la ANI expuso su posición frente a la construcción de la segunda línea,_x000D_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
_x000D_
En la reunión se aclara que el trámite de licenciamiento ambiental para la terminación de la segunda línea férrea, objeto de la no conformidad, depende de las decisiones que resulten de las mesas de trabajo en curso, enmarcadas en el memorando de entendimiento._x000D_
_x000D_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informó:_x000D_
_x000D_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
_x000D_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
En las reuniones se han tratado los temas establecidos en el cronograma contenido memorando de entendimiento, así:_x000D_
En la primera mesa de trabajo, del 25 de julio de 2023, el Concesionario expuso su posición frente a la construcción de la segunda línea, desde los componentes técnico, jurídico, financiero, ambiental y demás áreas._x000D_
En la segunda mesa de trabajo, del 8 de agosto de 2023, la ANI expuso su posición frente a la construcción de la segunda línea, desde los componentes técnico, jurídico, financiero, ambiental y demás áreas._x000D_
En la tercera mesa de trabajo y de acuerdo con lo propuesto por Fenoco, el Concesionario realizó una exposición sobre la capacidad que tiene la vía actualmente y su importancia para garantizar una_x000D_
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
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
Se convocará reunión de seguimiento por parte de la OCI de acuerdo con el ajuste en la fecha de terminación. _x000D_
 (Ricardo Mauricio Hernández Gómez)</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</si>
  <si>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</si>
  <si>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</si>
  <si>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</si>
  <si>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</si>
  <si>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</si>
  <si>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</si>
  <si>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</si>
  <si>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</si>
  <si>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</si>
  <si>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</si>
  <si>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</si>
  <si>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</si>
  <si>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</si>
  <si>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</si>
  <si>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</si>
  <si>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</si>
  <si>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</si>
  <si>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</si>
  <si>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</si>
  <si>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</si>
  <si>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</si>
  <si>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</si>
  <si>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</si>
  <si>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</si>
  <si>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</si>
  <si>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</si>
  <si>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</si>
  <si>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</si>
  <si>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</si>
  <si>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</si>
  <si>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</si>
  <si>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</si>
  <si>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</si>
  <si>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</si>
  <si>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</si>
  <si>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Calibri"/>
        <family val="2"/>
        <scheme val="minor"/>
      </rPr>
      <t>Auditoría febrero de 2019:</t>
    </r>
    <r>
      <rPr>
        <sz val="12"/>
        <rFont val="Calibri"/>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</si>
  <si>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</si>
  <si>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</si>
  <si>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Calibri"/>
        <family val="2"/>
        <scheme val="minor"/>
      </rPr>
      <t>Auditoría febrero 2019:</t>
    </r>
    <r>
      <rPr>
        <sz val="12"/>
        <rFont val="Calibri"/>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</si>
  <si>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</si>
  <si>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</si>
  <si>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Calibri"/>
        <family val="2"/>
        <scheme val="minor"/>
      </rPr>
      <t>INTERVENTORÍA:</t>
    </r>
    <r>
      <rPr>
        <sz val="12"/>
        <rFont val="Calibri"/>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</si>
  <si>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</si>
  <si>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</si>
  <si>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</si>
  <si>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</si>
  <si>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Calibri"/>
        <family val="2"/>
        <scheme val="minor"/>
      </rPr>
      <t>INTERVENTORÍA:</t>
    </r>
    <r>
      <rPr>
        <sz val="12"/>
        <rFont val="Calibri"/>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</si>
  <si>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</si>
  <si>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</si>
  <si>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</si>
  <si>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Calibri"/>
        <family val="2"/>
        <scheme val="minor"/>
      </rPr>
      <t>INTERVENTORÍA:</t>
    </r>
    <r>
      <rPr>
        <sz val="12"/>
        <rFont val="Calibri"/>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</si>
  <si>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</si>
  <si>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</si>
  <si>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</si>
  <si>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</si>
  <si>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Calibri"/>
        <family val="2"/>
        <scheme val="minor"/>
      </rPr>
      <t>INTERVENTORÍA:</t>
    </r>
    <r>
      <rPr>
        <sz val="12"/>
        <rFont val="Calibri"/>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</si>
  <si>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</si>
  <si>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</si>
  <si>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Calibri"/>
        <family val="2"/>
        <scheme val="minor"/>
      </rPr>
      <t>SUPERVISIÓN Y EQUIPO DE APOYO:</t>
    </r>
    <r>
      <rPr>
        <sz val="12"/>
        <rFont val="Calibri"/>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</si>
  <si>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</si>
  <si>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Calibri"/>
        <family val="2"/>
        <scheme val="minor"/>
      </rPr>
      <t>SUPERVISIÓN Y EQUIPO DE APOYO:</t>
    </r>
    <r>
      <rPr>
        <sz val="12"/>
        <rFont val="Calibri"/>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</si>
  <si>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</si>
  <si>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t>
  </si>
  <si>
    <t>https://anionline.sharepoint.com/:f:/s/PMPMotor/EgL4Qts5U75BpyCu69bnWGcB1st1lXgF0LG3ga_RTSVJOw?e=8LkmNK</t>
  </si>
  <si>
    <r>
      <rPr>
        <b/>
        <sz val="12"/>
        <rFont val="Calibri"/>
        <family val="2"/>
        <scheme val="minor"/>
      </rPr>
      <t>VICEPRESIDENCIA DE GESTIÓN CONTRACTUAL:</t>
    </r>
    <r>
      <rPr>
        <sz val="12"/>
        <rFont val="Calibri"/>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</si>
  <si>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</si>
  <si>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</si>
  <si>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</si>
  <si>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</si>
  <si>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</si>
  <si>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</si>
  <si>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</si>
  <si>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Calibri"/>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</si>
  <si>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</si>
  <si>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</si>
  <si>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</si>
  <si>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</si>
  <si>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Calibri"/>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</si>
  <si>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</si>
  <si>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</si>
  <si>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Calibri"/>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</si>
  <si>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</si>
  <si>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</si>
  <si>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</si>
  <si>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</si>
  <si>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</si>
  <si>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</si>
  <si>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</si>
  <si>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</si>
  <si>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</si>
  <si>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</si>
  <si>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</si>
  <si>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</si>
  <si>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</si>
  <si>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</si>
  <si>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</si>
  <si>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</si>
  <si>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</si>
  <si>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</si>
  <si>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</si>
  <si>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</si>
  <si>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</si>
  <si>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</si>
  <si>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Calibri"/>
        <family val="2"/>
        <scheme val="minor"/>
      </rPr>
      <t>"Certificado de Debida Diligencia Bitácora de Proyecto - Gestión Jurídica"</t>
    </r>
    <r>
      <rPr>
        <sz val="12"/>
        <rFont val="Calibri"/>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</si>
  <si>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</si>
  <si>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Calibri"/>
        <family val="2"/>
        <scheme val="minor"/>
      </rPr>
      <t xml:space="preserve">Auditoría febrero 2019: </t>
    </r>
    <r>
      <rPr>
        <sz val="12"/>
        <rFont val="Calibri"/>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</si>
  <si>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</si>
  <si>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</si>
  <si>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</si>
  <si>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</si>
  <si>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</si>
  <si>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Calibri"/>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</si>
  <si>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</si>
  <si>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</si>
  <si>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</si>
  <si>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</si>
  <si>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Calibri"/>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</si>
  <si>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</si>
  <si>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</si>
  <si>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Calibri"/>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</si>
  <si>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</si>
  <si>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</si>
  <si>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Calibri"/>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</si>
  <si>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</si>
  <si>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</si>
  <si>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Calibri"/>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</si>
  <si>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</si>
  <si>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</si>
  <si>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Calibri"/>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</si>
  <si>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</si>
  <si>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</si>
  <si>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Calibri"/>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</si>
  <si>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</si>
  <si>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</si>
  <si>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Calibri"/>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</si>
  <si>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</si>
  <si>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</si>
  <si>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Calibri"/>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</si>
  <si>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</si>
  <si>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</si>
  <si>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Calibri"/>
        <family val="2"/>
        <scheme val="minor"/>
      </rPr>
      <t xml:space="preserve">Vicepresidencia Jurídica: </t>
    </r>
    <r>
      <rPr>
        <sz val="12"/>
        <rFont val="Calibri"/>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</si>
  <si>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</si>
  <si>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</si>
  <si>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Calibri"/>
        <family val="2"/>
        <scheme val="minor"/>
      </rPr>
      <t xml:space="preserve">Vicepresidencia de Gestión Contractual: </t>
    </r>
    <r>
      <rPr>
        <sz val="12"/>
        <rFont val="Calibri"/>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</si>
  <si>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</si>
  <si>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Calibri"/>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</si>
  <si>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</si>
  <si>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</si>
  <si>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</si>
  <si>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Calibri"/>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</si>
  <si>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</si>
  <si>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</si>
  <si>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Calibri"/>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</si>
  <si>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</si>
  <si>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</si>
  <si>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Calibri"/>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</si>
  <si>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</si>
  <si>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</si>
  <si>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Calibri"/>
        <family val="2"/>
        <scheme val="minor"/>
      </rPr>
      <t>Se reitera en auditoría de marzo de 2019</t>
    </r>
    <r>
      <rPr>
        <sz val="12"/>
        <rFont val="Calibri"/>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</si>
  <si>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</si>
  <si>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</si>
  <si>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</si>
  <si>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</si>
  <si>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</si>
  <si>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</si>
  <si>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</si>
  <si>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</si>
  <si>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</si>
  <si>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</si>
  <si>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</si>
  <si>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</si>
  <si>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</si>
  <si>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</si>
  <si>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</si>
  <si>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</si>
  <si>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</si>
  <si>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</si>
  <si>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</si>
  <si>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</si>
  <si>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</si>
  <si>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</si>
  <si>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</si>
  <si>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</si>
  <si>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</si>
  <si>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</si>
  <si>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</si>
  <si>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</si>
  <si>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</si>
  <si>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</si>
  <si>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</si>
  <si>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</si>
  <si>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</si>
  <si>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</si>
  <si>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</si>
  <si>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</si>
  <si>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</si>
  <si>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</si>
  <si>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</si>
  <si>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</si>
  <si>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</si>
  <si>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</si>
  <si>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</si>
  <si>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</si>
  <si>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</si>
  <si>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</si>
  <si>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</si>
  <si>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</si>
  <si>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</si>
  <si>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</si>
  <si>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</si>
  <si>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</si>
  <si>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</si>
  <si>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</si>
  <si>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</si>
  <si>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</si>
  <si>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</si>
  <si>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</si>
  <si>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</si>
  <si>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</si>
  <si>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</si>
  <si>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</si>
  <si>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</si>
  <si>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</si>
  <si>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</si>
  <si>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</si>
  <si>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</si>
  <si>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</si>
  <si>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</si>
  <si>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</si>
  <si>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</si>
  <si>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</si>
  <si>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</si>
  <si>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</si>
  <si>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</si>
  <si>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</si>
  <si>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</si>
  <si>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</si>
  <si>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</si>
  <si>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</si>
  <si>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</si>
  <si>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</si>
  <si>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</si>
  <si>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</si>
  <si>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</si>
  <si>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</si>
  <si>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</si>
  <si>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</si>
  <si>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</si>
  <si>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</si>
  <si>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</si>
  <si>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</si>
  <si>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</si>
  <si>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</si>
  <si>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</si>
  <si>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</si>
  <si>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</si>
  <si>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</si>
  <si>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</si>
  <si>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</si>
  <si>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</si>
  <si>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</si>
  <si>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</si>
  <si>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</si>
  <si>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</si>
  <si>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</si>
  <si>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</si>
  <si>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</si>
  <si>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</si>
  <si>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</si>
  <si>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</si>
  <si>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</si>
  <si>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</si>
  <si>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</si>
  <si>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</si>
  <si>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</si>
  <si>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</si>
  <si>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</si>
  <si>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</si>
  <si>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</si>
  <si>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</si>
  <si>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</si>
  <si>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</si>
  <si>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</si>
  <si>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</si>
  <si>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</si>
  <si>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</si>
  <si>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</si>
  <si>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</si>
  <si>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</si>
  <si>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</si>
  <si>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</si>
  <si>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</si>
  <si>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</si>
  <si>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</si>
  <si>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</si>
  <si>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</si>
  <si>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</si>
  <si>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</si>
  <si>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</si>
  <si>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</si>
  <si>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</si>
  <si>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</si>
  <si>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</si>
  <si>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</si>
  <si>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</si>
  <si>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</si>
  <si>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</si>
  <si>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</si>
  <si>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</si>
  <si>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</si>
  <si>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</si>
  <si>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</si>
  <si>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</si>
  <si>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</si>
  <si>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</si>
  <si>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</si>
  <si>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</si>
  <si>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</si>
  <si>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</si>
  <si>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</si>
  <si>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</si>
  <si>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</si>
  <si>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Calibri"/>
        <family val="2"/>
        <scheme val="minor"/>
      </rPr>
      <t>ANULADA.</t>
    </r>
    <r>
      <rPr>
        <sz val="12"/>
        <rFont val="Calibri"/>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</si>
  <si>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</si>
  <si>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</si>
  <si>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</si>
  <si>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</si>
  <si>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</si>
  <si>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</si>
  <si>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</si>
  <si>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</si>
  <si>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</si>
  <si>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</si>
  <si>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</si>
  <si>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</si>
  <si>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</si>
  <si>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</si>
  <si>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</si>
  <si>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</si>
  <si>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</si>
  <si>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</si>
  <si>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</si>
  <si>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</si>
  <si>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</si>
  <si>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</si>
  <si>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</si>
  <si>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</si>
  <si>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</si>
  <si>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</si>
  <si>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</si>
  <si>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</si>
  <si>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</si>
  <si>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</si>
  <si>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</si>
  <si>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</si>
  <si>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</si>
  <si>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</si>
  <si>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</si>
  <si>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</si>
  <si>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</si>
  <si>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</si>
  <si>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</si>
  <si>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</si>
  <si>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</si>
  <si>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</si>
  <si>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</si>
  <si>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</si>
  <si>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</si>
  <si>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</si>
  <si>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</si>
  <si>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</si>
  <si>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</si>
  <si>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</si>
  <si>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</si>
  <si>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</si>
  <si>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</si>
  <si>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</si>
  <si>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</si>
  <si>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</si>
  <si>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</si>
  <si>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</si>
  <si>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</si>
  <si>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</si>
  <si>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</si>
  <si>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</si>
  <si>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</si>
  <si>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</si>
  <si>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</si>
  <si>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</si>
  <si>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</si>
  <si>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</si>
  <si>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</si>
  <si>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</si>
  <si>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</si>
  <si>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</si>
  <si>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</si>
  <si>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</si>
  <si>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</si>
  <si>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</si>
  <si>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</si>
  <si>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</si>
  <si>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</si>
  <si>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</si>
  <si>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</si>
  <si>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</si>
  <si>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</si>
  <si>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</si>
  <si>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</si>
  <si>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</si>
  <si>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</si>
  <si>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</si>
  <si>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</si>
  <si>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</si>
  <si>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</si>
  <si>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</si>
  <si>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</si>
  <si>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</si>
  <si>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</si>
  <si>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</si>
  <si>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</si>
  <si>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</si>
  <si>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</si>
  <si>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</si>
  <si>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</si>
  <si>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</si>
  <si>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</si>
  <si>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</si>
  <si>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</si>
  <si>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</si>
  <si>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</si>
  <si>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</si>
  <si>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</si>
  <si>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</si>
  <si>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</si>
  <si>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</si>
  <si>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</si>
  <si>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</si>
  <si>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</si>
  <si>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</si>
  <si>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</si>
  <si>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</si>
  <si>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</si>
  <si>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</si>
  <si>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</si>
  <si>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</si>
  <si>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</si>
  <si>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</si>
  <si>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</si>
  <si>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</si>
  <si>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</si>
  <si>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</si>
  <si>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</si>
  <si>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</si>
  <si>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</si>
  <si>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31/12/2024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</si>
  <si>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</si>
  <si>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</si>
  <si>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</si>
  <si>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</si>
  <si>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</si>
  <si>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</si>
  <si>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</si>
  <si>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</si>
  <si>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</si>
  <si>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</si>
  <si>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</si>
  <si>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</si>
  <si>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</si>
  <si>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</si>
  <si>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</si>
  <si>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</si>
  <si>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indicó:_x000D_
_x000D_
"A través del memorando ANI No. 20221020153523 del 12-12-2022 la Oficina_x000D_
de Control Interno indicó lo siguiente: “(…) Teniendo en cuenta la solicitud de_x000D_
la Supervisión, la Oficina de Control Interno procederá a establecer el 31 de_x000D_
diciembre de 2023 como fecha de finalización de la No Conformidad 3757 en_x000D_
el Plan de Mejoramiento por Procesos de la Entidad, una vez se cumpla el_x000D_
plan se revisará la efectividad de las acciones de mejoramiento implementadas, con el fin de determinar si se superó la causa que dio lugar a la No Conformidad citada.”._x000D_
_x000D_
Ahora bien, como evidencia de la gestión de la ANI, mediante comunicación_x000D_
No. 20235000060131 del 24-02-2023 se reiteró a la Cámara Colombiana de la_x000D_
Infraestructura - CCI la solicitud de acompañamiento y apoyo para la_x000D_
construcción de una propuesta para una eventual modificación de los_x000D_
Contratos de Concesión de los proyectos de Cuarta Generación que permita_x000D_
ampliar el término para resolver las solicitudes de Eventos Eximentes de_x000D_
Responsabilidad, conforme a los tiempos que efectivamente requiere la_x000D_
Agencia Nacional de Infraestructura. En respuesta a lo anterior, la CCI se_x000D_
pronunció a través del oficio 20234090273402, en el cual remite la propuesta_x000D_
para proceder con la modificación mencionada._x000D_
_x000D_
Actualmente, dicha propuesta está en revision al interior de la Agencia_x000D_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</si>
  <si>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</si>
  <si>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</si>
  <si>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</si>
  <si>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</si>
  <si>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</si>
  <si>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</si>
  <si>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</si>
  <si>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</si>
  <si>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</si>
  <si>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</si>
  <si>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</si>
  <si>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</si>
  <si>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</si>
  <si>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</si>
  <si>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</si>
  <si>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</si>
  <si>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</si>
  <si>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</si>
  <si>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</si>
  <si>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</si>
  <si>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</si>
  <si>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</si>
  <si>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</si>
  <si>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</si>
  <si>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</si>
  <si>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</si>
  <si>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</si>
  <si>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</si>
  <si>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</si>
  <si>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</si>
  <si>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</si>
  <si>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</si>
  <si>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</si>
  <si>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</si>
  <si>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</si>
  <si>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</si>
  <si>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</si>
  <si>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</si>
  <si>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</si>
  <si>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</si>
  <si>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</si>
  <si>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</si>
  <si>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</si>
  <si>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</si>
  <si>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</si>
  <si>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</si>
  <si>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</si>
  <si>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</si>
  <si>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</si>
  <si>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</si>
  <si>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</si>
  <si>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</si>
  <si>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</si>
  <si>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</si>
  <si>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</si>
  <si>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</si>
  <si>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</si>
  <si>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</si>
  <si>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</si>
  <si>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</si>
  <si>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</si>
  <si>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</si>
  <si>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</si>
  <si>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</si>
  <si>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</si>
  <si>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</si>
  <si>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</si>
  <si>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</si>
  <si>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</si>
  <si>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</si>
  <si>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</si>
  <si>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</si>
  <si>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</si>
  <si>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</si>
  <si>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</si>
  <si>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</si>
  <si>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</si>
  <si>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</si>
  <si>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</si>
  <si>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</si>
  <si>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</si>
  <si>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</si>
  <si>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</si>
  <si>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</si>
  <si>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</si>
  <si>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</si>
  <si>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</si>
  <si>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</si>
  <si>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</si>
  <si>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</si>
  <si>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</si>
  <si>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</si>
  <si>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</si>
  <si>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</si>
  <si>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</si>
  <si>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</si>
  <si>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</si>
  <si>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</si>
  <si>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</si>
  <si>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</si>
  <si>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</si>
  <si>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</si>
  <si>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</si>
  <si>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</si>
  <si>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</si>
  <si>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</si>
  <si>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</si>
  <si>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</si>
  <si>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</si>
  <si>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</si>
  <si>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</si>
  <si>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</si>
  <si>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</si>
  <si>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</si>
  <si>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</si>
  <si>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</si>
  <si>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</si>
  <si>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</si>
  <si>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</si>
  <si>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</si>
  <si>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</si>
  <si>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</si>
  <si>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</si>
  <si>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</si>
  <si>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</si>
  <si>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</si>
  <si>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</si>
  <si>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</si>
  <si>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</si>
  <si>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</si>
  <si>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</si>
  <si>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pronunciamiento._x000D_
_x000D_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_x000D_
El dia 4 de diciembre, se solicitó remitir a la Oficina de Control Interno la documentación que acredite el cumplimiento de las acciones de mejoramiento a la No Conformidad.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</si>
  <si>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</si>
  <si>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</si>
  <si>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</si>
  <si>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</si>
  <si>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</si>
  <si>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</si>
  <si>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</si>
  <si>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</si>
  <si>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</si>
  <si>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</si>
  <si>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</si>
  <si>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</si>
  <si>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</si>
  <si>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</si>
  <si>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</si>
  <si>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</si>
  <si>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</si>
  <si>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</si>
  <si>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</si>
  <si>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</si>
  <si>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</si>
  <si>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</si>
  <si>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</si>
  <si>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</si>
  <si>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</si>
  <si>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</si>
  <si>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</si>
  <si>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</si>
  <si>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</si>
  <si>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</si>
  <si>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</si>
  <si>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</si>
  <si>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</si>
  <si>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</si>
  <si>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</si>
  <si>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</si>
  <si>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</si>
  <si>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</si>
  <si>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</si>
  <si>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</si>
  <si>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</si>
  <si>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</si>
  <si>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</si>
  <si>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</si>
  <si>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</si>
  <si>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</si>
  <si>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</si>
  <si>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</si>
  <si>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</si>
  <si>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</si>
  <si>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</si>
  <si>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</si>
  <si>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</si>
  <si>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</si>
  <si>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</si>
  <si>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</si>
  <si>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</si>
  <si>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</si>
  <si>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</si>
  <si>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</si>
  <si>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</si>
  <si>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</si>
  <si>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</si>
  <si>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</si>
  <si>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</si>
  <si>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</si>
  <si>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</si>
  <si>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</si>
  <si>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</si>
  <si>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</si>
  <si>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</si>
  <si>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</si>
  <si>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</si>
  <si>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</si>
  <si>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</si>
  <si>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</si>
  <si>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</si>
  <si>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</si>
  <si>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</si>
  <si>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</si>
  <si>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</si>
  <si>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</si>
  <si>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</si>
  <si>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</si>
  <si>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</si>
  <si>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</si>
  <si>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</si>
  <si>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</si>
  <si>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</si>
  <si>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</si>
  <si>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</si>
  <si>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</si>
  <si>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</si>
  <si>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</si>
  <si>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</si>
  <si>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</si>
  <si>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</si>
  <si>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</si>
  <si>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</si>
  <si>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</si>
  <si>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</si>
  <si>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</si>
  <si>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</si>
  <si>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</si>
  <si>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</si>
  <si>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</si>
  <si>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</si>
  <si>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</si>
  <si>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</si>
  <si>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</si>
  <si>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</si>
  <si>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</si>
  <si>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</si>
  <si>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</si>
  <si>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</si>
  <si>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</si>
  <si>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</si>
  <si>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</si>
  <si>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</si>
  <si>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</si>
  <si>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</si>
  <si>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</si>
  <si>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</si>
  <si>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</si>
  <si>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</si>
  <si>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</si>
  <si>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</si>
  <si>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</si>
  <si>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</si>
  <si>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</si>
  <si>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</si>
  <si>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</si>
  <si>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</si>
  <si>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</si>
  <si>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</si>
  <si>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</si>
  <si>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</si>
  <si>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Dar celeridad en los tiempos de respuesta en el trámite de revisión y aprobación de pólizas de las partes involucradas (Concesionario, Interventoría, ANI) en el marco del procedimiento interno de aprobación y administración de pólizas y demás garantías. 50%_x000D_
                                    _x000D_
2. Iniciar trámite de proceso de periodo de cura para subsanar el incumplimiento, definiendo periodos máximos de respuesta. 50%</t>
  </si>
  <si>
    <t>30/03/2024</t>
  </si>
  <si>
    <t xml:space="preserve">
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Supervisión._x000D_
_x000D_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garantías:_x000D_
_x000D_
- RCE: En proceso de emisión de concepto de vialidad por parte de interventoria_x000D_
- Cumplimiento : En proceso de aprobación por parte de la Vicepresidencia de Gestión Contractual._x000D_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aprobar._x000D_
- Obra Civil (UF3): en proceso de ajuste por parte del concesionario para atender observaciones de interventoría._x000D_
_x000D_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2021._x000D_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_x000D_
_x000D_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civil._x000D_
_x000D_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nuevas._x000D_
 _x000D_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concluyó:_x000D_
_x000D_
Actualización IPC 2021_x000D_
•	Póliza de cumplimiento: Aprobada._x000D_
•	Todo riesgo: En trámite, pendiente de aprobación._x000D_
 _x000D_
Reconocimiento otrosí No. 4_x000D_
•	Póliza de cumplimiento: En trámite, pendiente de aprobación._x000D_
•	Obra civil: En trámite, pendiente de aprobación._x000D_
•	Responsabilidad Civil Extracontractual: En trámite, pendiente de aprobación._x000D_
 _x000D_
Con base en las pólizas pendientes de aprobación, se sugirió a la Líder del Equipo de Coordinación y Seguimiento proponer una nueva fecha de terminación para el plan de mejoramiento; ante lo que se estableció 30/11/2022._x000D_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2023._x000D_
_x000D_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pólizas:_x000D_
_x000D_
-	Cumplimiento (Anexo 18)_x000D_
-	Obra civil (todo riesgo) No. 2150._x000D_
-	Obra civil terminada No. 12452._x000D_
-	RCE No. 802017792_x000D_
_x000D_
Por lo anterior, se recomendó a la Líder del Equipo de Coordinación y Seguimiento proponer una nueva fecha de terminación del plan de mejoramiento o reformular el mismo._x000D_
_x000D_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solicitando:_x000D_
_x000D_
"1. Póliza Cumplimiento No. 37890 Anexo 20: La poliza se encuentra aprobada por la Agencia mediante radicado ANI No. 20233050146421 (03/05/2023). Bajo este entendido, ya no aplica un plan de mejoramiento al respecto, teniendo en cuenta que la misma ya se encuentra aprobada y vigente._x000D_
 _x000D_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(27/07/2023)._x000D_
 _x000D_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VEJ)._x000D_
 _x000D_
Por lo anterior, se solicita mantener la no conformidad al 31 de octubre 2023, frente las Pólizas Obra Civil Nos. 2150 y 12452._x000D_
 _x000D_
3. RCE No. 802017792 : Tal y como se puede evidenciar en el informe adjunto entre las paginas 8 a 12, mediante radicado ANI No. 20233050307321 del 30 de agosto 2023 (el cual se adjunta para su conocimiento), se encuentran aprobados los siguientes certificados:_x000D_
•	No. 802017792 (certificado No. RE17718)_x000D_
•	No. 802034981 (certificado No. RE17798)_x000D_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2024._x000D_
 _x000D_
Por lo anterior, se solicita cierre a la no conformidad frente la Poliza RCE  del contrato de concesión IP No. 001 de 2017 Accesos Norte de Bogotá."_x000D_
_x000D_
Ante lo que la Oficina de Control Interno respondió:_x000D_
_x000D_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solicitud._x000D_
_x000D_
Una vez se cumpla la fecha propuesta se evaluará la efectividad de las acciones de mejoramiento implementadas, verificando que todas las pólizas estén vigentes y aprobadas."_x000D_
_x000D_
Por lo anterior, se prorroga fecha de terminación del plan de mejoramiento hasta el 31/10/2023. En ese momento se verificará la vigencia y aprobación de las diferentes pólizas del contrato de concesión._x000D_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_x000D_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siguiente:_x000D_
_x000D_
"En síntesis, entendería que el contenido del documento se puede resumir así:_x000D_
 _x000D_
1.	Póliza de cumplimiento: Pendiente aprobación de la ANI del anexo 21, con el que se amplía el amparo de cumplimiento del contrato._x000D_
2.	Póliza de RCE: La póliza aprobada tiene vigencia hasta el 09-02-2024; es decir que a la fecha no hay pendientes al respecto._x000D_
3.	Póliza obra civil: Se tiene activo un proceso administrativo sancionatorio al respecto._x000D_
 _x000D_
El plan de mejoramiento vigente para la No Conformidad es el siguiente:_x000D_
 _x000D_
1. Dar celeridad en los tiempos de respuesta en el trámite de revisión y aprobación de pólizas de las partes involucradas (Concesionario, Interventoría, ANI) en el marco del procedimiento interno de aprobación y administración de pólizas y demás garantías. 50%_x000D_
                                    _x000D_
2. Iniciar trámite de proceso de periodo de cura para subsanar el incumplimiento, definiendo periodos máximos de respuesta. 50%_x000D_
 _x000D_
Lo cual se podría decir que se ha cumplido, dada la gestión que se ha realizado en el proyecto para la revisión y aprobación de pólizas, que ha incluido el uso de esquemas de apremio, como actualmente sucede con la póliza de obra civil._x000D_
 _x000D_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mejoramiento."_x000D_
_x000D_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así:_x000D_
_x000D_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2024)_x000D_
_x000D_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2024)_x000D_
_x000D_
3. Póliza Obra Civil Sección 1 y 2: A la fecha se continua el trámite de proceso administrativo y estamos a la espera de fijación de audiencia por parte del GIT Sancionatorios, para surtir los trámites a que haya lugar. Para este caso particular, el plazo es indefinido._x000D_
_x000D_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</si>
  <si>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</si>
  <si>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</si>
  <si>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</si>
  <si>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</si>
  <si>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</si>
  <si>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</si>
  <si>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</si>
  <si>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</si>
  <si>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</si>
  <si>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</si>
  <si>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</si>
  <si>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</si>
  <si>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</si>
  <si>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</si>
  <si>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</si>
  <si>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</si>
  <si>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</si>
  <si>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</si>
  <si>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</si>
  <si>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</si>
  <si>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</si>
  <si>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</si>
  <si>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</si>
  <si>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</si>
  <si>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</si>
  <si>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</si>
  <si>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</si>
  <si>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</si>
  <si>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</si>
  <si>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</si>
  <si>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</si>
  <si>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</si>
  <si>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</si>
  <si>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</si>
  <si>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</si>
  <si>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</si>
  <si>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</si>
  <si>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</si>
  <si>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</si>
  <si>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</si>
  <si>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</si>
  <si>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</si>
  <si>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</si>
  <si>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</si>
  <si>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</si>
  <si>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</si>
  <si>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</si>
  <si>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</si>
  <si>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</si>
  <si>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</si>
  <si>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</si>
  <si>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</si>
  <si>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</si>
  <si>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</si>
  <si>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</si>
  <si>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</si>
  <si>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</si>
  <si>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</si>
  <si>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</si>
  <si>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</si>
  <si>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</si>
  <si>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</si>
  <si>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</si>
  <si>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</si>
  <si>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</si>
  <si>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</si>
  <si>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</si>
  <si>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</si>
  <si>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</si>
  <si>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</si>
  <si>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</si>
  <si>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</si>
  <si>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</si>
  <si>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</si>
  <si>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</si>
  <si>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</si>
  <si>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</si>
  <si>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</si>
  <si>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</si>
  <si>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</si>
  <si>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</si>
  <si>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</si>
  <si>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</si>
  <si>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</si>
  <si>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</si>
  <si>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</si>
  <si>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</si>
  <si>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</si>
  <si>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</si>
  <si>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</si>
  <si>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</si>
  <si>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</si>
  <si>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</si>
  <si>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</si>
  <si>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</si>
  <si>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</si>
  <si>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</si>
  <si>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</si>
  <si>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</si>
  <si>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</si>
  <si>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</si>
  <si>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</si>
  <si>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</si>
  <si>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</si>
  <si>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</si>
  <si>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</si>
  <si>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</si>
  <si>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</si>
  <si>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</si>
  <si>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</si>
  <si>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</si>
  <si>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</si>
  <si>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</si>
  <si>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</si>
  <si>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</si>
  <si>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</si>
  <si>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</si>
  <si>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</si>
  <si>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</si>
  <si>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</si>
  <si>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</si>
  <si>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</si>
  <si>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</si>
  <si>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</si>
  <si>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</si>
  <si>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</si>
  <si>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</si>
  <si>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</si>
  <si>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</si>
  <si>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</si>
  <si>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</si>
  <si>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</si>
  <si>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</si>
  <si>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</si>
  <si>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</si>
  <si>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</si>
  <si>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</si>
  <si>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</si>
  <si>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</si>
  <si>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</si>
  <si>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</si>
  <si>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</si>
  <si>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</si>
  <si>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</si>
  <si>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31/07/2024</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</si>
  <si>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_x000D_
El 13 de julio de 2023 se recibe oficio con radicado ANI No. 20235000102633 Donde solicitan ampliar el plazo a 31 de Julio 2024, es de anotar que es la tercera vez que realiza solicitud de ampliacion de plazo._x000D_
_x000D_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
_x000D_
 (July Paola Rodríguez Ortiz)</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</si>
  <si>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</si>
  <si>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</si>
  <si>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</si>
  <si>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</si>
  <si>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</si>
  <si>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</si>
  <si>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 xml:space="preserve">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_x000D_
_x000D_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</si>
  <si>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</si>
  <si>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</si>
  <si>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</si>
  <si>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</si>
  <si>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</si>
  <si>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</si>
  <si>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</si>
  <si>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</si>
  <si>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</si>
  <si>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</si>
  <si>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</si>
  <si>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</si>
  <si>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</si>
  <si>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</si>
  <si>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</si>
  <si>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</si>
  <si>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</si>
  <si>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</si>
  <si>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</si>
  <si>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</si>
  <si>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</si>
  <si>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</si>
  <si>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</si>
  <si>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</si>
  <si>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</si>
  <si>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</si>
  <si>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</si>
  <si>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</si>
  <si>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</si>
  <si>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</si>
  <si>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</si>
  <si>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</si>
  <si>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</si>
  <si>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</si>
  <si>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</si>
  <si>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</si>
  <si>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</si>
  <si>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</si>
  <si>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</si>
  <si>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</si>
  <si>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</si>
  <si>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</si>
  <si>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</si>
  <si>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</si>
  <si>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</si>
  <si>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</si>
  <si>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</si>
  <si>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_x000D_
_x000D_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25”._x000D_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_x000D_
_x000D_
Memorando 20237010180213 del 30 de noviembre de 2023, del Coordinador del Grupo Interno de Trabajo de Defensa Judicial. Anexos radicados en el Sistema ORFEO. _x000D_
_x000D_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2023._x000D_
_x000D_
“(…)_x000D_
1. NC 3877 AM 6 Correo remisión para revisión GEJU-P- Radicado: 22023701014714300005 del 30 de noviembre de 202._x000D_
2. NC 3877 AM7 Correo conciliación ekogui y geju – Radicado: 2023701014714300006 del 30 de noviembre de 2023._x000D_
3. NC 3877 AM 6 Correo remisión para revisión GEJU-P- Radicado  2023701014714300013 del 30 de noviembre de 2023._x000D_
_x000D_
ACCIONES DE MEJORAMIENTO:_x000D_
Las acciones de mejoramiento de esta NC se encuentran cumplidas en su mayoría, y sólo queda pendiente de cumplimiento las siguientes:_x000D_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_x000D_
_x000D_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_x000D_
_x000D_
AMPLIACIÓN DEL PLAZO:_x000D_
_x000D_
Teniendo en cuenta lo anterior y los cambios de Coordinador del GIT Defensa Judicial y la vicepresidente Jurídica que se han presentado, a efectos de dar cumplimiento al Plan de Mejoramiento por Procesos se solicita aprobar como nueva fecha el 31 de marzo de 2024._x000D_
AM7: Realizar validación de procesos por abogado entre el GEJU-F-010 y el Sistema Ekogui._x000D_
Estado: Cumplida. Se realizó la validación entre las bases de datos de GEJU-F-010 y Ekogui y ahora se debe ajustar las inconsistencias evidenciadas. Se remite el correo de análisis de las bases de datos. Se remiten soportes”._x000D_
_x000D_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</si>
  <si>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</si>
  <si>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</si>
  <si>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</si>
  <si>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 xml:space="preserve">
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</si>
  <si>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</si>
  <si>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</si>
  <si>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</si>
  <si>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</si>
  <si>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</si>
  <si>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</si>
  <si>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</si>
  <si>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</si>
  <si>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</si>
  <si>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</si>
  <si>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</si>
  <si>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</si>
  <si>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</si>
  <si>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</si>
  <si>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</si>
  <si>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</si>
  <si>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</si>
  <si>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</si>
  <si>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</si>
  <si>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</si>
  <si>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</si>
  <si>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</si>
  <si>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</si>
  <si>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</si>
  <si>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</si>
  <si>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</si>
  <si>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</si>
  <si>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</si>
  <si>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</si>
  <si>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</si>
  <si>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</si>
  <si>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</si>
  <si>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</si>
  <si>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</si>
  <si>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</si>
  <si>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</si>
  <si>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</si>
  <si>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</si>
  <si>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</si>
  <si>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</si>
  <si>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</si>
  <si>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</si>
  <si>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</si>
  <si>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</si>
  <si>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</si>
  <si>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</si>
  <si>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</si>
  <si>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</si>
  <si>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</si>
  <si>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</si>
  <si>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</si>
  <si>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</si>
  <si>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</si>
  <si>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</si>
  <si>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propuestas._x000D_
_x000D_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propuestas._x000D_
_x000D_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</si>
  <si>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</si>
  <si>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</si>
  <si>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</si>
  <si>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</si>
  <si>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</si>
  <si>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</si>
  <si>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</si>
  <si>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</si>
  <si>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</si>
  <si>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</si>
  <si>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</si>
  <si>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</si>
  <si>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</si>
  <si>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</si>
  <si>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</si>
  <si>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</si>
  <si>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</si>
  <si>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 xml:space="preserve">
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</si>
  <si>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</si>
  <si>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</si>
  <si>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</si>
  <si>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</si>
  <si>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</si>
  <si>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</si>
  <si>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</si>
  <si>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</si>
  <si>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</si>
  <si>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</si>
  <si>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</si>
  <si>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</si>
  <si>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</si>
  <si>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</si>
  <si>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</si>
  <si>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</si>
  <si>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</si>
  <si>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</si>
  <si>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</si>
  <si>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</si>
  <si>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</si>
  <si>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</si>
  <si>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</si>
  <si>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</si>
  <si>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</si>
  <si>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</si>
  <si>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</si>
  <si>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</si>
  <si>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</si>
  <si>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</si>
  <si>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</si>
  <si>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</si>
  <si>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</si>
  <si>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</si>
  <si>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</si>
  <si>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</si>
  <si>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</si>
  <si>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</si>
  <si>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</si>
  <si>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</si>
  <si>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</si>
  <si>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</si>
  <si>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</si>
  <si>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</si>
  <si>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</si>
  <si>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</si>
  <si>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</si>
  <si>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</si>
  <si>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</si>
  <si>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</si>
  <si>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</si>
  <si>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</si>
  <si>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</si>
  <si>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</si>
  <si>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</si>
  <si>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</si>
  <si>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</si>
  <si>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</si>
  <si>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</si>
  <si>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</si>
  <si>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</si>
  <si>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</si>
  <si>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</si>
  <si>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</si>
  <si>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</si>
  <si>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</si>
  <si>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</si>
  <si>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</si>
  <si>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</si>
  <si>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</si>
  <si>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</si>
  <si>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</si>
  <si>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</si>
  <si>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</si>
  <si>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</si>
  <si>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</si>
  <si>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</si>
  <si>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</si>
  <si>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</si>
  <si>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</si>
  <si>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</si>
  <si>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</si>
  <si>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</si>
  <si>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</si>
  <si>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</si>
  <si>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</si>
  <si>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</si>
  <si>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</si>
  <si>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</si>
  <si>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</si>
  <si>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</si>
  <si>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</si>
  <si>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</si>
  <si>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</si>
  <si>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</si>
  <si>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</si>
  <si>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</si>
  <si>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</si>
  <si>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</si>
  <si>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</si>
  <si>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</si>
  <si>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</si>
  <si>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</si>
  <si>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</si>
  <si>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</si>
  <si>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</si>
  <si>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</si>
  <si>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</si>
  <si>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</si>
  <si>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</si>
  <si>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</si>
  <si>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</si>
  <si>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</si>
  <si>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</si>
  <si>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</si>
  <si>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</si>
  <si>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</si>
  <si>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</si>
  <si>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</si>
  <si>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</si>
  <si>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</si>
  <si>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</si>
  <si>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</si>
  <si>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</si>
  <si>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</si>
  <si>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</si>
  <si>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</si>
  <si>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</si>
  <si>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</si>
  <si>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</si>
  <si>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</si>
  <si>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</si>
  <si>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</si>
  <si>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</si>
  <si>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</si>
  <si>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</si>
  <si>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</si>
  <si>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</si>
  <si>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</si>
  <si>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</si>
  <si>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</si>
  <si>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</si>
  <si>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</si>
  <si>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</si>
  <si>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</si>
  <si>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</si>
  <si>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</si>
  <si>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</si>
  <si>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</si>
  <si>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</si>
  <si>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</si>
  <si>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</si>
  <si>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</si>
  <si>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</si>
  <si>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</si>
  <si>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</si>
  <si>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</si>
  <si>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</si>
  <si>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</si>
  <si>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</si>
  <si>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</si>
  <si>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</si>
  <si>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</si>
  <si>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</si>
  <si>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</si>
  <si>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</si>
  <si>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</si>
  <si>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</si>
  <si>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</si>
  <si>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</si>
  <si>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</si>
  <si>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</si>
  <si>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</si>
  <si>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</si>
  <si>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</si>
  <si>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</si>
  <si>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</si>
  <si>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</si>
  <si>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</si>
  <si>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</si>
  <si>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</si>
  <si>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</si>
  <si>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</si>
  <si>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</si>
  <si>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</si>
  <si>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</si>
  <si>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</si>
  <si>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</si>
  <si>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</si>
  <si>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</si>
  <si>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</si>
  <si>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</si>
  <si>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</si>
  <si>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</si>
  <si>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</si>
  <si>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</si>
  <si>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</si>
  <si>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</si>
  <si>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</si>
  <si>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</si>
  <si>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</si>
  <si>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</si>
  <si>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</si>
  <si>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</si>
  <si>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</si>
  <si>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</si>
  <si>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</si>
  <si>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</si>
  <si>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</si>
  <si>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</si>
  <si>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</si>
  <si>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</si>
  <si>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</si>
  <si>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</si>
  <si>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</si>
  <si>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</si>
  <si>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</si>
  <si>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</si>
  <si>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</si>
  <si>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</si>
  <si>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</si>
  <si>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</si>
  <si>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</si>
  <si>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</si>
  <si>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</si>
  <si>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</si>
  <si>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</si>
  <si>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</si>
  <si>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</si>
  <si>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</si>
  <si>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</si>
  <si>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</si>
  <si>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</si>
  <si>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</si>
  <si>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</si>
  <si>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</si>
  <si>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</si>
  <si>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</si>
  <si>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</si>
  <si>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</si>
  <si>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</si>
  <si>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</si>
  <si>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</si>
  <si>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</si>
  <si>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</si>
  <si>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</si>
  <si>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</si>
  <si>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</si>
  <si>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</si>
  <si>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</si>
  <si>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</si>
  <si>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</si>
  <si>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</si>
  <si>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</si>
  <si>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</si>
  <si>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</si>
  <si>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</si>
  <si>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</si>
  <si>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</si>
  <si>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</si>
  <si>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</si>
  <si>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</si>
  <si>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</si>
  <si>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</si>
  <si>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</si>
  <si>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</si>
  <si>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</si>
  <si>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</si>
  <si>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</si>
  <si>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</si>
  <si>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</si>
  <si>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</si>
  <si>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</si>
  <si>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</si>
  <si>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</si>
  <si>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</si>
  <si>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</si>
  <si>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</si>
  <si>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</si>
  <si>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</si>
  <si>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</si>
  <si>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</si>
  <si>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</si>
  <si>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</si>
  <si>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</si>
  <si>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</si>
  <si>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</si>
  <si>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</si>
  <si>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</si>
  <si>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</si>
  <si>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</si>
  <si>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</si>
  <si>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</si>
  <si>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</si>
  <si>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</si>
  <si>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</si>
  <si>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</si>
  <si>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</si>
  <si>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</si>
  <si>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</si>
  <si>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</si>
  <si>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</si>
  <si>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</si>
  <si>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</si>
  <si>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</si>
  <si>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</si>
  <si>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</si>
  <si>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</si>
  <si>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</si>
  <si>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</si>
  <si>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</si>
  <si>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</si>
  <si>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</si>
  <si>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</si>
  <si>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</si>
  <si>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</si>
  <si>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</si>
  <si>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</si>
  <si>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</si>
  <si>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</si>
  <si>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</si>
  <si>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</si>
  <si>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</si>
  <si>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</si>
  <si>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</si>
  <si>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</si>
  <si>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</si>
  <si>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</si>
  <si>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</si>
  <si>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</si>
  <si>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</si>
  <si>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</si>
  <si>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</si>
  <si>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</si>
  <si>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</si>
  <si>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</si>
  <si>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</si>
  <si>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</si>
  <si>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 xml:space="preserve">
22/11/2023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</si>
  <si>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</si>
  <si>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</si>
  <si>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</si>
  <si>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</si>
  <si>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</si>
  <si>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</si>
  <si>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</si>
  <si>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</si>
  <si>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</si>
  <si>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</si>
  <si>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</si>
  <si>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</si>
  <si>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</si>
  <si>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</si>
  <si>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</si>
  <si>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</si>
  <si>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</si>
  <si>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</si>
  <si>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</si>
  <si>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</si>
  <si>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</si>
  <si>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</si>
  <si>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</si>
  <si>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</si>
  <si>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</si>
  <si>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</si>
  <si>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</si>
  <si>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</si>
  <si>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siguiente:_x000D_
_x000D_
UM1: "Se ha elaborado el proyecto de instructivo de cobro sobre el_x000D_
cual han hecho revisiones y ajustes por parte de los tres coordinadores_x000D_
designados para el GIT Defensa de los últimos meses, los cuales se han_x000D_
aplicado y a la fecha se encuentra en revisión de los asesores de la_x000D_
Vicepresidencia Jurídica. Se remite soporte."_x000D_
_x000D_
UM2: "Se han hecho revisiones de los tres coordinadores del GIT y se_x000D_
tiene un borrador trabajado con el GIT Planeación, pero sujeto a justes finales_x000D_
con la expedición del instructivo en la versión final, de los cuales se han_x000D_
aplicado los ajustes correspondientes y a la fecha se encuentra en revisión de_x000D_
los asesores de la Vicepresidencia Jurídica. Se remite soporte."_x000D_
_x000D_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2024."_x000D_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</si>
  <si>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</si>
  <si>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</si>
  <si>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</si>
  <si>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siguiente:_x000D_
_x000D_
UM1: "Se ha elaborado el proyecto de instructivo de cobro sobre el_x000D_
cual han hecho revisiones y ajustes por parte de los tres coordinadores_x000D_
designados para el GIT Defensa de los últimos meses, los cuales se han_x000D_
aplicado y a la fecha se encuentra en revisión de los asesores de la_x000D_
Vicepresidencia Jurídica. Se remite soporte."_x000D_
_x000D_
UM2: "Se han hecho revisiones de los tres coordinadores del GIT y se_x000D_
tiene un borrador trabajado con el GIT Planeación, pero sujeto a justes finales_x000D_
con la expedición del instructivo en la versión final, de los cuales se han_x000D_
aplicado los ajustes correspondientes y a la fecha se encuentra en revisión de_x000D_
los asesores de la Vicepresidencia Jurídica. Se remite soporte."_x000D_
_x000D_
UM3: "Se establecieron los tiempos perentorios en el proyecto de_x000D_
instructivo de cobro que como se indicó, tiene las revisiones de los tres_x000D_
coordinadores designados para el GIT Defensa de los últimos meses y a la_x000D_
fecha se encuentra en revisión de los asesores de la Vicepresidencia Jurídica._x000D_
En cuanto a las liquidaciones, se está trabajando en un proyecto de concepto_x000D_
para su determinación. Se adjuntan soportes."_x000D_
_x000D_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</si>
  <si>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</si>
  <si>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</si>
  <si>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</si>
  <si>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siguiente:_x000D_
_x000D_
UM1: "Se ha elaborado el proyecto de instructivo de cobro sobre el_x000D_
cual han hecho revisiones y ajustes por parte de los tres coordinadores_x000D_
designados para el GIT Defensa de los últimos meses, los cuales se han_x000D_
aplicado y a la fecha se encuentra en revisión de los asesores de la_x000D_
Vicepresidencia Jurídica. Se remite soporte."_x000D_
_x000D_
UM2: "Se han hecho revisiones de los tres coordinadores del GIT y se_x000D_
tiene un borrador trabajado con el GIT Planeación, pero sujeto a justes finales_x000D_
con la expedición del instructivo en la versión final, de los cuales se han_x000D_
aplicado los ajustes correspondientes y a la fecha se encuentra en revisión de_x000D_
los asesores de la Vicepresidencia Jurídica. Se remite soporte."_x000D_
_x000D_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</si>
  <si>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</si>
  <si>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</si>
  <si>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</si>
  <si>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</si>
  <si>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</si>
  <si>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</si>
  <si>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</si>
  <si>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</si>
  <si>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</si>
  <si>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</si>
  <si>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</si>
  <si>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</si>
  <si>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</si>
  <si>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</si>
  <si>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</si>
  <si>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</si>
  <si>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</si>
  <si>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</si>
  <si>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</si>
  <si>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</si>
  <si>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_x000D_
 (Luz Mary Hernández Villadiego)
11/08/2023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</si>
  <si>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</si>
  <si>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</si>
  <si>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</si>
  <si>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</si>
  <si>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</si>
  <si>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</si>
  <si>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</si>
  <si>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</si>
  <si>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</si>
  <si>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</si>
  <si>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</si>
  <si>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</si>
  <si>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</si>
  <si>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</si>
  <si>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</si>
  <si>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</si>
  <si>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</si>
  <si>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</si>
  <si>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</si>
  <si>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</si>
  <si>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</si>
  <si>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</si>
  <si>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</si>
  <si>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</si>
  <si>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</si>
  <si>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</si>
  <si>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</si>
  <si>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</si>
  <si>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</si>
  <si>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</si>
  <si>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</si>
  <si>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</si>
  <si>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</si>
  <si>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</si>
  <si>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</si>
  <si>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</si>
  <si>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</si>
  <si>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</si>
  <si>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</si>
  <si>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</si>
  <si>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</si>
  <si>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</si>
  <si>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</si>
  <si>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</si>
  <si>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</si>
  <si>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</si>
  <si>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</si>
  <si>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</si>
  <si>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</si>
  <si>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</si>
  <si>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</si>
  <si>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</si>
  <si>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</si>
  <si>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</si>
  <si>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</si>
  <si>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</si>
  <si>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</si>
  <si>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</si>
  <si>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</si>
  <si>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</si>
  <si>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</si>
  <si>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</si>
  <si>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</si>
  <si>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</si>
  <si>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</si>
  <si>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</si>
  <si>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</si>
  <si>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</si>
  <si>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</si>
  <si>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</si>
  <si>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</si>
  <si>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</si>
  <si>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</si>
  <si>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</si>
  <si>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</si>
  <si>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</si>
  <si>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</si>
  <si>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</si>
  <si>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</si>
  <si>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</si>
  <si>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</si>
  <si>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</si>
  <si>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</si>
  <si>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</si>
  <si>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</si>
  <si>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</si>
  <si>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</si>
  <si>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</si>
  <si>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</si>
  <si>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</si>
  <si>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No conformidad abierta sin plan</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</si>
  <si>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</si>
  <si>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</si>
  <si>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</si>
  <si>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</si>
  <si>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</si>
  <si>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</si>
  <si>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</si>
  <si>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</si>
  <si>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</si>
  <si>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</si>
  <si>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</si>
  <si>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</si>
  <si>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</si>
  <si>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</si>
  <si>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</si>
  <si>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</si>
  <si>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</si>
  <si>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</si>
  <si>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 xml:space="preserve">
28/11/2023 _x000D_
Mediante radicado ANI 20236040169483 del 10-11-2023 se recibe las unidades de medida del Plan de Mejoramiento por Procesos - PMP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</si>
  <si>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</si>
  <si>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</si>
  <si>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</si>
  <si>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</si>
  <si>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 xml:space="preserve">
30/11/2023 _x000D_
Mediante radicado ANI 20236040169483 del 10-11-2023 se recibe las unidades de medida del Plan de Mejoramiento por Procesos - PMP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</si>
  <si>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</si>
  <si>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</si>
  <si>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</si>
  <si>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</si>
  <si>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</si>
  <si>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</si>
  <si>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</si>
  <si>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</si>
  <si>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</si>
  <si>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</si>
  <si>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</si>
  <si>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</si>
  <si>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</si>
  <si>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</si>
  <si>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</si>
  <si>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</si>
  <si>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</si>
  <si>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</si>
  <si>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</si>
  <si>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</si>
  <si>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</si>
  <si>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</si>
  <si>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</si>
  <si>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así:_x000D_
1.	Acción: Verificar semanalmente y emitir alerta a las Gerencias de la VPRE cuando se evidencien PQRS que se reportan fuera de termino en el ORFEO (cuando aplique)._x000D_
2.	Realizar seguimiento a la gestión de alertas de PQRS de cada gerencia, según la verificación mensual remitida por El Equipo de Servicio al ciudadano._x000D_
3.	Realizar seguimiento trimestral a las alertas preliminares preventivas emitidas por parte de la OCI (cuando aplique)._x000D_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</si>
  <si>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</si>
  <si>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</si>
  <si>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</si>
  <si>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</si>
  <si>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</si>
  <si>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</si>
  <si>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</si>
  <si>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</si>
  <si>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</si>
  <si>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</si>
  <si>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</si>
  <si>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</si>
  <si>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</si>
  <si>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</si>
  <si>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</si>
  <si>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</si>
  <si>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</si>
  <si>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</si>
  <si>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</si>
  <si>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</si>
  <si>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</si>
  <si>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</si>
  <si>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</si>
  <si>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</si>
  <si>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</si>
  <si>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</si>
  <si>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</si>
  <si>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</si>
  <si>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</si>
  <si>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</si>
  <si>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</si>
  <si>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</si>
  <si>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</si>
  <si>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</si>
  <si>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</si>
  <si>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</si>
  <si>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</si>
  <si>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</si>
  <si>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</si>
  <si>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</si>
  <si>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</si>
  <si>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</si>
  <si>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</si>
  <si>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</si>
  <si>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</si>
  <si>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</si>
  <si>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</si>
  <si>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</si>
  <si>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</si>
  <si>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</si>
  <si>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</si>
  <si>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</si>
  <si>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</si>
  <si>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</si>
  <si>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</si>
  <si>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</si>
  <si>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</si>
  <si>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</si>
  <si>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</si>
  <si>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</si>
  <si>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</si>
  <si>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</si>
  <si>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</si>
  <si>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</si>
  <si>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</si>
  <si>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</si>
  <si>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</si>
  <si>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</si>
  <si>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</si>
  <si>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</si>
  <si>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</si>
  <si>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</si>
  <si>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</si>
  <si>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No conformidad en termino</t>
  </si>
  <si>
    <t>26/03/2024</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</si>
  <si>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</si>
  <si>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</si>
  <si>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</si>
  <si>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</si>
  <si>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</si>
  <si>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</si>
  <si>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</si>
  <si>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</si>
  <si>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</si>
  <si>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</si>
  <si>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Abiertas sin plan</t>
  </si>
  <si>
    <t>Cumplidas (**)</t>
  </si>
  <si>
    <t>Suspensión términos</t>
  </si>
  <si>
    <t>Nuevas (*)</t>
  </si>
  <si>
    <t>ACP En término</t>
  </si>
  <si>
    <t>Vigentes</t>
  </si>
  <si>
    <t>En término --&gt; Abiertas sin plan (*)</t>
  </si>
  <si>
    <t>Cumplidas --&gt; Cerradas (**)</t>
  </si>
  <si>
    <t>Total general</t>
  </si>
  <si>
    <t>Yuly Andrea Ujueta Castillo</t>
  </si>
  <si>
    <t>Total no conformidades</t>
  </si>
  <si>
    <t>No conformidades abiertas sin plan</t>
  </si>
  <si>
    <t>Sin plan</t>
  </si>
  <si>
    <r>
      <rPr>
        <b/>
        <sz val="7"/>
        <rFont val="Arial"/>
        <family val="2"/>
      </rPr>
      <t>Nota:</t>
    </r>
    <r>
      <rPr>
        <sz val="7"/>
        <color theme="1"/>
        <rFont val="Arial"/>
        <family val="2"/>
      </rPr>
      <t xml:space="preserve"> Es importante mencionar que la totalidad de no  </t>
    </r>
    <r>
      <rPr>
        <sz val="7"/>
        <rFont val="Arial"/>
        <family val="2"/>
      </rPr>
      <t>conformidades</t>
    </r>
  </si>
  <si>
    <t>Con plan - En término</t>
  </si>
  <si>
    <t>presentan seguimiento por el auditor que tiene a su cargo la responsabilidad.</t>
  </si>
  <si>
    <t>Con plan - Vencidas</t>
  </si>
  <si>
    <t>Con plan y sin fecha</t>
  </si>
  <si>
    <t>No conformidades vigentes (1/2)</t>
  </si>
  <si>
    <t>Responsables</t>
  </si>
  <si>
    <t>Con plan</t>
  </si>
  <si>
    <t>Sin Plan</t>
  </si>
  <si>
    <t>No conformidades en término (*) - NUEVAS</t>
  </si>
  <si>
    <t>V.  Ejecutiva (VEJ)</t>
  </si>
  <si>
    <t>V. Contractual (VGC)</t>
  </si>
  <si>
    <t>V. Jurídica (VJ)</t>
  </si>
  <si>
    <t>V. Estructuración (VE)</t>
  </si>
  <si>
    <t>Proyecto o Proceso / No conformidades</t>
  </si>
  <si>
    <t>V. Corporativa (VGCorp)</t>
  </si>
  <si>
    <t>GIT Tecnologías de la Inf y las Tele</t>
  </si>
  <si>
    <t>Compartidos</t>
  </si>
  <si>
    <r>
      <rPr>
        <b/>
        <sz val="9"/>
        <rFont val="Arial"/>
        <family val="2"/>
      </rPr>
      <t>(*) Nota:</t>
    </r>
    <r>
      <rPr>
        <sz val="9"/>
        <color theme="1"/>
        <rFont val="Arial"/>
        <family val="2"/>
      </rPr>
      <t xml:space="preserve"> Contados 30 días, a partir de la fecha de radicación </t>
    </r>
    <r>
      <rPr>
        <sz val="9"/>
        <rFont val="Arial"/>
        <family val="2"/>
      </rPr>
      <t>del</t>
    </r>
  </si>
  <si>
    <t>V.Planeación (VPRE)</t>
  </si>
  <si>
    <t>informe sin obtener el plan de mejora, automaticamente cambia</t>
  </si>
  <si>
    <r>
      <t xml:space="preserve">de estado la No conformidad, pasando de </t>
    </r>
    <r>
      <rPr>
        <b/>
        <sz val="9"/>
        <rFont val="Arial"/>
        <family val="2"/>
      </rPr>
      <t xml:space="preserve">en </t>
    </r>
    <r>
      <rPr>
        <sz val="9"/>
        <color theme="1"/>
        <rFont val="Calibri"/>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</si>
  <si>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GIT Contratación</t>
  </si>
  <si>
    <t>No conformidades cumplidas (**) Acumuladas</t>
  </si>
  <si>
    <t>VGC - VEJ</t>
  </si>
  <si>
    <t>No conformidades vigentes (2/2)</t>
  </si>
  <si>
    <t>Cumplidas</t>
  </si>
  <si>
    <t>En término</t>
  </si>
  <si>
    <t>Porcentajes de avance</t>
  </si>
  <si>
    <t>No conformidades abiertas con plan</t>
  </si>
  <si>
    <t>Rangos</t>
  </si>
  <si>
    <t>Igual a 0%</t>
  </si>
  <si>
    <t>Mayor a 0% y menor o igual a 50%</t>
  </si>
  <si>
    <t>Mayor a 50% y menor o igual a 80%</t>
  </si>
  <si>
    <t>Mayor a 80%</t>
  </si>
  <si>
    <t>No conformidades cerradas</t>
  </si>
  <si>
    <t>No conformidades sin avance (0%)</t>
  </si>
  <si>
    <t>V. Ges. Corp. (VGCorp)</t>
  </si>
  <si>
    <t>No conformidades abiertas con plan por auditor</t>
  </si>
  <si>
    <t>NC Ab con plan</t>
  </si>
  <si>
    <t>Of. Comunicaciones (OC)</t>
  </si>
  <si>
    <t>x Tipo de Informe</t>
  </si>
  <si>
    <t>Tipo</t>
  </si>
  <si>
    <t>Auditoría Interna Proy</t>
  </si>
  <si>
    <t>No conformidades Vigentes x Concepto clave</t>
  </si>
  <si>
    <t>No conformidades Vigentes x Tipo de Informe</t>
  </si>
  <si>
    <t>Concepto clave</t>
  </si>
  <si>
    <t>Total</t>
  </si>
  <si>
    <t>(**) No conformidades cerradas desde febrero 2022 a la fecha.</t>
  </si>
  <si>
    <t>Las NC cumplidas serán sometidas a análisis de efectividad.</t>
  </si>
  <si>
    <t>Otros</t>
  </si>
  <si>
    <t>Si son declaradas efectivas pasan a estado cerradas.</t>
  </si>
  <si>
    <t>No conformidades cumplidas - Efectivas</t>
  </si>
  <si>
    <t>No Conformidades Acumuladas 2024 y su estado</t>
  </si>
  <si>
    <t>AB con Plan</t>
  </si>
  <si>
    <t>AB sin Plan</t>
  </si>
  <si>
    <t>Nuevas</t>
  </si>
  <si>
    <t xml:space="preserve">Elaborado por: </t>
  </si>
  <si>
    <t>Contratista OCI</t>
  </si>
  <si>
    <t>Cierre de marzo 2024 y apertura abril de 2024</t>
  </si>
  <si>
    <t>Vencimientos en abril 2024</t>
  </si>
  <si>
    <t>(Generadas en marzo de 2024 )</t>
  </si>
  <si>
    <t>(Cumplidas ---&gt; Cerradas) en marzo de 2024</t>
  </si>
  <si>
    <t>Cuenta de Consecutivo</t>
  </si>
  <si>
    <t>Etiquetas de fila</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</si>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</sst>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36" x14ac:knownFonts="1">
    <font>
      <sz val="10"/>
      <name val="Arial"/>
      <family val="2"/>
    </font>
    <font>
      <sz val="10"/>
      <name val="Arial"/>
      <family val="2"/>
    </font>
    <font>
      <b/>
      <sz val="10"/>
      <name val="Calibri"/>
      <family val="2"/>
      <scheme val="minor"/>
    </font>
    <font>
      <b/>
      <sz val="12"/>
      <name val="Calibri"/>
      <family val="2"/>
      <scheme val="minor"/>
    </font>
    <font>
      <sz val="12"/>
      <name val="Calibri"/>
      <family val="2"/>
      <scheme val="minor"/>
    </font>
    <font>
      <sz val="12"/>
      <color indexed="63"/>
      <name val="Calibri"/>
      <family val="2"/>
      <scheme val="minor"/>
    </font>
    <font>
      <sz val="10"/>
      <name val="Calibri"/>
      <family val="2"/>
      <scheme val="minor"/>
    </font>
    <font>
      <i/>
      <sz val="12"/>
      <name val="Calibri"/>
      <family val="2"/>
      <scheme val="minor"/>
    </font>
    <font>
      <u/>
      <sz val="10"/>
      <color theme="10"/>
      <name val="Arial"/>
      <family val="2"/>
    </font>
    <font>
      <b/>
      <sz val="12"/>
      <color rgb="FFFF0000"/>
      <name val="Calibri"/>
      <family val="2"/>
      <scheme val="minor"/>
    </font>
    <font>
      <sz val="12"/>
      <color indexed="10"/>
      <name val="Calibri"/>
      <family val="2"/>
    </font>
    <font>
      <sz val="12"/>
      <name val="Calibri"/>
      <family val="2"/>
    </font>
    <font>
      <sz val="12"/>
      <color rgb="FFFF0000"/>
      <name val="Calibri"/>
      <family val="2"/>
      <scheme val="minor"/>
    </font>
    <font>
      <b/>
      <u/>
      <sz val="12"/>
      <name val="Calibri"/>
      <family val="2"/>
      <scheme val="minor"/>
    </font>
    <font>
      <b/>
      <u/>
      <sz val="12"/>
      <color rgb="FFFF0000"/>
      <name val="Calibri"/>
      <family val="2"/>
      <scheme val="minor"/>
    </font>
    <font>
      <sz val="11"/>
      <name val="Calibri"/>
      <family val="2"/>
      <scheme val="minor"/>
    </font>
    <font>
      <u/>
      <sz val="12"/>
      <color rgb="FFFF0000"/>
      <name val="Calibri"/>
      <family val="2"/>
      <scheme val="minor"/>
    </font>
    <font>
      <sz val="12"/>
      <color rgb="FF000000"/>
      <name val="Candara"/>
      <family val="2"/>
    </font>
    <font>
      <sz val="12"/>
      <color rgb="FF00B050"/>
      <name val="Calibri"/>
      <family val="2"/>
      <scheme val="minor"/>
    </font>
    <font>
      <sz val="11"/>
      <name val="Calibri Light"/>
      <family val="2"/>
    </font>
    <font>
      <sz val="9"/>
      <color theme="1"/>
      <name val="Calibri"/>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b/>
      <sz val="9"/>
      <color theme="1"/>
      <name val="Arial"/>
      <family val="2"/>
    </font>
    <font>
      <sz val="9"/>
      <name val="Arial"/>
      <family val="2"/>
    </font>
    <font>
      <b/>
      <sz val="9"/>
      <name val="Arial"/>
      <family val="2"/>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8">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1454817346722"/>
      </right>
      <top style="thin">
        <color theme="4" tint="0.39991454817346722"/>
      </top>
      <bottom style="thin">
        <color theme="4" tint="0.3999145481734672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bottom style="thin">
        <color indexed="64"/>
      </bottom>
      <diagonal/>
    </border>
    <border>
      <left/>
      <right/>
      <top style="thin">
        <color indexed="64"/>
      </top>
      <bottom style="thin">
        <color indexed="64"/>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0" fontId="1" fillId="0" borderId="0"/>
  </cellStyleXfs>
  <cellXfs count="210">
    <xf numFmtId="0" fontId="0" fillId="0" borderId="0" xfId="0"/>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quotePrefix="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0" borderId="0" xfId="0" applyFont="1"/>
    <xf numFmtId="0" fontId="3" fillId="0" borderId="4" xfId="0" applyFont="1" applyBorder="1" applyAlignment="1">
      <alignment horizontal="justify" vertical="center"/>
    </xf>
    <xf numFmtId="0" fontId="4" fillId="0" borderId="5" xfId="0" applyFont="1" applyBorder="1" applyAlignment="1">
      <alignment horizontal="justify" vertical="center" wrapText="1"/>
    </xf>
    <xf numFmtId="0" fontId="5" fillId="0" borderId="5" xfId="0" applyFont="1" applyBorder="1" applyAlignment="1">
      <alignment horizontal="justify" vertical="center" wrapText="1"/>
    </xf>
    <xf numFmtId="0" fontId="4" fillId="4" borderId="5" xfId="0" applyFont="1" applyFill="1" applyBorder="1" applyAlignment="1">
      <alignment horizontal="justify" vertical="center" wrapText="1"/>
    </xf>
    <xf numFmtId="14" fontId="4" fillId="0" borderId="5" xfId="0" applyNumberFormat="1" applyFont="1" applyBorder="1" applyAlignment="1">
      <alignment horizontal="justify" vertical="center" wrapText="1"/>
    </xf>
    <xf numFmtId="0" fontId="4" fillId="0" borderId="5" xfId="0" applyFont="1" applyBorder="1" applyAlignment="1">
      <alignment horizontal="justify" vertical="center"/>
    </xf>
    <xf numFmtId="0" fontId="3" fillId="0" borderId="5" xfId="0" applyFont="1" applyBorder="1" applyAlignment="1">
      <alignment horizontal="justify" vertical="center" wrapText="1"/>
    </xf>
    <xf numFmtId="165" fontId="4" fillId="0" borderId="5" xfId="0" applyNumberFormat="1" applyFont="1" applyBorder="1" applyAlignment="1">
      <alignment horizontal="justify" vertical="center"/>
    </xf>
    <xf numFmtId="14" fontId="4" fillId="0" borderId="5" xfId="0" quotePrefix="1" applyNumberFormat="1" applyFont="1" applyBorder="1" applyAlignment="1">
      <alignment horizontal="left" vertical="center" wrapText="1"/>
    </xf>
    <xf numFmtId="9" fontId="4" fillId="5" borderId="5" xfId="2" applyFont="1" applyFill="1" applyBorder="1" applyAlignment="1">
      <alignment horizontal="justify" vertical="center"/>
    </xf>
    <xf numFmtId="9" fontId="4" fillId="0" borderId="5" xfId="0" applyNumberFormat="1" applyFont="1" applyBorder="1" applyAlignment="1">
      <alignment horizontal="justify" vertical="center" wrapText="1"/>
    </xf>
    <xf numFmtId="0" fontId="4" fillId="0" borderId="6" xfId="0" applyFont="1" applyBorder="1" applyAlignment="1">
      <alignment horizontal="justify" vertical="center"/>
    </xf>
    <xf numFmtId="166" fontId="4" fillId="0" borderId="6" xfId="1" applyNumberFormat="1" applyFont="1" applyFill="1" applyBorder="1" applyAlignment="1">
      <alignment horizontal="justify" vertical="center"/>
    </xf>
    <xf numFmtId="0" fontId="3" fillId="0" borderId="5" xfId="0" applyFont="1" applyBorder="1" applyAlignment="1">
      <alignment horizontal="justify" vertical="center"/>
    </xf>
    <xf numFmtId="0" fontId="6" fillId="0" borderId="0" xfId="0" applyFont="1"/>
    <xf numFmtId="9" fontId="4" fillId="0" borderId="5" xfId="2" applyFont="1" applyFill="1" applyBorder="1" applyAlignment="1">
      <alignment horizontal="justify" vertical="center"/>
    </xf>
    <xf numFmtId="0" fontId="4" fillId="6" borderId="5" xfId="0" applyFont="1" applyFill="1" applyBorder="1" applyAlignment="1" applyProtection="1">
      <alignment horizontal="justify" vertical="center" wrapText="1"/>
      <protection locked="0"/>
    </xf>
    <xf numFmtId="14" fontId="4" fillId="6" borderId="5" xfId="0" applyNumberFormat="1" applyFont="1" applyFill="1" applyBorder="1" applyAlignment="1" applyProtection="1">
      <alignment horizontal="justify" vertical="center" wrapText="1"/>
      <protection locked="0"/>
    </xf>
    <xf numFmtId="9" fontId="4" fillId="7" borderId="5" xfId="2" applyFont="1" applyFill="1" applyBorder="1" applyAlignment="1">
      <alignment horizontal="justify" vertical="center"/>
    </xf>
    <xf numFmtId="1" fontId="4" fillId="0" borderId="5" xfId="0" applyNumberFormat="1" applyFont="1" applyBorder="1" applyAlignment="1">
      <alignment horizontal="justify" vertical="center" wrapText="1"/>
    </xf>
    <xf numFmtId="0" fontId="8" fillId="0" borderId="5" xfId="3" applyBorder="1" applyAlignment="1">
      <alignment horizontal="justify" vertical="center"/>
    </xf>
    <xf numFmtId="0" fontId="4"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4" fillId="5" borderId="5" xfId="2" applyFont="1" applyFill="1" applyBorder="1" applyAlignment="1">
      <alignment horizontal="center" vertical="center"/>
    </xf>
    <xf numFmtId="14" fontId="4" fillId="0" borderId="5" xfId="0" applyNumberFormat="1" applyFont="1" applyBorder="1" applyAlignment="1">
      <alignment horizontal="justify" vertical="center"/>
    </xf>
    <xf numFmtId="0" fontId="8" fillId="0" borderId="5" xfId="3" applyFill="1" applyBorder="1" applyAlignment="1">
      <alignment horizontal="justify" vertical="center"/>
    </xf>
    <xf numFmtId="0" fontId="6" fillId="0" borderId="5" xfId="0" applyFont="1" applyBorder="1" applyAlignment="1">
      <alignment horizontal="justify" vertical="center"/>
    </xf>
    <xf numFmtId="0" fontId="6" fillId="0" borderId="6"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4" fillId="6" borderId="5" xfId="0" quotePrefix="1" applyFont="1" applyFill="1" applyBorder="1" applyAlignment="1" applyProtection="1">
      <alignment horizontal="left" vertical="center" wrapText="1"/>
      <protection locked="0"/>
    </xf>
    <xf numFmtId="0" fontId="4" fillId="0" borderId="5" xfId="0" quotePrefix="1" applyFont="1" applyBorder="1" applyAlignment="1">
      <alignment horizontal="left" vertical="center" wrapText="1"/>
    </xf>
    <xf numFmtId="0" fontId="4" fillId="8" borderId="5" xfId="0" applyFont="1" applyFill="1" applyBorder="1" applyAlignment="1">
      <alignment horizontal="justify" vertical="center" wrapText="1"/>
    </xf>
    <xf numFmtId="0" fontId="4" fillId="0" borderId="0" xfId="0" applyFont="1" applyAlignment="1">
      <alignment horizontal="justify" vertical="center" wrapText="1"/>
    </xf>
    <xf numFmtId="0" fontId="17" fillId="0" borderId="0" xfId="0" applyFont="1" applyAlignment="1">
      <alignment horizontal="justify" vertical="center" wrapText="1"/>
    </xf>
    <xf numFmtId="0" fontId="3" fillId="0" borderId="7" xfId="0" applyFont="1" applyBorder="1" applyAlignment="1">
      <alignment horizontal="justify" vertical="center"/>
    </xf>
    <xf numFmtId="0" fontId="4" fillId="0" borderId="8" xfId="0" applyFont="1" applyBorder="1" applyAlignment="1">
      <alignment horizontal="justify" vertical="center" wrapText="1"/>
    </xf>
    <xf numFmtId="14" fontId="4" fillId="0" borderId="0" xfId="0" applyNumberFormat="1" applyFont="1" applyAlignment="1">
      <alignment horizontal="justify" vertical="center" wrapText="1"/>
    </xf>
    <xf numFmtId="9" fontId="4"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4" fillId="6" borderId="5" xfId="0" quotePrefix="1" applyFont="1" applyFill="1" applyBorder="1" applyAlignment="1" applyProtection="1">
      <alignment horizontal="justify" vertical="center" wrapText="1"/>
      <protection locked="0"/>
    </xf>
    <xf numFmtId="0" fontId="4" fillId="0" borderId="5" xfId="0" quotePrefix="1" applyFont="1" applyBorder="1" applyAlignment="1" applyProtection="1">
      <alignment horizontal="left" vertical="center" wrapText="1"/>
      <protection locked="0"/>
    </xf>
    <xf numFmtId="0" fontId="4" fillId="0" borderId="5" xfId="0" applyFont="1" applyBorder="1" applyAlignment="1">
      <alignment horizontal="left" vertical="top" wrapText="1"/>
    </xf>
    <xf numFmtId="0" fontId="4" fillId="0" borderId="5" xfId="0" applyFont="1" applyBorder="1" applyAlignment="1">
      <alignment horizontal="justify" vertical="top" wrapText="1"/>
    </xf>
    <xf numFmtId="0" fontId="4" fillId="0" borderId="8" xfId="0" applyFont="1" applyBorder="1" applyAlignment="1">
      <alignment horizontal="justify" vertical="top" wrapText="1"/>
    </xf>
    <xf numFmtId="0" fontId="4" fillId="0" borderId="4" xfId="0" applyFont="1" applyBorder="1" applyAlignment="1">
      <alignment horizontal="justify" vertical="center" wrapText="1"/>
    </xf>
    <xf numFmtId="0" fontId="4"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5" fillId="0" borderId="8" xfId="0" applyFont="1" applyBorder="1" applyAlignment="1">
      <alignment horizontal="justify" vertical="center" wrapText="1"/>
    </xf>
    <xf numFmtId="14" fontId="4" fillId="0" borderId="8" xfId="0" applyNumberFormat="1" applyFont="1" applyBorder="1" applyAlignment="1">
      <alignment horizontal="justify" vertical="center" wrapText="1"/>
    </xf>
    <xf numFmtId="0" fontId="4" fillId="0" borderId="8" xfId="0" applyFont="1" applyBorder="1" applyAlignment="1">
      <alignment horizontal="justify" vertical="center"/>
    </xf>
    <xf numFmtId="0" fontId="3" fillId="0" borderId="8" xfId="0" applyFont="1" applyBorder="1" applyAlignment="1">
      <alignment horizontal="justify" vertical="center" wrapText="1"/>
    </xf>
    <xf numFmtId="0" fontId="4" fillId="6" borderId="8" xfId="0" applyFont="1" applyFill="1" applyBorder="1" applyAlignment="1" applyProtection="1">
      <alignment horizontal="justify" vertical="center" wrapText="1"/>
      <protection locked="0"/>
    </xf>
    <xf numFmtId="9" fontId="4" fillId="5" borderId="8" xfId="2" applyFont="1" applyFill="1" applyBorder="1" applyAlignment="1">
      <alignment horizontal="justify" vertical="center"/>
    </xf>
    <xf numFmtId="0" fontId="4" fillId="0" borderId="9" xfId="0" applyFont="1" applyBorder="1" applyAlignment="1">
      <alignment horizontal="justify" vertical="center"/>
    </xf>
    <xf numFmtId="165" fontId="4" fillId="0" borderId="9" xfId="0" applyNumberFormat="1" applyFont="1" applyBorder="1" applyAlignment="1">
      <alignment horizontal="justify" vertical="center"/>
    </xf>
    <xf numFmtId="9" fontId="4" fillId="0" borderId="8" xfId="0" applyNumberFormat="1" applyFont="1" applyBorder="1" applyAlignment="1">
      <alignment horizontal="justify" vertical="center" wrapText="1"/>
    </xf>
    <xf numFmtId="0" fontId="4" fillId="4" borderId="8" xfId="0" applyFont="1" applyFill="1" applyBorder="1" applyAlignment="1">
      <alignment horizontal="justify" vertical="center" wrapText="1"/>
    </xf>
    <xf numFmtId="167" fontId="4" fillId="0" borderId="9" xfId="1" applyNumberFormat="1" applyFont="1" applyFill="1" applyBorder="1" applyAlignment="1">
      <alignment horizontal="justify" vertical="center"/>
    </xf>
    <xf numFmtId="167" fontId="4" fillId="0" borderId="9" xfId="1" applyNumberFormat="1" applyFont="1" applyBorder="1" applyAlignment="1">
      <alignment horizontal="justify" vertical="center"/>
    </xf>
    <xf numFmtId="14" fontId="4" fillId="0" borderId="8" xfId="0" applyNumberFormat="1" applyFont="1" applyBorder="1" applyAlignment="1">
      <alignment horizontal="justify" vertical="center"/>
    </xf>
    <xf numFmtId="0" fontId="4" fillId="6" borderId="8" xfId="0" quotePrefix="1" applyFont="1" applyFill="1" applyBorder="1" applyAlignment="1" applyProtection="1">
      <alignment horizontal="justify" vertical="center" wrapText="1"/>
      <protection locked="0"/>
    </xf>
    <xf numFmtId="165" fontId="4" fillId="0" borderId="8" xfId="0" applyNumberFormat="1" applyFont="1" applyBorder="1" applyAlignment="1">
      <alignment horizontal="justify" vertical="center"/>
    </xf>
    <xf numFmtId="0" fontId="20" fillId="9" borderId="10" xfId="0" applyFont="1" applyFill="1" applyBorder="1" applyAlignment="1">
      <alignment horizontal="justify" vertical="center" wrapText="1"/>
    </xf>
    <xf numFmtId="0" fontId="20" fillId="10" borderId="10" xfId="0" applyFont="1" applyFill="1" applyBorder="1" applyAlignment="1">
      <alignment horizontal="justify" vertical="center" wrapText="1"/>
    </xf>
    <xf numFmtId="0" fontId="20" fillId="9" borderId="5" xfId="0" applyFont="1" applyFill="1" applyBorder="1" applyAlignment="1">
      <alignment horizontal="justify" vertical="center" wrapText="1"/>
    </xf>
    <xf numFmtId="166" fontId="4" fillId="0" borderId="6" xfId="1" applyNumberFormat="1" applyFont="1" applyBorder="1" applyAlignment="1">
      <alignment horizontal="justify" vertical="center"/>
    </xf>
    <xf numFmtId="0" fontId="3" fillId="0" borderId="11" xfId="0" applyFont="1" applyBorder="1" applyAlignment="1">
      <alignment horizontal="justify" vertical="center"/>
    </xf>
    <xf numFmtId="0" fontId="8" fillId="0" borderId="11" xfId="3" applyFill="1" applyBorder="1" applyAlignment="1">
      <alignment horizontal="justify" vertical="center"/>
    </xf>
    <xf numFmtId="0" fontId="3" fillId="0" borderId="8" xfId="0" applyFont="1" applyBorder="1" applyAlignment="1">
      <alignment horizontal="justify" vertical="center"/>
    </xf>
    <xf numFmtId="0" fontId="8" fillId="0" borderId="8" xfId="3" applyFill="1" applyBorder="1" applyAlignment="1">
      <alignment horizontal="justify" vertical="center"/>
    </xf>
    <xf numFmtId="0" fontId="3" fillId="0" borderId="2" xfId="0" applyFont="1" applyBorder="1" applyAlignment="1">
      <alignment horizontal="justify" vertical="center"/>
    </xf>
    <xf numFmtId="0" fontId="8" fillId="0" borderId="2" xfId="3" applyFill="1" applyBorder="1" applyAlignment="1">
      <alignment horizontal="justify" vertical="center"/>
    </xf>
    <xf numFmtId="1" fontId="4" fillId="0" borderId="8" xfId="1" applyNumberFormat="1" applyFont="1" applyBorder="1" applyAlignment="1">
      <alignment horizontal="justify" vertical="center"/>
    </xf>
    <xf numFmtId="0" fontId="3" fillId="0" borderId="9" xfId="0" applyFont="1" applyBorder="1" applyAlignment="1">
      <alignment horizontal="justify" vertical="center"/>
    </xf>
    <xf numFmtId="0" fontId="8" fillId="0" borderId="0" xfId="3" applyAlignment="1">
      <alignment horizontal="justify" vertical="center"/>
    </xf>
    <xf numFmtId="0" fontId="3" fillId="0" borderId="6" xfId="0" applyFont="1" applyBorder="1" applyAlignment="1">
      <alignment horizontal="justify" vertical="center"/>
    </xf>
    <xf numFmtId="0" fontId="4" fillId="0" borderId="0" xfId="0" applyFont="1" applyAlignment="1">
      <alignment horizontal="justify" vertical="center"/>
    </xf>
    <xf numFmtId="0" fontId="3" fillId="0" borderId="0" xfId="0" applyFont="1" applyAlignment="1">
      <alignment horizontal="center" vertical="center"/>
    </xf>
    <xf numFmtId="0" fontId="4" fillId="0" borderId="0" xfId="0" applyFont="1"/>
    <xf numFmtId="0" fontId="4" fillId="0" borderId="0" xfId="0" applyFont="1" applyAlignment="1">
      <alignment vertical="top"/>
    </xf>
    <xf numFmtId="0" fontId="4"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4" fillId="0" borderId="0" xfId="0" applyFont="1" applyAlignment="1">
      <alignment horizontal="center"/>
    </xf>
    <xf numFmtId="0" fontId="27" fillId="0" borderId="0" xfId="4" applyFont="1" applyAlignment="1">
      <alignment horizontal="center"/>
    </xf>
    <xf numFmtId="0" fontId="1" fillId="0" borderId="0" xfId="4"/>
    <xf numFmtId="0" fontId="1" fillId="11" borderId="0" xfId="4" applyFill="1"/>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2" xfId="4" applyFont="1" applyFill="1" applyBorder="1" applyAlignment="1">
      <alignment horizontal="center"/>
    </xf>
    <xf numFmtId="0" fontId="28" fillId="10" borderId="12" xfId="4" applyFont="1" applyFill="1" applyBorder="1"/>
    <xf numFmtId="0" fontId="1" fillId="0" borderId="0" xfId="4" applyAlignment="1">
      <alignment horizontal="center"/>
    </xf>
    <xf numFmtId="0" fontId="28" fillId="0" borderId="12" xfId="0" applyFont="1" applyBorder="1" applyAlignment="1">
      <alignment horizontal="left"/>
    </xf>
    <xf numFmtId="0" fontId="28" fillId="0" borderId="12" xfId="4" applyFont="1" applyBorder="1" applyAlignment="1">
      <alignment horizontal="left"/>
    </xf>
    <xf numFmtId="0" fontId="28" fillId="0" borderId="12" xfId="4" applyFont="1" applyBorder="1" applyAlignment="1">
      <alignment horizontal="center"/>
    </xf>
    <xf numFmtId="0" fontId="1" fillId="15" borderId="0" xfId="4" applyFill="1"/>
    <xf numFmtId="0" fontId="1" fillId="15" borderId="0" xfId="4" applyFill="1" applyAlignment="1">
      <alignment horizontal="center"/>
    </xf>
    <xf numFmtId="0" fontId="1" fillId="0" borderId="0" xfId="4" applyAlignment="1">
      <alignment horizontal="left" indent="1"/>
    </xf>
    <xf numFmtId="0" fontId="27" fillId="0" borderId="0" xfId="4" applyFont="1"/>
    <xf numFmtId="0" fontId="1" fillId="7" borderId="0" xfId="4" applyFill="1"/>
    <xf numFmtId="0" fontId="1" fillId="7" borderId="0" xfId="4" applyFill="1" applyAlignment="1">
      <alignment horizontal="center"/>
    </xf>
    <xf numFmtId="0" fontId="1" fillId="16" borderId="0" xfId="4" applyFill="1"/>
    <xf numFmtId="0" fontId="1" fillId="16" borderId="0" xfId="4" applyFill="1" applyAlignment="1">
      <alignment horizontal="center"/>
    </xf>
    <xf numFmtId="10" fontId="1" fillId="0" borderId="0" xfId="2" applyNumberFormat="1"/>
    <xf numFmtId="0" fontId="1" fillId="11" borderId="0" xfId="4" applyFill="1" applyAlignment="1">
      <alignment horizontal="center"/>
    </xf>
    <xf numFmtId="0" fontId="27" fillId="14" borderId="0" xfId="4" applyFont="1" applyFill="1"/>
    <xf numFmtId="0" fontId="1" fillId="14" borderId="0" xfId="4" applyFill="1"/>
    <xf numFmtId="0" fontId="1" fillId="8" borderId="0" xfId="4" applyFill="1"/>
    <xf numFmtId="0" fontId="27" fillId="8" borderId="0" xfId="4" applyFont="1" applyFill="1" applyAlignment="1">
      <alignment horizontal="center"/>
    </xf>
    <xf numFmtId="0" fontId="28" fillId="10" borderId="13" xfId="4" applyFont="1" applyFill="1" applyBorder="1" applyAlignment="1">
      <alignment horizontal="left"/>
    </xf>
    <xf numFmtId="0" fontId="28" fillId="10" borderId="13" xfId="4" applyFont="1" applyFill="1" applyBorder="1"/>
    <xf numFmtId="0" fontId="28" fillId="10" borderId="13" xfId="4" applyFont="1" applyFill="1" applyBorder="1" applyAlignment="1">
      <alignment horizontal="center"/>
    </xf>
    <xf numFmtId="0" fontId="1" fillId="17" borderId="0" xfId="4" applyFill="1"/>
    <xf numFmtId="0" fontId="1" fillId="0" borderId="0" xfId="4" applyAlignment="1">
      <alignment horizontal="center" vertical="center"/>
    </xf>
    <xf numFmtId="0" fontId="1" fillId="18" borderId="0" xfId="4" applyFill="1"/>
    <xf numFmtId="0" fontId="28" fillId="10" borderId="13" xfId="4" applyFont="1" applyFill="1" applyBorder="1" applyAlignment="1">
      <alignment horizontal="center" vertical="center"/>
    </xf>
    <xf numFmtId="0" fontId="29" fillId="0" borderId="0" xfId="4" applyFont="1"/>
    <xf numFmtId="0" fontId="29" fillId="0" borderId="0" xfId="4" applyFont="1" applyAlignment="1">
      <alignment horizontal="left" indent="1"/>
    </xf>
    <xf numFmtId="0" fontId="29" fillId="0" borderId="0" xfId="4" applyFont="1" applyAlignment="1">
      <alignment horizontal="center"/>
    </xf>
    <xf numFmtId="0" fontId="1" fillId="12" borderId="0" xfId="4" applyFill="1"/>
    <xf numFmtId="0" fontId="1" fillId="13" borderId="0" xfId="4" applyFill="1"/>
    <xf numFmtId="0" fontId="1" fillId="0" borderId="0" xfId="4" applyAlignment="1">
      <alignment horizontal="left"/>
    </xf>
    <xf numFmtId="0" fontId="28" fillId="10" borderId="0" xfId="4" applyFont="1" applyFill="1" applyAlignment="1">
      <alignment horizontal="center"/>
    </xf>
    <xf numFmtId="0" fontId="1" fillId="0" borderId="0" xfId="4" applyAlignment="1">
      <alignment horizontal="left" indent="2"/>
    </xf>
    <xf numFmtId="0" fontId="32" fillId="10" borderId="12" xfId="4" applyFont="1" applyFill="1" applyBorder="1" applyAlignment="1">
      <alignment horizontal="center"/>
    </xf>
    <xf numFmtId="0" fontId="28" fillId="10" borderId="0" xfId="4" applyFont="1" applyFill="1" applyAlignment="1">
      <alignment horizontal="left"/>
    </xf>
    <xf numFmtId="0" fontId="28" fillId="10" borderId="0" xfId="4" applyFont="1" applyFill="1"/>
    <xf numFmtId="0" fontId="33" fillId="0" borderId="0" xfId="4" applyFont="1"/>
    <xf numFmtId="0" fontId="33" fillId="0" borderId="0" xfId="4" applyFont="1" applyAlignment="1">
      <alignment horizontal="left"/>
    </xf>
    <xf numFmtId="0" fontId="0" fillId="0" borderId="14" xfId="0" applyBorder="1" applyAlignment="1">
      <alignment horizontal="left"/>
    </xf>
    <xf numFmtId="0" fontId="27" fillId="11" borderId="13" xfId="4" applyFont="1" applyFill="1" applyBorder="1" applyAlignment="1">
      <alignment horizontal="center"/>
    </xf>
    <xf numFmtId="0" fontId="27" fillId="11" borderId="0" xfId="4" applyFont="1" applyFill="1" applyAlignment="1">
      <alignment horizontal="center"/>
    </xf>
    <xf numFmtId="0" fontId="1" fillId="0" borderId="15" xfId="4" applyBorder="1"/>
    <xf numFmtId="0" fontId="0" fillId="11" borderId="0" xfId="0" applyFill="1"/>
    <xf numFmtId="0" fontId="1" fillId="0" borderId="16" xfId="4" applyBorder="1" applyAlignment="1">
      <alignment horizontal="left"/>
    </xf>
    <xf numFmtId="0" fontId="28" fillId="19" borderId="13" xfId="0" applyFont="1" applyFill="1" applyBorder="1"/>
    <xf numFmtId="0" fontId="26" fillId="0" borderId="12" xfId="4" applyFont="1" applyBorder="1" applyAlignment="1">
      <alignment horizontal="center"/>
    </xf>
    <xf numFmtId="0" fontId="1" fillId="0" borderId="17" xfId="4" applyBorder="1" applyAlignment="1">
      <alignment horizontal="left"/>
    </xf>
    <xf numFmtId="0" fontId="28" fillId="10" borderId="12" xfId="0" applyFont="1" applyFill="1" applyBorder="1" applyAlignment="1">
      <alignment horizontal="center"/>
    </xf>
    <xf numFmtId="0" fontId="32" fillId="10" borderId="0" xfId="0" applyFont="1" applyFill="1" applyAlignment="1">
      <alignment horizontal="center"/>
    </xf>
    <xf numFmtId="0" fontId="0" fillId="0" borderId="16" xfId="0" applyBorder="1" applyAlignment="1">
      <alignment horizontal="left"/>
    </xf>
    <xf numFmtId="0" fontId="0" fillId="0" borderId="18" xfId="0" applyBorder="1" applyAlignment="1">
      <alignment horizontal="center"/>
    </xf>
    <xf numFmtId="0" fontId="1" fillId="0" borderId="19" xfId="4" applyBorder="1" applyAlignment="1">
      <alignment horizontal="left"/>
    </xf>
    <xf numFmtId="0" fontId="0" fillId="0" borderId="17" xfId="0" applyBorder="1" applyAlignment="1">
      <alignment horizontal="left"/>
    </xf>
    <xf numFmtId="0" fontId="28" fillId="10" borderId="12" xfId="0" applyFont="1" applyFill="1" applyBorder="1"/>
    <xf numFmtId="0" fontId="0" fillId="0" borderId="0" xfId="0" applyAlignment="1">
      <alignment horizontal="left"/>
    </xf>
    <xf numFmtId="0" fontId="1" fillId="0" borderId="0" xfId="0" applyFont="1" applyAlignment="1">
      <alignment horizontal="left"/>
    </xf>
    <xf numFmtId="0" fontId="28" fillId="10" borderId="13" xfId="0" applyFont="1" applyFill="1" applyBorder="1" applyAlignment="1">
      <alignment horizontal="left"/>
    </xf>
    <xf numFmtId="0" fontId="28" fillId="10" borderId="13" xfId="0" applyFont="1" applyFill="1" applyBorder="1" applyAlignment="1">
      <alignment horizontal="center"/>
    </xf>
    <xf numFmtId="0" fontId="28" fillId="10" borderId="0" xfId="0" applyFont="1" applyFill="1" applyAlignment="1">
      <alignment horizontal="left"/>
    </xf>
    <xf numFmtId="0" fontId="28" fillId="10" borderId="0" xfId="0" applyFont="1" applyFill="1"/>
    <xf numFmtId="0" fontId="28" fillId="10" borderId="0" xfId="0" applyFont="1" applyFill="1" applyAlignment="1">
      <alignment horizontal="center"/>
    </xf>
    <xf numFmtId="0" fontId="29" fillId="0" borderId="20" xfId="0" applyFont="1" applyBorder="1" applyAlignment="1">
      <alignment horizontal="left"/>
    </xf>
    <xf numFmtId="0" fontId="29" fillId="0" borderId="21" xfId="0" applyFont="1" applyBorder="1" applyAlignment="1">
      <alignment horizontal="left"/>
    </xf>
    <xf numFmtId="0" fontId="1" fillId="0" borderId="22" xfId="0" applyFont="1" applyBorder="1" applyAlignment="1">
      <alignment horizontal="center"/>
    </xf>
    <xf numFmtId="0" fontId="0" fillId="0" borderId="0" xfId="0" applyAlignment="1">
      <alignment horizontal="center"/>
    </xf>
    <xf numFmtId="0" fontId="1" fillId="0" borderId="23" xfId="0" applyFont="1" applyBorder="1" applyAlignment="1">
      <alignment horizontal="center"/>
    </xf>
    <xf numFmtId="0" fontId="28" fillId="0" borderId="0" xfId="0" applyFont="1" applyAlignment="1">
      <alignment horizontal="left"/>
    </xf>
    <xf numFmtId="0" fontId="28" fillId="0" borderId="0" xfId="4" applyFont="1" applyAlignment="1">
      <alignment horizontal="left"/>
    </xf>
    <xf numFmtId="0" fontId="28" fillId="0" borderId="0" xfId="4" applyFont="1" applyAlignment="1">
      <alignment horizontal="center"/>
    </xf>
    <xf numFmtId="0" fontId="28" fillId="0" borderId="0" xfId="0" applyFont="1"/>
    <xf numFmtId="0" fontId="28" fillId="0" borderId="0" xfId="0" applyFont="1" applyAlignment="1">
      <alignment horizontal="center"/>
    </xf>
    <xf numFmtId="0" fontId="28" fillId="10" borderId="5" xfId="4" applyFont="1" applyFill="1" applyBorder="1" applyAlignment="1">
      <alignment horizontal="center"/>
    </xf>
    <xf numFmtId="0" fontId="27" fillId="0" borderId="0" xfId="4" applyFont="1" applyAlignment="1">
      <alignment horizontal="left"/>
    </xf>
    <xf numFmtId="0" fontId="1" fillId="0" borderId="5" xfId="4" applyBorder="1"/>
    <xf numFmtId="0" fontId="27" fillId="0" borderId="5" xfId="4" applyFont="1" applyBorder="1" applyAlignment="1">
      <alignment horizontal="center"/>
    </xf>
    <xf numFmtId="0" fontId="1" fillId="0" borderId="5" xfId="4" applyBorder="1" applyAlignment="1">
      <alignment horizontal="center"/>
    </xf>
    <xf numFmtId="14" fontId="1" fillId="0" borderId="0" xfId="4" applyNumberFormat="1" applyAlignment="1">
      <alignment horizontal="left"/>
    </xf>
    <xf numFmtId="0" fontId="28" fillId="22" borderId="5" xfId="4" applyFont="1" applyFill="1" applyBorder="1" applyAlignment="1">
      <alignment horizontal="center"/>
    </xf>
    <xf numFmtId="0" fontId="28" fillId="10" borderId="5" xfId="4" applyFont="1" applyFill="1" applyBorder="1" applyAlignment="1">
      <alignment horizontal="left"/>
    </xf>
    <xf numFmtId="0" fontId="0" fillId="0" borderId="0" xfId="0" pivotButton="1"/>
    <xf numFmtId="0" fontId="1" fillId="0" borderId="26" xfId="4" applyBorder="1" applyAlignment="1">
      <alignment horizontal="center"/>
    </xf>
    <xf numFmtId="0" fontId="1" fillId="0" borderId="27" xfId="4" applyBorder="1" applyAlignment="1">
      <alignment horizontal="center"/>
    </xf>
    <xf numFmtId="0" fontId="27" fillId="14" borderId="13" xfId="4" applyFont="1" applyFill="1" applyBorder="1" applyAlignment="1">
      <alignment horizontal="center"/>
    </xf>
    <xf numFmtId="0" fontId="27" fillId="12" borderId="0" xfId="4" applyFont="1" applyFill="1" applyAlignment="1">
      <alignment horizontal="center"/>
    </xf>
    <xf numFmtId="0" fontId="27" fillId="11" borderId="0" xfId="4" applyFont="1" applyFill="1" applyAlignment="1">
      <alignment horizontal="center"/>
    </xf>
    <xf numFmtId="0" fontId="27" fillId="0" borderId="5" xfId="4" applyFont="1" applyBorder="1" applyAlignment="1">
      <alignment horizontal="center"/>
    </xf>
    <xf numFmtId="0" fontId="28" fillId="22" borderId="5" xfId="4" applyFont="1" applyFill="1" applyBorder="1" applyAlignment="1">
      <alignment horizontal="center"/>
    </xf>
    <xf numFmtId="0" fontId="28" fillId="10" borderId="6" xfId="4" applyFont="1" applyFill="1" applyBorder="1" applyAlignment="1">
      <alignment horizontal="center"/>
    </xf>
    <xf numFmtId="0" fontId="28" fillId="10" borderId="25" xfId="4" applyFont="1" applyFill="1" applyBorder="1" applyAlignment="1">
      <alignment horizontal="center"/>
    </xf>
    <xf numFmtId="0" fontId="28" fillId="10" borderId="4" xfId="4" applyFont="1" applyFill="1" applyBorder="1" applyAlignment="1">
      <alignment horizontal="center"/>
    </xf>
    <xf numFmtId="0" fontId="27" fillId="0" borderId="0" xfId="4" applyFont="1" applyAlignment="1">
      <alignment horizontal="center"/>
    </xf>
    <xf numFmtId="0" fontId="27" fillId="16" borderId="13" xfId="4" applyFont="1" applyFill="1" applyBorder="1" applyAlignment="1">
      <alignment horizontal="center"/>
    </xf>
    <xf numFmtId="0" fontId="28" fillId="10" borderId="5" xfId="4" applyFont="1" applyFill="1" applyBorder="1" applyAlignment="1">
      <alignment horizontal="center"/>
    </xf>
    <xf numFmtId="0" fontId="1" fillId="0" borderId="5" xfId="4" applyBorder="1" applyAlignment="1">
      <alignment horizontal="center"/>
    </xf>
    <xf numFmtId="0" fontId="27" fillId="21" borderId="0" xfId="4" applyFont="1" applyFill="1" applyAlignment="1">
      <alignment horizontal="center"/>
    </xf>
    <xf numFmtId="0" fontId="28" fillId="10" borderId="12" xfId="4" applyFont="1" applyFill="1" applyBorder="1" applyAlignment="1">
      <alignment horizontal="center"/>
    </xf>
    <xf numFmtId="0" fontId="27" fillId="0" borderId="24" xfId="4" applyFont="1" applyBorder="1" applyAlignment="1">
      <alignment horizontal="center"/>
    </xf>
    <xf numFmtId="0" fontId="28" fillId="10" borderId="13" xfId="0" applyFont="1" applyFill="1" applyBorder="1" applyAlignment="1">
      <alignment horizontal="center"/>
    </xf>
    <xf numFmtId="0" fontId="27" fillId="20" borderId="13" xfId="4" applyFont="1" applyFill="1" applyBorder="1" applyAlignment="1">
      <alignment horizontal="center"/>
    </xf>
    <xf numFmtId="0" fontId="27" fillId="18" borderId="0" xfId="4" applyFont="1" applyFill="1" applyAlignment="1">
      <alignment horizontal="center"/>
    </xf>
    <xf numFmtId="0" fontId="28" fillId="10" borderId="0" xfId="4" applyFont="1" applyFill="1" applyAlignment="1">
      <alignment horizontal="center"/>
    </xf>
    <xf numFmtId="0" fontId="32" fillId="10" borderId="12" xfId="4" applyFont="1" applyFill="1" applyBorder="1" applyAlignment="1">
      <alignment horizontal="center"/>
    </xf>
    <xf numFmtId="0" fontId="27" fillId="17" borderId="0" xfId="4" applyFont="1" applyFill="1" applyAlignment="1">
      <alignment horizontal="center"/>
    </xf>
    <xf numFmtId="0" fontId="27" fillId="16" borderId="0" xfId="4" applyFont="1" applyFill="1" applyAlignment="1">
      <alignment horizontal="center"/>
    </xf>
    <xf numFmtId="0" fontId="27" fillId="13" borderId="0" xfId="4" applyFont="1" applyFill="1" applyAlignment="1">
      <alignment horizontal="center" wrapText="1"/>
    </xf>
  </cellXfs>
  <cellStyles count="5">
    <cellStyle name="Hipervínculo" xfId="3" builtinId="8"/>
    <cellStyle name="Millares" xfId="1" builtinId="3"/>
    <cellStyle name="Normal" xfId="0" builtinId="0"/>
    <cellStyle name="Normal 2" xfId="4" xr:uid="{9EFC2405-8A1C-4A3A-A4FC-C48A1EDB71DB}"/>
    <cellStyle name="Porcentaje" xfId="2" builtinId="5"/>
  </cellStyles>
  <dxfs count="3009">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Calibri"/>
        <scheme val="none"/>
      </font>
      <fill>
        <patternFill patternType="none">
          <fgColor rgb="FF000000"/>
          <bgColor rgb="FFFFFFFF"/>
        </patternFill>
      </fill>
      <alignment horizontal="justify"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63"/>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justify"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xlsm" TargetMode="External"/><Relationship Id="rId1" Type="http://schemas.openxmlformats.org/officeDocument/2006/relationships/externalLinkPath" Target="/personal/jtoro_ani_gov_co/Documents/PMP%20Pocket%20Motor%20V4.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Angela Cajamarca</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397.44138275463" createdVersion="8" refreshedVersion="8" minRefreshableVersion="3" recordCount="484" xr:uid="{A7F6F1A5-8568-4B76-A2B9-B064A0CCD97F}">
  <cacheSource type="worksheet">
    <worksheetSource name="TABLA345"/>
  </cacheSource>
  <cacheFields count="32">
    <cacheField name="Consecutivo" numFmtId="0">
      <sharedItems containsSemiMixedTypes="0" containsString="0" containsNumber="1" containsInteger="1" minValue="1214" maxValue="4003"/>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longText="1"/>
    </cacheField>
    <cacheField name="Área de Conocimiento" numFmtId="0">
      <sharedItems/>
    </cacheField>
    <cacheField name="Proceso" numFmtId="0">
      <sharedItems/>
    </cacheField>
    <cacheField name="Vicepresidencia" numFmtId="0">
      <sharedItems count="8">
        <s v="Vicepresidencia de Gestión Contractual (VGC)"/>
        <s v="Vicepresidencia Jurídica (VJ)"/>
        <s v="Vicepresidencia de Estructuración (VE)"/>
        <s v="Vicepresidencias"/>
        <s v="Vicepresidencia  Ejecutiva (VEJ)"/>
        <s v="Vicepresidencia de Gestión Corporativa (VGCorp)"/>
        <s v="Oficina Comunicaciones (OC)"/>
        <s v="Vicepresidencia de Planeación, Riesgos y Entorno (VPRE)"/>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3102020774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08-03T00:00:00"/>
    </cacheField>
    <cacheField name="Fecha de Terminación" numFmtId="165">
      <sharedItems containsDate="1" containsBlank="1" containsMixedTypes="1" minDate="2016-06-30T00:00:00" maxDate="2024-08-01T00:00:00"/>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ount="16">
        <n v="1"/>
        <n v="0.9"/>
        <n v="0.8"/>
        <n v="0"/>
        <n v="0.5"/>
        <n v="0.75"/>
        <n v="0.6"/>
        <n v="0.4"/>
        <n v="0.33"/>
        <n v="0.83"/>
        <n v="0.73"/>
        <n v="0.67"/>
        <n v="0.3"/>
        <n v="0.65"/>
        <n v="0.44"/>
        <n v="0.1"/>
      </sharedItems>
    </cacheField>
    <cacheField name="Estado" numFmtId="9">
      <sharedItems count="5">
        <s v="No conformidad cerrada"/>
        <s v="No conformidad abierta con plan"/>
        <s v="No conformidad cumplida"/>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3-12-13T00:00:00"/>
    </cacheField>
    <cacheField name="Dias" numFmtId="0">
      <sharedItems containsString="0" containsBlank="1" containsNumber="1" containsInteger="1" minValue="20" maxValue="1799"/>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4">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x v="0"/>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d v="2020-10-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x v="0"/>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x v="1"/>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x v="0"/>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x v="2"/>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9-09-30T00:00:00"/>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x v="0"/>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d v="2019-03-04T00:00:00"/>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x v="0"/>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x v="1"/>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d v="2019-10-31T00:00:00"/>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x v="3"/>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d v="2019-12-31T00:00:00"/>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x v="0"/>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x v="1"/>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d v="2019-03-04T00:00:00"/>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x v="2"/>
    <s v="VE"/>
    <s v="Andrés Fernando Huérfano Huérfano"/>
    <s v="Septiembre de 2014"/>
    <s v="SEPTIEMBRE"/>
    <n v="2014"/>
    <m/>
    <m/>
    <s v="Acción correctiva"/>
    <s v="No conformidad #07: Se realizara un cronograma y se efectuara un seguimiento por parte de la Vicepresidencia de estructuración"/>
    <d v="2016-04-28T00:00:00"/>
    <d v="2019-09-30T00:00:00"/>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x v="4"/>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s v="28/02/2022"/>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x v="0"/>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x v="0"/>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d v="2019-10-3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x v="0"/>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x v="0"/>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d v="2019-07-19T00:00:00"/>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x v="0"/>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d v="2018-12-31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x v="0"/>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d v="2021-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x v="0"/>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x v="5"/>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d v="2018-06-29T00:00:00"/>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x v="0"/>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x v="6"/>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d v="2019-07-31T00:00:0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x v="0"/>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x v="1"/>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d v="2019-10-31T00:00:00"/>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x v="2"/>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d v="2019-09-30T00:00:00"/>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x v="2"/>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d v="2019-09-30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x v="0"/>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x v="1"/>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x v="0"/>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x v="4"/>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d v="2020-09-30T00:00:00"/>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x v="0"/>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x v="0"/>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x v="1"/>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d v="2019-02-28T00:00:00"/>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x v="0"/>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x v="7"/>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d v="2019-01-31T00:00:00"/>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x v="0"/>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x v="7"/>
    <s v="Grupo Interno de Trabajo Planeación."/>
    <s v="Yuly Andrea Ujueta Castillo "/>
    <s v="Julio de 2016"/>
    <s v="JULIO"/>
    <n v="2016"/>
    <m/>
    <m/>
    <s v="Acción correctiva"/>
    <s v="_x000a_Se revisará y ajustará el &quot;MANUAL PARA LA ELABORACIÓN DE INDICADORES SEPG-M-003&quot;."/>
    <d v="2018-03-14T00:00:00"/>
    <d v="2020-12-31T00:00:00"/>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x v="0"/>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x v="5"/>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d v="2018-05-30T00:00:00"/>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x v="0"/>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x v="7"/>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21-08-31T00:00:00"/>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x v="0"/>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x v="3"/>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d v="2019-02-28T00:00:00"/>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x v="0"/>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x v="3"/>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x v="5"/>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d v="2018-12-31T00:00:00"/>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x v="0"/>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x v="5"/>
    <s v="Grupo Interno de Trabajo de Talento Humano"/>
    <s v="Yuly Andrea Ujueta Castillo "/>
    <s v="Agosto de 2016"/>
    <s v="AGOSTO"/>
    <n v="2016"/>
    <m/>
    <m/>
    <s v="Acción correctiva"/>
    <s v="El acta No 10 de la Comisión de Personal ya se encuentra firmada."/>
    <d v="2018-02-01T00:00:00"/>
    <d v="2018-12-31T00:00:00"/>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x v="0"/>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x v="5"/>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d v="2019-02-28T00:00:00"/>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x v="0"/>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x v="3"/>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x v="2"/>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d v="2019-09-30T00:00:00"/>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x v="2"/>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x v="2"/>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d v="2019-09-30T00:00:00"/>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x v="0"/>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d v="2019-10-31T00:00:00"/>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x v="0"/>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x v="3"/>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x v="7"/>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d v="2019-03-31T00:00:00"/>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x v="0"/>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x v="3"/>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d v="2019-12-31T00:00:00"/>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x v="4"/>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8-12-31T00:00:00"/>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x v="0"/>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x v="0"/>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d v="2019-06-30T00:00:0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x v="0"/>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x v="0"/>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d v="2019-03-05T00:00:00"/>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x v="0"/>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x v="0"/>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d v="2019-07-31T00:00:0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x v="0"/>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x v="0"/>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d v="2019-09-09T00:00:00"/>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x v="0"/>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x v="0"/>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d v="2019-10-31T00:00:00"/>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x v="0"/>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x v="4"/>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21-12-31T00:00:00"/>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x v="1"/>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x v="5"/>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d v="2018-06-30T00:00:00"/>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x v="0"/>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x v="1"/>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x v="1"/>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d v="2021-07-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x v="0"/>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d v="2020-12-31T00:00:00"/>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x v="0"/>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x v="5"/>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d v="2018-06-30T00:00:00"/>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x v="0"/>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x v="3"/>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d v="2022-09-30T00:00:00"/>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x v="0"/>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x v="3"/>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d v="2017-12-31T00:00:00"/>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x v="0"/>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x v="3"/>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x v="0"/>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x v="5"/>
    <s v="Grupo Interno de Trabajo Administrativo y Financiero"/>
    <s v="Luz Mary Hernández Villadiego"/>
    <s v="AGOSTO DE 2017"/>
    <s v="AGOSTO"/>
    <n v="2017"/>
    <m/>
    <m/>
    <m/>
    <m/>
    <d v="2017-08-20T00:00:00"/>
    <d v="2019-02-28T00:00:00"/>
    <m/>
    <s v="12/07/2018: Se realiza el cambio del resposable de la no conformidad"/>
    <x v="0"/>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x v="7"/>
    <s v="Equipo Sistemas de Información y Tecnología"/>
    <s v="Luz Mary Hernández Villadiego"/>
    <s v="AGOSTO DE 2017"/>
    <s v="AGOSTO"/>
    <n v="2017"/>
    <m/>
    <m/>
    <m/>
    <m/>
    <m/>
    <d v="2019-03-31T00:00:00"/>
    <m/>
    <s v="22/05/2017: Se verifica información en la página web de la entidad y el vinculo no se encuentra habilitado. Se deja en observación._x000a__x000a_Esta no conformidad se traslada a la VPRE- sistemas"/>
    <x v="0"/>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x v="3"/>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x v="0"/>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x v="0"/>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x v="0"/>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x v="3"/>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d v="2019-12-31T00:00:00"/>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x v="5"/>
    <s v="Grupo Interno de Trabajo Administrativo y Financiero"/>
    <s v="Luz Mary Hernández Villadiego"/>
    <s v="SEPTIEMBRE DE 2017"/>
    <s v="SEPTIEMBRE"/>
    <n v="2017"/>
    <m/>
    <m/>
    <m/>
    <m/>
    <d v="2017-09-20T00:00:00"/>
    <d v="2019-02-28T00:00:00"/>
    <m/>
    <s v="12/07/2018: Se realiza el cambio del resposable de la no conformidad"/>
    <x v="0"/>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x v="3"/>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d v="2019-12-31T00:00:00"/>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x v="0"/>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x v="0"/>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d v="2019-12-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x v="0"/>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x v="0"/>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d v="2019-07-31T00:00:0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x v="0"/>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x v="4"/>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d v="2019-11-30T00:00:00"/>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x v="0"/>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x v="3"/>
    <s v="VAF - VPRE"/>
    <s v="Daniel Felipe Sáenz Lozano"/>
    <s v="OCTUBRE DE 2017"/>
    <s v="OCTUBRE"/>
    <n v="2017"/>
    <m/>
    <m/>
    <s v="Acción correctiva"/>
    <s v="1. Acta de entrega del 15 de septiembre de 2022 2. Acta de reversión del 15 de septiembre de 2022 3. Liquidación del contrato de concesión No. 002 de 2010"/>
    <s v="29/08/2019"/>
    <s v="29/02/2024"/>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x v="0"/>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x v="2"/>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d v="2021-03-31T00:00:00"/>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x v="0"/>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x v="0"/>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d v="2020-06-30T00:00:00"/>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x v="0"/>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x v="0"/>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d v="2018-12-31T00:00:00"/>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x v="0"/>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x v="5"/>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d v="2018-06-30T00:00:00"/>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x v="0"/>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x v="5"/>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d v="2018-08-31T00:00:00"/>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x v="0"/>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x v="0"/>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x v="4"/>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x v="0"/>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12-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x v="0"/>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x v="4"/>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d v="2020-10-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x v="0"/>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x v="3"/>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d v="2018-12-31T00:00:00"/>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x v="0"/>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x v="1"/>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d v="2020-10-31T00:00:0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x v="0"/>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x v="4"/>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s v="31/12/2022"/>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x v="0"/>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x v="0"/>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d v="2019-06-30T00:00:0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x v="0"/>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x v="1"/>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d v="2019-10-31T00:00:00"/>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x v="0"/>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x v="4"/>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d v="2019-10-31T00:00:00"/>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x v="0"/>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x v="0"/>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d v="2019-03-31T00:00:00"/>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x v="0"/>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x v="3"/>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d v="2021-06-30T00:00:00"/>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x v="0"/>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x v="0"/>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x v="0"/>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d v="2018-12-31T00:00:00"/>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x v="0"/>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x v="5"/>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d v="2018-05-31T00:00:00"/>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x v="0"/>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x v="5"/>
    <s v="VAF"/>
    <s v="Luz Mary Hernández Villadiego"/>
    <s v="ABRIL DE 2018"/>
    <s v="ABRIL"/>
    <n v="2018"/>
    <m/>
    <m/>
    <m/>
    <m/>
    <d v="2018-04-20T00:00:00"/>
    <d v="2019-02-28T00:00:00"/>
    <s v="Se envió correo a la depedencia competente el 18/10/2018 informando el cierre de la no conformidad."/>
    <s v="Se verificó las acciones de mejora señaladas en el memorando Rad. 2018400-0079173 del 24/05/2018"/>
    <x v="0"/>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x v="5"/>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d v="2018-12-31T00:00:00"/>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x v="0"/>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x v="0"/>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d v="2019-08-31T00:00:00"/>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x v="0"/>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x v="0"/>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x v="0"/>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x v="0"/>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d v="2019-03-31T00:00:00"/>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x v="0"/>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x v="5"/>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d v="2018-12-31T00:00:00"/>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x v="0"/>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x v="5"/>
    <s v="Grupo Interno de Trabajo Administrativo y Financiero"/>
    <s v="Yuber Alexander Peña Cárdenas"/>
    <s v="MAYO DE 2018"/>
    <s v="MAYO"/>
    <n v="2018"/>
    <m/>
    <m/>
    <m/>
    <m/>
    <m/>
    <d v="2019-03-31T00:00:00"/>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x v="0"/>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x v="0"/>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d v="2019-01-31T00:00:00"/>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x v="0"/>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x v="0"/>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d v="2019-03-31T00:00:00"/>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x v="0"/>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d v="2018-09-30T00:00:00"/>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x v="0"/>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x v="0"/>
    <s v="Red Férrea del Atlántico"/>
    <s v="Ricardo Mauricio Hernández Gómez"/>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s v="30/06/2024"/>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_x000a__x000d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_x000a__x000d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_x000a__x000d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_x000a__x000d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_x000a__x000d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_x000a__x000d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_x000a__x000d__x000a_Se programa reunión de seguimiento para el jueves 26 de mayo de 2022, con el fin de revisar los avances del plan de mejoramiento._x000d__x000a__x000d__x000a_El porcentaje de avance del plan de mejoramiento se establece en 75%._x000d_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_x000a__x000d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_x000a__x000d__x000a_Se informa, el 21 de abril de 2022 se llevó a cabo reunión con el área de Defensa Judicial, con el fin de revisar el procedimiento y condiciones para iniciar con un Tribunal de Arbitramento._x000d__x000a__x000d__x000a_En virtud de lo anterior, se establece 31 de diciembre de 2022 como fecha de terminación del plan de mejoramiento._x000d__x000a__x000d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_x000a__x000d__x000a_El porcentaje de avance del plan de mejoramiento se mantiene en 75%._x000d__x000a__x000d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_x000a__x000d__x000a_El porcentaje de avance del plan de mejoramiento se mantiene en 75%._x000d__x000a__x000d__x000a_En la reunión se acuerda establecer 30 de junio de 2023 como fecha terminación del plan de mejoramiento._x000d__x000a__x000d__x000a_Se programa reunión de seguimiento para la primera semana de abril de 2023._x000d_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_x000a_En la primera mesa de trabajo, del 25 de julio de 2023, el Concesionario expuso su posición frente a la construcción de la segunda línea,_x000d__x000a_En la segunda mesa de trabajo, del 8 de agosto de 2023, la ANI expuso su posición frente a la construcción de la segunda línea,_x000d_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_x000a__x000d__x000a_En la reunión se aclara que el trámite de licenciamiento ambiental para la terminación de la segunda línea férrea, objeto de la no conformidad, depende de las decisiones que resulten de las mesas de trabajo en curso, enmarcadas en el memorando de entendimiento._x000d__x000a__x000d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d__x000a__x000d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_x000a__x000d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_x000a_En las reuniones se han tratado los temas establecidos en el cronograma contenido memorando de entendimiento, así:_x000d__x000a_En la primera mesa de trabajo, del 25 de julio de 2023, el Concesionario expuso su posición frente a la construcción de la segunda línea, desde los componentes técnico, jurídico, financiero, ambiental y demás áreas._x000d__x000a_En la segunda mesa de trabajo, del 8 de agosto de 2023, la ANI expuso su posición frente a la construcción de la segunda línea, desde los componentes técnico, jurídico, financiero, ambiental y demás áreas._x000d__x000a_En la tercera mesa de trabajo y de acuerdo con lo propuesto por Fenoco, el Concesionario realizó una exposición sobre la capacidad que tiene la vía actualmente y su importancia para garantizar una_x000d_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_x000a_Se convocará reunión de seguimiento por parte de la OCI de acuerdo con el ajuste en la fecha de terminación. _x000d__x000a_ (Ricardo Mauricio Hernández Gómez)"/>
    <x v="2"/>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x v="1"/>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x v="0"/>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x v="1"/>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d v="2019-03-31T00:00:00"/>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x v="0"/>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x v="0"/>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x v="0"/>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x v="0"/>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x v="0"/>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d v="2018-11-30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x v="0"/>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d v="2019-07-16T00:00:0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x v="0"/>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d v="2020-12-30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x v="0"/>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x v="0"/>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d v="2021-03-31T00:00:00"/>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x v="0"/>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16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x v="0"/>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x v="1"/>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d v="2021-07-31T00:00:0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x v="0"/>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x v="1"/>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AGOSTO DE 2018"/>
    <s v="AGOSTO"/>
    <n v="2018"/>
    <m/>
    <m/>
    <s v="Acción correctiva"/>
    <s v="Validación de usuarios activos y desactivación de aquellos que no están vinculados a la Entidad."/>
    <d v="2019-09-02T00:00:00"/>
    <d v="2021-07-31T00:00:00"/>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x v="0"/>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d v="2019-03-05T00:00:00"/>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x v="0"/>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x v="0"/>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d v="2018-11-30T00:00:00"/>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x v="0"/>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d v="2019-07-16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x v="0"/>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x v="0"/>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d v="2019-12-01T00:00:0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x v="0"/>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d v="2021-03-31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x v="0"/>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x v="0"/>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d v="2024-06-30T00:00:00"/>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x v="3"/>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x v="0"/>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s v="20/08/202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x v="0"/>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x v="1"/>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d v="2018-12-31T00:00:00"/>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x v="0"/>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x v="4"/>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d v="2020-02-28T00:00:00"/>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x v="0"/>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x v="4"/>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d v="2019-03-15T00:00:00"/>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x v="0"/>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x v="4"/>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d v="2020-02-28T00:00:00"/>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x v="0"/>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x v="0"/>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d v="2019-12-31T00:00:00"/>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x v="0"/>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x v="7"/>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d v="2019-08-31T00:00:00"/>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x v="0"/>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x v="7"/>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d v="2019-03-31T00:00:00"/>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x v="0"/>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x v="7"/>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d v="2019-03-31T00:00:00"/>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x v="0"/>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x v="5"/>
    <s v="Grupo Interno de Trabajo Administrativo y Financiero"/>
    <s v="Yuly Andrea Ujueta Castillo "/>
    <s v="OCTUBRE DE 2018"/>
    <s v="OCTUBRE"/>
    <n v="2018"/>
    <m/>
    <m/>
    <s v="Acción correctiva"/>
    <s v="En la vigencia 2019, se apropiaron recursos para el plan y programas de capacitación de la Entidad."/>
    <d v="2019-01-01T00:00:00"/>
    <d v="2019-12-31T00:00:00"/>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x v="0"/>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x v="1"/>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d v="2019-03-04T00:00:00"/>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x v="0"/>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x v="1"/>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d v="2021-07-31T00:00:00"/>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x v="0"/>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x v="1"/>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d v="2018-12-31T00:00:00"/>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x v="0"/>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x v="0"/>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d v="2019-02-15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x v="0"/>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x v="0"/>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x v="0"/>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x v="0"/>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x v="0"/>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d v="2019-06-30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x v="0"/>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x v="0"/>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d v="2019-12-31T00:00:0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x v="0"/>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x v="0"/>
    <s v="Sociedad portuaria Coremar Shore Base"/>
    <s v="Carlos Felipe Sánchez Pinzón"/>
    <s v="NOVIEMBRE DE 2018"/>
    <s v="NOVIEMBRE"/>
    <n v="2018"/>
    <m/>
    <m/>
    <m/>
    <s v="Se solicitara al area de sistemas la actualización de la pagina web en la cual incluya el enlace al SECOP."/>
    <d v="2019-02-06T00:00:00"/>
    <d v="2019-11-30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x v="0"/>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d v="2020-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x v="0"/>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x v="0"/>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d v="2019-12-31T00:00:00"/>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x v="0"/>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x v="0"/>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d v="2019-02-10T00:00:00"/>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x v="0"/>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x v="0"/>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d v="2019-07-31T00:00:0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x v="0"/>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x v="0"/>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d v="2019-01-31T00:00:00"/>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x v="0"/>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x v="0"/>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d v="2019-01-31T00:00:00"/>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x v="0"/>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x v="0"/>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d v="2019-01-31T00:00:00"/>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x v="0"/>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x v="4"/>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d v="2020-06-30T00:00:00"/>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x v="0"/>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x v="5"/>
    <s v="Grupo Interno de Trabajo Administrativo y Financiero"/>
    <s v="Yuber Alexander Peña Cárdenas"/>
    <s v="NOVIEMBRE DE 2018"/>
    <s v="NOVIEMBRE"/>
    <n v="2018"/>
    <m/>
    <m/>
    <m/>
    <m/>
    <m/>
    <d v="2019-04-30T00:00:00"/>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x v="0"/>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x v="5"/>
    <s v="Grupo Interno de Trabajo Administrativo y Financiero"/>
    <s v="Yuber Alexander Peña Cárdenas"/>
    <s v="NOVIEMBRE DE 2018"/>
    <s v="NOVIEMBRE"/>
    <n v="2018"/>
    <m/>
    <m/>
    <m/>
    <m/>
    <m/>
    <d v="2019-08-31T00:00:00"/>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x v="0"/>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d v="2019-03-10T00:00:0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x v="0"/>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x v="0"/>
    <s v="Aeropuertos de Nororiente"/>
    <s v="Daniel Felipe Sáenz Lozano"/>
    <s v="FEBRERO DE 2019"/>
    <s v="FEBRERO"/>
    <n v="2019"/>
    <m/>
    <m/>
    <m/>
    <s v="Actualizar la página web de la interventoría http://www.consorciojet.co/ de manera mensual igualando el periodo de presentación del informe"/>
    <d v="2019-03-01T00:00:00"/>
    <d v="2019-12-30T00:00:00"/>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x v="0"/>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x v="3"/>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d v="2019-07-16T00:00:0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x v="0"/>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d v="2019-06-30T00:00:0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x v="0"/>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d v="2020-06-30T00:00:00"/>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x v="0"/>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d v="2021-07-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x v="0"/>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d v="2022-01-31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x v="3"/>
    <s v="VEJ - VE - VGC"/>
    <s v="Andrés Fernando Huérfano Huérfano"/>
    <s v="FEBRERO DE 2019"/>
    <s v="FEBRERO"/>
    <n v="2019"/>
    <m/>
    <m/>
    <s v="Acción correctiva"/>
    <s v="VGC. Rad. 20193050141883 (30%). Presentación de informes. "/>
    <s v="26/09/2019"/>
    <d v="2019-09-30T00:00:00"/>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x v="0"/>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x v="2"/>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d v="2019-09-30T00:00:00"/>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x v="0"/>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x v="2"/>
    <s v="VE"/>
    <s v="Andrés Fernando Huérfano Huérfano"/>
    <s v="MARZO DE 2019"/>
    <s v="MARZO"/>
    <n v="2019"/>
    <m/>
    <m/>
    <s v="Acción correctiva"/>
    <s v="Hacer una revisión y actualización de la matriz de control a los convenios de la Vicepresidencia de Estructuración. "/>
    <s v="31/05/2019"/>
    <d v="2019-09-30T00:00:00"/>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x v="0"/>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x v="4"/>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d v="2019-05-23T00:00:00"/>
    <m/>
    <s v="04/07/2019 -_x0009_Una vez revisado el plan de mejoramiento formulado por la Interventoría y los soportes de cumplimiento de este, se da cierre a la no conformidad (Carlos Felipe Sánchez Pinzón)"/>
    <x v="0"/>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x v="4"/>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d v="2019-05-23T00:00:00"/>
    <m/>
    <s v="04/07/2019 -_x0009_Una vez revisado el plan de mejoramiento formulado por la Interventoría y los soportes de cumplimiento de este, se da cierre a la no conformidad (Carlos Felipe Sánchez Pinzón)"/>
    <x v="0"/>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x v="4"/>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d v="2019-11-30T00:00:00"/>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x v="0"/>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x v="4"/>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d v="2019-05-31T00:00:00"/>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x v="0"/>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d v="2019-06-01T00:00:00"/>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x v="0"/>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x v="4"/>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d v="2019-06-01T00:00:00"/>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x v="0"/>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x v="5"/>
    <s v="Grupo Interno de Trabajo Administrativo y Financiero"/>
    <s v="Yuber Alexander Peña Cárdenas"/>
    <s v="MARZO DE 2019"/>
    <s v="MARZO"/>
    <n v="2019"/>
    <m/>
    <m/>
    <s v="Acción correctiva"/>
    <s v="1. Actualizar la Resolución No. 619 de mayo de 2019._x000d__x000a_2. Socialización de la Resolución."/>
    <d v="2019-06-26T00:00:00"/>
    <d v="2019-07-31T00:00:0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x v="0"/>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x v="1"/>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d v="2019-08-31T00:00:00"/>
    <m/>
    <s v="13/08/2019 De acuerdo a los dos últimos seguimientos se evidencia que las acciones fueron efectivas y que la situación fue subsanada. (Johana Catherine Durán Monroy)"/>
    <x v="0"/>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x v="1"/>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d v="2020-03-31T00:00:00"/>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x v="0"/>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x v="1"/>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d v="2023-08-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x v="0"/>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x v="1"/>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s v="30/08/2022"/>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x v="0"/>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x v="3"/>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d v="2021-07-31T00:00:00"/>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x v="0"/>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x v="7"/>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d v="2020-03-31T00:00:00"/>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x v="0"/>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x v="4"/>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d v="2019-12-31T00:00:00"/>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x v="0"/>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x v="4"/>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d v="2019-06-01T00:00:00"/>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x v="0"/>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x v="7"/>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d v="2021-08-31T00:00:00"/>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x v="0"/>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x v="7"/>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d v="2019-07-31T00:00:0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788"/>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x v="7"/>
    <s v="Grupo Interno de Trabajo Planeación."/>
    <s v="Juan Diego Toro Bautista"/>
    <s v="Mayo de 2019"/>
    <s v="MAYO"/>
    <n v="2019"/>
    <m/>
    <m/>
    <s v="Acción correctiva y preventiva"/>
    <s v="1. Publicar el archivo del seguimiento en  formato editable. 2. Revisión de las recomendaciones emitidas en el informe."/>
    <d v="2019-06-10T00:00:00"/>
    <d v="2019-07-31T00:00:0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x v="0"/>
    <x v="0"/>
    <m/>
    <n v="9"/>
    <n v="2019"/>
    <d v="2019-05-24T00:00:00"/>
    <n v="1788"/>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d v="2019-07-31T00:00:0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x v="0"/>
    <x v="0"/>
    <m/>
    <n v="7"/>
    <n v="2019"/>
    <d v="2019-05-24T00:00:00"/>
    <n v="1788"/>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d v="2019-07-31T00:00:00"/>
    <m/>
    <s v="30/09/2019 Se verificó la publicación del archivo faltante https://www.ani.gov.co/sig/indicadores-por-proceso-0 (Juan Diego Toro Bautista)"/>
    <x v="0"/>
    <x v="0"/>
    <m/>
    <n v="7"/>
    <n v="2019"/>
    <d v="2019-05-24T00:00:00"/>
    <n v="1788"/>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x v="0"/>
    <x v="0"/>
    <m/>
    <n v="12"/>
    <n v="2019"/>
    <d v="2019-05-27T00:00:00"/>
    <n v="1785"/>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d v="2019-09-18T00:00:00"/>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x v="0"/>
    <x v="0"/>
    <m/>
    <n v="11"/>
    <n v="2019"/>
    <d v="2019-05-27T00:00:00"/>
    <n v="1785"/>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d v="2020-05-31T00:00:00"/>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x v="0"/>
    <x v="0"/>
    <m/>
    <n v="7"/>
    <n v="2020"/>
    <d v="2019-05-27T00:00:00"/>
    <n v="1785"/>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x v="0"/>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d v="2021-03-31T00:00:00"/>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x v="0"/>
    <x v="0"/>
    <m/>
    <n v="3"/>
    <n v="2021"/>
    <d v="2019-05-27T00:00:00"/>
    <n v="1785"/>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x v="0"/>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d v="2020-11-30T00:00:0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x v="0"/>
    <x v="0"/>
    <m/>
    <n v="12"/>
    <n v="2020"/>
    <d v="2019-05-27T00:00:00"/>
    <n v="1785"/>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x v="0"/>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s v="28/02/2022"/>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x v="0"/>
    <x v="0"/>
    <m/>
    <n v="1"/>
    <n v="2022"/>
    <d v="2019-05-30T00:00:00"/>
    <n v="1782"/>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x v="0"/>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d v="2019-12-31T00:00:00"/>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x v="0"/>
    <x v="0"/>
    <m/>
    <n v="12"/>
    <n v="2019"/>
    <d v="2019-05-30T00:00:00"/>
    <n v="1782"/>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x v="0"/>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d v="2021-03-31T00:00:00"/>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x v="0"/>
    <x v="0"/>
    <m/>
    <n v="1"/>
    <n v="2021"/>
    <d v="2019-05-30T00:00:00"/>
    <n v="1782"/>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d v="2020-06-30T00:00:00"/>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x v="0"/>
    <x v="0"/>
    <m/>
    <n v="6"/>
    <n v="2020"/>
    <d v="2019-05-30T00:00:00"/>
    <n v="1782"/>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x v="4"/>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d v="2019-09-30T00:00:00"/>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x v="0"/>
    <x v="0"/>
    <m/>
    <n v="11"/>
    <n v="2019"/>
    <d v="2019-05-31T00:00:00"/>
    <n v="1781"/>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d v="2019-07-31T00:00:0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x v="0"/>
    <x v="0"/>
    <m/>
    <n v="8"/>
    <n v="2019"/>
    <d v="2019-06-04T00:00:00"/>
    <n v="1777"/>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Junio de 2019"/>
    <s v="JUNIO"/>
    <n v="2019"/>
    <m/>
    <m/>
    <m/>
    <m/>
    <m/>
    <d v="2019-07-31T00:00:0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x v="0"/>
    <x v="0"/>
    <m/>
    <n v="7"/>
    <n v="2019"/>
    <d v="2019-06-04T00:00:00"/>
    <n v="1777"/>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d v="2020-10-31T00:00:0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x v="0"/>
    <x v="0"/>
    <m/>
    <n v="7"/>
    <n v="2020"/>
    <d v="2019-07-02T00:00:00"/>
    <n v="1749"/>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x v="0"/>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d v="2019-07-31T00:00:0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x v="0"/>
    <x v="0"/>
    <m/>
    <n v="7"/>
    <n v="2019"/>
    <d v="2019-07-02T00:00:00"/>
    <n v="1749"/>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x v="1"/>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d v="2019-08-31T00:00:00"/>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x v="0"/>
    <x v="0"/>
    <m/>
    <n v="8"/>
    <n v="2019"/>
    <d v="2019-07-02T00:00:00"/>
    <n v="1749"/>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x v="5"/>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d v="2019-05-08T00:00:00"/>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x v="0"/>
    <x v="0"/>
    <m/>
    <n v="8"/>
    <n v="2019"/>
    <d v="2019-07-02T00:00:00"/>
    <n v="1749"/>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749"/>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x v="1"/>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s v="30/05/202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x v="0"/>
    <x v="0"/>
    <s v="Efectiva"/>
    <n v="6"/>
    <n v="2023"/>
    <d v="2019-07-02T00:00:00"/>
    <n v="1749"/>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d v="2023-06-30T00:00:00"/>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x v="0"/>
    <x v="2"/>
    <m/>
    <n v="7"/>
    <n v="2023"/>
    <d v="2019-07-02T00:00:00"/>
    <n v="1749"/>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x v="7"/>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d v="2020-03-31T00:00:00"/>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x v="0"/>
    <x v="0"/>
    <m/>
    <n v="7"/>
    <n v="2020"/>
    <d v="2019-07-02T00:00:00"/>
    <n v="1749"/>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d v="2019-07-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x v="0"/>
    <x v="0"/>
    <m/>
    <n v="10"/>
    <n v="2019"/>
    <s v="13/05/2019"/>
    <n v="1799"/>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x v="4"/>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d v="2020-08-31T00:00:0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x v="0"/>
    <x v="0"/>
    <m/>
    <n v="9"/>
    <n v="2020"/>
    <s v="13/05/2019"/>
    <n v="1799"/>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x v="4"/>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d v="2019-07-22T00:00:00"/>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x v="0"/>
    <x v="0"/>
    <m/>
    <n v="10"/>
    <n v="2019"/>
    <s v="13/05/2019"/>
    <n v="1799"/>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x v="0"/>
    <s v="4G- Segunda Ola - Autopista Mar 2."/>
    <s v="Mary Alexandra Cuenca Noreña"/>
    <s v="Junio de 2019"/>
    <s v="JUNIO"/>
    <n v="2019"/>
    <m/>
    <m/>
    <s v="Acción correctiva"/>
    <s v="Actualización de la pagina web de la interventoría. "/>
    <d v="2019-05-09T00:00:00"/>
    <d v="2019-10-09T00:00:00"/>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x v="0"/>
    <x v="0"/>
    <m/>
    <n v="9"/>
    <n v="2019"/>
    <d v="2019-07-02T00:00:00"/>
    <n v="1749"/>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x v="6"/>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d v="2019-12-08T00:00:00"/>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x v="0"/>
    <x v="0"/>
    <m/>
    <n v="8"/>
    <n v="2019"/>
    <d v="2019-07-02T00:00:00"/>
    <n v="1749"/>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x v="6"/>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d v="2019-12-08T00:00:00"/>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x v="0"/>
    <x v="0"/>
    <m/>
    <n v="8"/>
    <n v="2019"/>
    <d v="2019-07-02T00:00:00"/>
    <n v="1749"/>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x v="6"/>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d v="2019-12-08T00:00:00"/>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x v="0"/>
    <x v="0"/>
    <m/>
    <n v="8"/>
    <n v="2019"/>
    <d v="2019-07-02T00:00:00"/>
    <n v="1749"/>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x v="0"/>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d v="2019-12-31T00:00:00"/>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x v="0"/>
    <x v="0"/>
    <m/>
    <n v="4"/>
    <n v="2020"/>
    <s v="25/07/2019"/>
    <n v="1726"/>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x v="4"/>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d v="2022-05-06T00:00:00"/>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x v="0"/>
    <x v="0"/>
    <s v="Efectiva"/>
    <n v="11"/>
    <n v="2022"/>
    <s v="25/07/2019"/>
    <n v="1726"/>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x v="5"/>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d v="2020-08-05T00:00:00"/>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x v="0"/>
    <x v="0"/>
    <m/>
    <n v="5"/>
    <n v="2020"/>
    <s v="30/07/2019"/>
    <n v="1721"/>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x v="5"/>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d v="2019-12-31T00:00:00"/>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x v="0"/>
    <x v="0"/>
    <m/>
    <n v="5"/>
    <n v="2020"/>
    <s v="30/07/2019"/>
    <n v="1721"/>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x v="0"/>
    <s v="Cartagena - Barranquilla - Circunvalar 4G."/>
    <s v="Mary Alexandra Cuenca Noreña"/>
    <s v="Julio de 2019"/>
    <s v="JULIO"/>
    <n v="2019"/>
    <m/>
    <m/>
    <s v="Acción correctiva y preventiva"/>
    <s v="La aprobación de las pólizas referidas en un plazo que no exceda el 30 de diciembre del año en curso"/>
    <d v="2019-05-09T00:00:00"/>
    <d v="2020-10-15T00:00:0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x v="0"/>
    <x v="0"/>
    <m/>
    <n v="10"/>
    <n v="2020"/>
    <s v="31/07/2019"/>
    <n v="1720"/>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x v="0"/>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d v="2019-06-09T00:00:00"/>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x v="0"/>
    <x v="0"/>
    <m/>
    <n v="9"/>
    <n v="2019"/>
    <s v="31/07/2019"/>
    <n v="1720"/>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x v="1"/>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d v="2019-12-31T00:00:00"/>
    <m/>
    <s v="_x000a__x000a_23/01/2020 Mediante radicado No. 20197030199803 de 23/12/2019, se incorporaron las UM propuestas.  (Andrés Fernando Huérfano Huérfano)"/>
    <x v="0"/>
    <x v="0"/>
    <m/>
    <n v="1"/>
    <n v="2020"/>
    <s v="31/07/2019"/>
    <n v="1720"/>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x v="1"/>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d v="2019-12-31T00:00:00"/>
    <m/>
    <s v="_x000a__x000a_23/01/2020 Mediante radicado No. 20197030199803 de 23/12/2019, se incorporaron las UM propuestas.  (Andrés Fernando Huérfano Huérfano)"/>
    <x v="0"/>
    <x v="0"/>
    <m/>
    <n v="1"/>
    <n v="2020"/>
    <s v="31/07/2019"/>
    <n v="1720"/>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x v="7"/>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d v="2019-01-10T00:00:00"/>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x v="0"/>
    <x v="0"/>
    <m/>
    <n v="12"/>
    <n v="2019"/>
    <s v="31/07/2019"/>
    <n v="1720"/>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x v="2"/>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d v="2020-03-31T00:00:00"/>
    <m/>
    <s v="_x000a__x000a_04/12/2019 Mediante radicado No. 20192000173813, la VE remitió copia de los informes a corte 30/09/2019. (Andrés Fernando Huérfano Huérfano)"/>
    <x v="0"/>
    <x v="0"/>
    <m/>
    <n v="12"/>
    <n v="2019"/>
    <s v="31/07/2019"/>
    <n v="1720"/>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x v="2"/>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d v="2020-09-30T00:00:00"/>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x v="0"/>
    <x v="0"/>
    <m/>
    <n v="10"/>
    <n v="2021"/>
    <d v="2019-07-31T00:00:00"/>
    <n v="1720"/>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x v="4"/>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d v="2020-09-05T00:00:00"/>
    <m/>
    <s v="_x000a__x000a_08/05/2020 Se procede con el CIERRE, teniendo como soporte las acciones emprendidas en el memorando Rad. 2020-500-0040583  (Luz Mary Hernández Villadiego)"/>
    <x v="0"/>
    <x v="0"/>
    <m/>
    <n v="5"/>
    <n v="2020"/>
    <d v="2019-08-02T00:00:00"/>
    <n v="1718"/>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x v="5"/>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d v="2019-12-31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x v="0"/>
    <x v="0"/>
    <m/>
    <n v="7"/>
    <n v="2021"/>
    <s v="30/07/2019"/>
    <n v="1721"/>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x v="5"/>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d v="2020-06-30T00:00:00"/>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x v="0"/>
    <x v="0"/>
    <m/>
    <n v="10"/>
    <n v="2020"/>
    <s v="30/07/2019"/>
    <n v="1721"/>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x v="4"/>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s v="30/06/2024"/>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x v="4"/>
    <x v="1"/>
    <m/>
    <m/>
    <m/>
    <s v="26/08/2019"/>
    <n v="1694"/>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x v="3"/>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d v="2019-12-31T00:00:00"/>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x v="0"/>
    <x v="0"/>
    <m/>
    <n v="1"/>
    <n v="2020"/>
    <s v="26/08/2019"/>
    <n v="1694"/>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x v="2"/>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s v="30/10/2021"/>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x v="0"/>
    <x v="0"/>
    <m/>
    <n v="10"/>
    <n v="2021"/>
    <s v="26/08/2019"/>
    <n v="1694"/>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x v="1"/>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s v="31/12/2024"/>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x v="5"/>
    <x v="1"/>
    <m/>
    <m/>
    <m/>
    <s v="28/08/2019"/>
    <n v="1692"/>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s v="31/12/2023"/>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x v="0"/>
    <x v="2"/>
    <m/>
    <n v="12"/>
    <n v="2023"/>
    <s v="30/08/2019"/>
    <n v="1690"/>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x v="0"/>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d v="2019-09-10T00:00:00"/>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x v="0"/>
    <x v="0"/>
    <m/>
    <n v="10"/>
    <n v="2019"/>
    <d v="2019-09-02T00:00:00"/>
    <n v="1687"/>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x v="4"/>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s v="31/12/2023"/>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d__x000a__x000d__x000a_&quot;A través del memorando ANI No. 20221020153523 del 12-12-2022 la Oficina_x000d__x000a_de Control Interno indicó lo siguiente: “(…) Teniendo en cuenta la solicitud de_x000d__x000a_la Supervisión, la Oficina de Control Interno procederá a establecer el 31 de_x000d__x000a_diciembre de 2023 como fecha de finalización de la No Conformidad 3757 en_x000d__x000a_el Plan de Mejoramiento por Procesos de la Entidad, una vez se cumpla el_x000d__x000a_plan se revisará la efectividad de las acciones de mejoramiento implementadas, con el fin de determinar si se superó la causa que dio lugar a la No Conformidad citada.”._x000d__x000a__x000d__x000a_Ahora bien, como evidencia de la gestión de la ANI, mediante comunicación_x000d__x000a_No. 20235000060131 del 24-02-2023 se reiteró a la Cámara Colombiana de la_x000d__x000a_Infraestructura - CCI la solicitud de acompañamiento y apoyo para la_x000d__x000a_construcción de una propuesta para una eventual modificación de los_x000d__x000a_Contratos de Concesión de los proyectos de Cuarta Generación que permita_x000d__x000a_ampliar el término para resolver las solicitudes de Eventos Eximentes de_x000d__x000a_Responsabilidad, conforme a los tiempos que efectivamente requiere la_x000d__x000a_Agencia Nacional de Infraestructura. En respuesta a lo anterior, la CCI se_x000d__x000a_pronunció a través del oficio 20234090273402, en el cual remite la propuesta_x000d__x000a_para proceder con la modificación mencionada._x000d__x000a__x000d__x000a_Actualmente, dicha propuesta está en revision al interior de la Agencia_x000d_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
    <x v="4"/>
    <x v="1"/>
    <m/>
    <m/>
    <m/>
    <d v="2019-09-02T00:00:00"/>
    <n v="1687"/>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x v="0"/>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d v="2019-11-10T00:00:00"/>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x v="0"/>
    <x v="0"/>
    <m/>
    <n v="10"/>
    <n v="2019"/>
    <d v="2019-09-02T00:00:00"/>
    <n v="1687"/>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x v="0"/>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d v="2019-11-10T00:00:00"/>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x v="0"/>
    <x v="0"/>
    <m/>
    <n v="10"/>
    <n v="2019"/>
    <d v="2019-09-02T00:00:00"/>
    <n v="1687"/>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x v="0"/>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d v="2019-11-10T00:00:00"/>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x v="0"/>
    <x v="0"/>
    <m/>
    <n v="10"/>
    <n v="2019"/>
    <d v="2019-09-02T00:00:00"/>
    <n v="1687"/>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x v="0"/>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d v="2019-11-10T00:00:00"/>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x v="0"/>
    <x v="0"/>
    <m/>
    <n v="10"/>
    <n v="2019"/>
    <d v="2019-09-02T00:00:00"/>
    <n v="1687"/>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x v="0"/>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d v="2020-04-30T00:00:0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x v="0"/>
    <x v="0"/>
    <m/>
    <n v="6"/>
    <n v="2020"/>
    <s v="30/08/2019"/>
    <n v="1690"/>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x v="5"/>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d v="2020-03-31T00:00:00"/>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x v="0"/>
    <x v="0"/>
    <m/>
    <n v="2"/>
    <n v="2020"/>
    <d v="2019-09-02T00:00:00"/>
    <n v="1687"/>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x v="5"/>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d v="2019-12-31T00:00:00"/>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x v="0"/>
    <x v="0"/>
    <m/>
    <n v="2"/>
    <n v="2020"/>
    <d v="2019-09-02T00:00:00"/>
    <n v="1687"/>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x v="1"/>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d v="2020-05-15T00:00:00"/>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d v="2019-10-02T00:00:00"/>
    <n v="1657"/>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x v="5"/>
    <s v="Grupo interno de trabajo administrativo y financiero"/>
    <s v="Luz Mary Hernández Villadiego"/>
    <s v="Septiembre de 2019"/>
    <s v="SEPTIEMBRE"/>
    <n v="2019"/>
    <m/>
    <m/>
    <m/>
    <m/>
    <m/>
    <m/>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x v="0"/>
    <x v="0"/>
    <m/>
    <n v="11"/>
    <n v="2021"/>
    <d v="2019-09-30T00:00:00"/>
    <n v="1659"/>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x v="7"/>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x v="0"/>
    <x v="0"/>
    <m/>
    <n v="9"/>
    <n v="2021"/>
    <d v="2019-09-30T00:00:00"/>
    <n v="1659"/>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x v="7"/>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d v="2021-01-31T00:00:00"/>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x v="0"/>
    <x v="0"/>
    <m/>
    <n v="11"/>
    <n v="2021"/>
    <d v="2019-09-30T00:00:00"/>
    <n v="1659"/>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x v="0"/>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d v="2020-06-30T00:00:00"/>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x v="0"/>
    <x v="0"/>
    <m/>
    <n v="7"/>
    <n v="2020"/>
    <s v="29/10/2019"/>
    <n v="1630"/>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x v="0"/>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d v="2020-06-30T00:00:00"/>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x v="0"/>
    <x v="0"/>
    <m/>
    <n v="6"/>
    <n v="2020"/>
    <s v="29/10/2019"/>
    <n v="1630"/>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d v="2020-10-31T00:00:0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x v="0"/>
    <x v="0"/>
    <m/>
    <n v="10"/>
    <n v="2020"/>
    <s v="29/10/2019"/>
    <n v="1630"/>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x v="0"/>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x v="0"/>
    <x v="0"/>
    <m/>
    <n v="5"/>
    <n v="2020"/>
    <s v="29/10/2019"/>
    <n v="1630"/>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x v="0"/>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d v="2020-06-30T00:00:00"/>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x v="0"/>
    <x v="0"/>
    <m/>
    <n v="6"/>
    <n v="2020"/>
    <s v="29/10/2019"/>
    <n v="1630"/>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x v="4"/>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s v="31/12/2024"/>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x v="4"/>
    <x v="1"/>
    <m/>
    <m/>
    <m/>
    <s v="28/10/2019"/>
    <n v="1631"/>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x v="4"/>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d v="2020-01-31T00:00:00"/>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x v="0"/>
    <x v="0"/>
    <m/>
    <n v="6"/>
    <n v="2020"/>
    <s v="31/10/2019"/>
    <n v="1628"/>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x v="4"/>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d v="2020-01-31T00:00:00"/>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x v="0"/>
    <x v="0"/>
    <m/>
    <n v="6"/>
    <n v="2020"/>
    <s v="31/10/2019"/>
    <n v="1628"/>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x v="4"/>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d v="2019-12-27T00:00:00"/>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x v="0"/>
    <x v="0"/>
    <m/>
    <n v="6"/>
    <n v="2020"/>
    <s v="31/10/2019"/>
    <n v="1628"/>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x v="1"/>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d v="2021-07-31T00:00:00"/>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x v="0"/>
    <x v="2"/>
    <m/>
    <n v="4"/>
    <n v="2022"/>
    <d v="2019-11-01T00:00:00"/>
    <n v="1627"/>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x v="0"/>
    <s v="Santamarta - Riohacha - Paraguachon"/>
    <s v="Yuber Alexander Peña Cárdenas"/>
    <s v="Octubre de 2019"/>
    <s v="OCTUBRE"/>
    <n v="2019"/>
    <m/>
    <m/>
    <s v="Acción correctiva"/>
    <s v="Revisión y ajuste en ANISCOPIO del avance de obras terminadas para el proyecto Santa Marta - Riobacha - Paraguachón."/>
    <s v="31/01/2020"/>
    <d v="2020-01-02T00:00:00"/>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x v="0"/>
    <x v="0"/>
    <m/>
    <n v="1"/>
    <n v="2020"/>
    <s v="30/10/2019"/>
    <n v="1629"/>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x v="1"/>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d v="2020-10-31T00:00:0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d v="2019-10-31T00:00:00"/>
    <n v="1628"/>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x v="1"/>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d v="2020-07-31T00:00:00"/>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x v="0"/>
    <x v="0"/>
    <m/>
    <n v="6"/>
    <n v="2020"/>
    <d v="2019-10-31T00:00:00"/>
    <n v="1628"/>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x v="3"/>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d v="2020-06-30T00:00:00"/>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x v="0"/>
    <x v="0"/>
    <m/>
    <n v="9"/>
    <n v="2020"/>
    <s v="31/10/2019"/>
    <n v="1628"/>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x v="7"/>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d v="2020-02-28T00:00:00"/>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x v="0"/>
    <x v="0"/>
    <m/>
    <n v="6"/>
    <n v="2020"/>
    <s v="31/10/2019"/>
    <n v="1628"/>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s v="31/12/2023"/>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
    <x v="4"/>
    <x v="1"/>
    <m/>
    <m/>
    <m/>
    <s v="15/11/2019"/>
    <n v="1613"/>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595"/>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x v="1"/>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595"/>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595"/>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x v="1"/>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d v="2021-03-31T00:00:00"/>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x v="0"/>
    <x v="0"/>
    <m/>
    <n v="3"/>
    <n v="2021"/>
    <d v="2019-12-03T00:00:00"/>
    <n v="1595"/>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d v="2020-01-31T00:00:00"/>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x v="0"/>
    <x v="0"/>
    <m/>
    <n v="1"/>
    <n v="2020"/>
    <d v="2019-12-05T00:00:00"/>
    <n v="1593"/>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x v="4"/>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x v="0"/>
    <x v="0"/>
    <m/>
    <n v="3"/>
    <n v="2020"/>
    <d v="2019-12-05T00:00:00"/>
    <n v="1593"/>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d v="2020-01-31T00:00:00"/>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x v="0"/>
    <x v="0"/>
    <m/>
    <n v="2"/>
    <n v="2020"/>
    <d v="2019-12-05T00:00:00"/>
    <n v="1593"/>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x v="4"/>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s v="31/12/2023"/>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d__x000a__x000d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d__x000a_El dia 4 de diciembre, se solicitó remitir a la Oficina de Control Interno la documentación que acredite el cumplimiento de las acciones de mejoramiento a la No Conformidad. (July Paola Rodríguez Ortiz)"/>
    <x v="4"/>
    <x v="1"/>
    <m/>
    <m/>
    <m/>
    <d v="2019-12-05T00:00:00"/>
    <n v="1593"/>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x v="0"/>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s v="30/12/2021"/>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x v="0"/>
    <x v="0"/>
    <m/>
    <n v="1"/>
    <n v="2022"/>
    <s v="22/11/2019"/>
    <n v="1606"/>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x v="0"/>
    <s v="Sociedad Portuaria del Dique S.A."/>
    <s v="Adriana Barrios Rodríguez"/>
    <s v="Noviembre de 2019"/>
    <s v="NOVIEMBRE"/>
    <n v="2019"/>
    <m/>
    <m/>
    <s v="Acción correctiva"/>
    <s v="1._x0009_Mesa De trabajo Gerencia Financiera y Técnica_x000a_2._x0009_Concepto INTEGRAL (Técnico y Financiero)_x000a_"/>
    <s v="20/12/2019"/>
    <d v="2020-06-30T00:00:00"/>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x v="0"/>
    <x v="0"/>
    <m/>
    <n v="7"/>
    <n v="2020"/>
    <s v="22/11/2019"/>
    <n v="1606"/>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x v="0"/>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d v="2020-06-30T00:00:00"/>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x v="0"/>
    <x v="0"/>
    <m/>
    <n v="6"/>
    <n v="2020"/>
    <s v="22/11/2019"/>
    <n v="1606"/>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x v="5"/>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d v="2020-06-30T00:00:00"/>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x v="0"/>
    <x v="0"/>
    <m/>
    <n v="8"/>
    <n v="2020"/>
    <s v="16/12/2019"/>
    <n v="1582"/>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x v="5"/>
    <s v="Grupo interno de trabajo administrativo y financiero"/>
    <s v="Luz Mary Hernández Villadiego"/>
    <s v="Diciembre de 2019"/>
    <s v="DICIEMBRE"/>
    <n v="2019"/>
    <m/>
    <m/>
    <s v="Acción correctiva y preventiva"/>
    <s v="Disponer de la sala de consulta de documentos en el piso 2 de la entidad"/>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x v="0"/>
    <x v="0"/>
    <m/>
    <n v="7"/>
    <n v="2021"/>
    <s v="16/12/2019"/>
    <n v="1582"/>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x v="5"/>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d v="2021-06-30T00:00:00"/>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x v="0"/>
    <x v="0"/>
    <m/>
    <n v="7"/>
    <n v="2021"/>
    <s v="16/12/2019"/>
    <n v="1582"/>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x v="1"/>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d v="2020-03-31T00:00:00"/>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x v="0"/>
    <x v="0"/>
    <m/>
    <n v="3"/>
    <n v="2020"/>
    <s v="19/12/2019"/>
    <n v="1579"/>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3"/>
    <x v="1"/>
    <m/>
    <m/>
    <m/>
    <s v="17/12/2019"/>
    <n v="1581"/>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x v="2"/>
    <s v="Vicepresidencia de Estructuración"/>
    <s v="Daniel Felipe Sáenz Lozano"/>
    <s v="Diciembre de 2019"/>
    <s v="DICIEMBRE"/>
    <n v="2019"/>
    <m/>
    <m/>
    <s v="Acción correctiva"/>
    <s v="Remitir a la Oficina de Control Interno copia del acta del Comité Jurídico con referencia a los plazos de factibilidad."/>
    <s v="19/02/2020"/>
    <d v="2020-02-28T00:00:00"/>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x v="0"/>
    <x v="0"/>
    <m/>
    <n v="2"/>
    <n v="2020"/>
    <s v="17/12/2019"/>
    <n v="1581"/>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s v="31/12/2024"/>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x v="4"/>
    <x v="1"/>
    <m/>
    <m/>
    <m/>
    <s v="17/12/2019"/>
    <n v="1581"/>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x v="4"/>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d v="2020-07-31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x v="0"/>
    <x v="0"/>
    <m/>
    <n v="7"/>
    <n v="2020"/>
    <s v="18/12/2019"/>
    <n v="1580"/>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x v="4"/>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d v="2020-12-20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x v="0"/>
    <x v="0"/>
    <m/>
    <n v="1"/>
    <n v="2021"/>
    <s v="18/12/2019"/>
    <n v="1580"/>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x v="4"/>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d v="2020-09-04T00:00:0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x v="0"/>
    <x v="0"/>
    <m/>
    <n v="9"/>
    <n v="2020"/>
    <s v="18/12/2019"/>
    <n v="1580"/>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s v="31/12/2024"/>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x v="3"/>
    <x v="1"/>
    <m/>
    <m/>
    <m/>
    <s v="18/12/2019"/>
    <n v="1580"/>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x v="4"/>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d v="2020-07-31T00:00:00"/>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x v="0"/>
    <x v="0"/>
    <m/>
    <n v="8"/>
    <n v="2020"/>
    <s v="18/12/2019"/>
    <n v="1580"/>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d v="2020-10-31T00:00:0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x v="0"/>
    <x v="0"/>
    <m/>
    <n v="10"/>
    <n v="2020"/>
    <s v="18/12/2019"/>
    <n v="1580"/>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x v="4"/>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s v="31/12/2024"/>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x v="3"/>
    <x v="1"/>
    <m/>
    <m/>
    <m/>
    <s v="18/12/2019"/>
    <n v="1580"/>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x v="0"/>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d v="2020-06-30T00:00:00"/>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x v="0"/>
    <x v="0"/>
    <m/>
    <s v="agosto"/>
    <n v="2020"/>
    <s v="18/12/2019"/>
    <n v="1580"/>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x v="0"/>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d v="2020-06-30T00:00:00"/>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x v="0"/>
    <x v="0"/>
    <m/>
    <n v="6"/>
    <n v="2020"/>
    <s v="18/12/2019"/>
    <n v="1580"/>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x v="1"/>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d v="2020-05-15T00:00:00"/>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x v="0"/>
    <x v="0"/>
    <m/>
    <n v="5"/>
    <n v="2020"/>
    <s v="28/02/2020"/>
    <n v="1508"/>
    <s v="Auditoría Interna"/>
    <m/>
  </r>
  <r>
    <n v="3813"/>
    <n v="2"/>
    <n v="2020"/>
    <s v="7.1.2 Se verificó el 21 de febrero de 2010, en el Sistema eKOGUI lo siguiente: i) procesos registrados en el último mes 2, y ii) procesos sin asignación de abogado 257. "/>
    <s v=""/>
    <m/>
    <m/>
    <s v="Jurídico"/>
    <s v="GESTIÓN JURÍDICA"/>
    <x v="1"/>
    <s v="Grupo Interno de Trabajo Defensa Judicial"/>
    <s v="Martha Guzmán León"/>
    <s v="Febrero de 2020"/>
    <s v="FEBRERO"/>
    <n v="2020"/>
    <m/>
    <m/>
    <m/>
    <s v="Reiterar la solicitud a la ANDJE para que se eliminen del sistema los procesos de expropiación que no pueden ser asignados."/>
    <d v="2020-03-30T00:00:00"/>
    <d v="2021-08-31T00:00:00"/>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28/02/2020"/>
    <n v="1508"/>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x v="1"/>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d v="2020-10-31T00:00:0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x v="0"/>
    <x v="0"/>
    <m/>
    <n v="10"/>
    <n v="2020"/>
    <s v="28/02/2020"/>
    <n v="1508"/>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x v="3"/>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d v="2021-07-31T00:00:00"/>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x v="0"/>
    <x v="0"/>
    <m/>
    <n v="4"/>
    <n v="2021"/>
    <d v="2020-05-04T00:00:00"/>
    <n v="1442"/>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x v="7"/>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d v="2020-12-31T00:00:00"/>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x v="0"/>
    <x v="0"/>
    <m/>
    <n v="7"/>
    <n v="2020"/>
    <d v="2020-05-04T00:00:00"/>
    <n v="1442"/>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x v="7"/>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d v="2022-12-31T00:00:00"/>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x v="0"/>
    <x v="2"/>
    <m/>
    <n v="12"/>
    <n v="2022"/>
    <d v="2020-05-04T00:00:00"/>
    <n v="1442"/>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x v="5"/>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d v="2020-12-19T00:00:00"/>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x v="0"/>
    <x v="0"/>
    <m/>
    <n v="4"/>
    <n v="2021"/>
    <d v="2020-05-05T00:00:00"/>
    <n v="1441"/>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x v="5"/>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d v="2020-11-12T00:00:00"/>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x v="0"/>
    <x v="0"/>
    <m/>
    <n v="12"/>
    <n v="2020"/>
    <d v="2020-05-05T00:00:00"/>
    <n v="1441"/>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x v="5"/>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d v="2020-08-31T00:00:00"/>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x v="0"/>
    <x v="0"/>
    <m/>
    <n v="9"/>
    <n v="2020"/>
    <d v="2020-05-05T00:00:00"/>
    <n v="1441"/>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x v="5"/>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d v="2020-07-31T00:00:00"/>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x v="0"/>
    <x v="0"/>
    <m/>
    <n v="9"/>
    <n v="2020"/>
    <d v="2020-05-05T00:00:00"/>
    <n v="1441"/>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x v="7"/>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d v="2020-12-31T00:00:00"/>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x v="0"/>
    <x v="0"/>
    <m/>
    <n v="6"/>
    <n v="2020"/>
    <s v="29/05/2020"/>
    <n v="1417"/>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x v="7"/>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d v="2020-12-31T00:00:00"/>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x v="0"/>
    <x v="0"/>
    <m/>
    <n v="11"/>
    <n v="2020"/>
    <s v="29/05/2020"/>
    <n v="1417"/>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x v="0"/>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d v="2020-06-30T00:00:00"/>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x v="0"/>
    <x v="0"/>
    <m/>
    <n v="6"/>
    <n v="2020"/>
    <s v="29/05/2020"/>
    <n v="1417"/>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x v="3"/>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s v="31/12/2024"/>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x v="4"/>
    <x v="1"/>
    <m/>
    <m/>
    <m/>
    <d v="2020-06-05T00:00:00"/>
    <n v="1410"/>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x v="4"/>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s v="31/01/202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
    <x v="4"/>
    <x v="1"/>
    <m/>
    <m/>
    <m/>
    <d v="2020-06-05T00:00:00"/>
    <n v="1410"/>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x v="0"/>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d v="2020-10-31T00:00:0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x v="0"/>
    <x v="0"/>
    <m/>
    <n v="10"/>
    <n v="2020"/>
    <d v="2020-07-03T00:00:00"/>
    <n v="1382"/>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x v="4"/>
    <s v="IP accesos norte"/>
    <s v="Daniel Felipe Sáenz Lozano"/>
    <s v="Junio de 2020"/>
    <s v="JUNIO"/>
    <n v="2020"/>
    <m/>
    <m/>
    <s v="Acción correctiva"/>
    <s v="1. Dar celeridad en los tiempos de respuesta en el trámite de revisión y aprobación de pólizas de las partes involucradas (Concesionario, Interventoría, ANI) en el marco del procedimiento interno de aprobación y administración de pólizas y demás garantías. 50%_x000d__x000a_                                    _x000d__x000a_2. Iniciar trámite de proceso de periodo de cura para subsanar el incumplimiento, definiendo periodos máximos de respuesta. 50%"/>
    <d v="2020-08-04T00:00:00"/>
    <s v="30/03/2024"/>
    <m/>
    <s v="_x000a__x000a_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d__x000a__x000d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d__x000a__x000d__x000a_- RCE: En proceso de emisión de concepto de vialidad por parte de interventoria_x000d__x000a_- Cumplimiento : En proceso de aprobación por parte de la Vicepresidencia de Gestión Contractual._x000d_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d__x000a_- Obra Civil (UF3): en proceso de ajuste por parte del concesionario para atender observaciones de interventoría._x000d__x000a__x000d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d_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d__x000a__x000d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d__x000a__x000d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d__x000a_ _x000d_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d__x000a__x000d__x000a_Actualización IPC 2021_x000d__x000a_•_x0009_Póliza de cumplimiento: Aprobada._x000d__x000a_•_x0009_Todo riesgo: En trámite, pendiente de aprobación._x000d__x000a_ _x000d__x000a_Reconocimiento otrosí No. 4_x000d__x000a_•_x0009_Póliza de cumplimiento: En trámite, pendiente de aprobación._x000d__x000a_•_x0009_Obra civil: En trámite, pendiente de aprobación._x000d__x000a_•_x0009_Responsabilidad Civil Extracontractual: En trámite, pendiente de aprobación._x000d__x000a_ _x000d__x000a_Con base en las pólizas pendientes de aprobación, se sugirió a la Líder del Equipo de Coordinación y Seguimiento proponer una nueva fecha de terminación para el plan de mejoramiento; ante lo que se estableció 30/11/2022._x000d_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d__x000a__x000d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d__x000a__x000d__x000a_-_x0009_Cumplimiento (Anexo 18)_x000d__x000a_-_x0009_Obra civil (todo riesgo) No. 2150._x000d__x000a_-_x0009_Obra civil terminada No. 12452._x000d__x000a_-_x0009_RCE No. 802017792_x000d__x000a__x000d__x000a_Por lo anterior, se recomendó a la Líder del Equipo de Coordinación y Seguimiento proponer una nueva fecha de terminación del plan de mejoramiento o reformular el mismo._x000d__x000a__x000d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d__x000a__x000d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d__x000a_ _x000d_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d__x000a_ _x000d_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d__x000a_ _x000d__x000a_Por lo anterior, se solicita mantener la no conformidad al 31 de octubre 2023, frente las Pólizas Obra Civil Nos. 2150 y 12452._x000d__x000a_ _x000d__x000a_3. RCE No. 802017792 : Tal y como se puede evidenciar en el informe adjunto entre las paginas 8 a 12, mediante radicado ANI No. 20233050307321 del 30 de agosto 2023 (el cual se adjunta para su conocimiento), se encuentran aprobados los siguientes certificados:_x000d__x000a_•_x0009_No. 802017792 (certificado No. RE17718)_x000d__x000a_•_x0009_No. 802034981 (certificado No. RE17798)_x000d_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d__x000a_ _x000d__x000a_Por lo anterior, se solicita cierre a la no conformidad frente la Poliza RCE  del contrato de concesión IP No. 001 de 2017 Accesos Norte de Bogotá.&quot;_x000d__x000a__x000d__x000a_Ante lo que la Oficina de Control Interno respondió:_x000d__x000a__x000d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d__x000a__x000d__x000a_Una vez se cumpla la fecha propuesta se evaluará la efectividad de las acciones de mejoramiento implementadas, verificando que todas las pólizas estén vigentes y aprobadas.&quot;_x000d__x000a__x000d__x000a_Por lo anterior, se prorroga fecha de terminación del plan de mejoramiento hasta el 31/10/2023. En ese momento se verificará la vigencia y aprobación de las diferentes pólizas del contrato de concesión._x000d_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d_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d__x000a__x000d__x000a_&quot;En síntesis, entendería que el contenido del documento se puede resumir así:_x000d__x000a_ _x000d__x000a_1._x0009_Póliza de cumplimiento: Pendiente aprobación de la ANI del anexo 21, con el que se amplía el amparo de cumplimiento del contrato._x000d__x000a_2._x0009_Póliza de RCE: La póliza aprobada tiene vigencia hasta el 09-02-2024; es decir que a la fecha no hay pendientes al respecto._x000d__x000a_3._x0009_Póliza obra civil: Se tiene activo un proceso administrativo sancionatorio al respecto._x000d__x000a_ _x000d__x000a_El plan de mejoramiento vigente para la No Conformidad es el siguiente:_x000d__x000a_ _x000d__x000a_1. Dar celeridad en los tiempos de respuesta en el trámite de revisión y aprobación de pólizas de las partes involucradas (Concesionario, Interventoría, ANI) en el marco del procedimiento interno de aprobación y administración de pólizas y demás garantías. 50%_x000d__x000a_                                    _x000d__x000a_2. Iniciar trámite de proceso de periodo de cura para subsanar el incumplimiento, definiendo periodos máximos de respuesta. 50%_x000d__x000a_ _x000d__x000a_Lo cual se podría decir que se ha cumplido, dada la gestión que se ha realizado en el proyecto para la revisión y aprobación de pólizas, que ha incluido el uso de esquemas de apremio, como actualmente sucede con la póliza de obra civil._x000d__x000a_ _x000d_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d__x000a__x000d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d__x000a__x000d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d__x000a__x000d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d__x000a__x000d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d__x000a__x000d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
    <x v="4"/>
    <x v="1"/>
    <m/>
    <m/>
    <m/>
    <d v="2020-07-03T00:00:00"/>
    <n v="1382"/>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x v="5"/>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x v="0"/>
    <x v="0"/>
    <m/>
    <n v="7"/>
    <n v="2021"/>
    <d v="2020-07-01T00:00:00"/>
    <n v="1384"/>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x v="5"/>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x v="0"/>
    <x v="0"/>
    <m/>
    <n v="7"/>
    <n v="2021"/>
    <d v="2020-07-01T00:00:00"/>
    <n v="1384"/>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x v="7"/>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d v="2020-10-31T00:00:0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x v="0"/>
    <x v="0"/>
    <m/>
    <n v="10"/>
    <n v="2020"/>
    <s v="26/06/2020"/>
    <n v="1389"/>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x v="1"/>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d v="2021-03-31T00:00:00"/>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26/06/2020"/>
    <n v="1389"/>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x v="5"/>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d v="2020-12-31T00:00:00"/>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x v="0"/>
    <x v="0"/>
    <m/>
    <n v="7"/>
    <n v="2021"/>
    <d v="2020-06-08T00:00:00"/>
    <n v="1407"/>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x v="5"/>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d v="2020-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x v="0"/>
    <x v="0"/>
    <m/>
    <n v="7"/>
    <n v="2021"/>
    <s v="31/07/2020"/>
    <n v="1354"/>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x v="5"/>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d v="2021-12-31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x v="0"/>
    <x v="2"/>
    <m/>
    <n v="2"/>
    <n v="2022"/>
    <s v="31/07/2020"/>
    <n v="1354"/>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x v="5"/>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d v="2021-04-30T00:00:00"/>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x v="0"/>
    <x v="0"/>
    <m/>
    <s v="abril"/>
    <n v="2021"/>
    <s v="31/07/2020"/>
    <n v="1354"/>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x v="0"/>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d v="2020-12-15T00:00:00"/>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x v="0"/>
    <x v="0"/>
    <m/>
    <n v="12"/>
    <n v="2020"/>
    <s v="28/08/2020"/>
    <n v="1326"/>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x v="0"/>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d v="2021-03-31T00:00:00"/>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x v="0"/>
    <x v="0"/>
    <m/>
    <n v="12"/>
    <n v="2020"/>
    <s v="28/08/2020"/>
    <n v="1326"/>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x v="4"/>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s v="31/12/2024"/>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x v="4"/>
    <x v="1"/>
    <m/>
    <m/>
    <m/>
    <d v="2020-09-03T00:00:00"/>
    <n v="1320"/>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x v="4"/>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s v="30/07/2025"/>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x v="0"/>
    <x v="2"/>
    <m/>
    <n v="12"/>
    <n v="2023"/>
    <d v="2020-09-03T00:00:00"/>
    <n v="1320"/>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x v="4"/>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s v="30/11/2021"/>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x v="0"/>
    <x v="0"/>
    <m/>
    <n v="12"/>
    <n v="2021"/>
    <d v="2020-09-03T00:00:00"/>
    <n v="1320"/>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x v="7"/>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d v="2020-11-30T00:00:0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x v="0"/>
    <x v="0"/>
    <m/>
    <n v="11"/>
    <n v="2020"/>
    <s v="30/09/2020"/>
    <n v="1293"/>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x v="5"/>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d v="2021-03-31T00:00:00"/>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x v="0"/>
    <x v="0"/>
    <m/>
    <n v="9"/>
    <n v="2021"/>
    <d v="2020-10-05T00:00:00"/>
    <n v="1288"/>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x v="1"/>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d v="2021-08-31T00:00:00"/>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30/09/2020"/>
    <n v="1293"/>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x v="1"/>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d v="2021-08-31T00:00:00"/>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x v="0"/>
    <x v="0"/>
    <m/>
    <n v="9"/>
    <n v="2021"/>
    <s v="30/09/2020"/>
    <n v="1293"/>
    <s v="Auditoría Interna"/>
    <m/>
  </r>
  <r>
    <n v="3846"/>
    <n v="35"/>
    <n v="2020"/>
    <s v="3._x0009_PAGOS. I. Se verificó que en la Entidad se gestionaron pagos en SIIF de MINHACIENDA; sin embargo, a la fecha no se han registrado en el Sistema eKOGUI. "/>
    <s v=""/>
    <m/>
    <m/>
    <s v="Jurídico"/>
    <s v="GESTIÓN JURÍDICA"/>
    <x v="1"/>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d v="2021-08-31T00:00:00"/>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x v="0"/>
    <x v="0"/>
    <m/>
    <n v="9"/>
    <n v="2021"/>
    <s v="30/09/2020"/>
    <n v="1293"/>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x v="3"/>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x v="0"/>
    <x v="0"/>
    <m/>
    <n v="11"/>
    <n v="2021"/>
    <s v="30/09/2020"/>
    <n v="1293"/>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x v="3"/>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d v="2021-12-15T00:00:00"/>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x v="0"/>
    <x v="0"/>
    <m/>
    <n v="11"/>
    <n v="2021"/>
    <s v="30/09/2020"/>
    <n v="1293"/>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x v="4"/>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d v="2021-03-31T00:00:00"/>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x v="0"/>
    <x v="0"/>
    <m/>
    <n v="4"/>
    <n v="2021"/>
    <s v="23/10/2020"/>
    <n v="1270"/>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x v="4"/>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s v="31/12/2024"/>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x v="4"/>
    <x v="1"/>
    <m/>
    <m/>
    <m/>
    <s v="23/10/2020"/>
    <n v="1270"/>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x v="4"/>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s v="31/12/2024"/>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x v="3"/>
    <x v="1"/>
    <m/>
    <m/>
    <m/>
    <d v="2020-11-05T00:00:00"/>
    <n v="1257"/>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x v="4"/>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d v="2023-08-31T00:00:00"/>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x v="0"/>
    <x v="2"/>
    <m/>
    <n v="9"/>
    <n v="2023"/>
    <d v="2020-11-05T00:00:00"/>
    <n v="1257"/>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x v="0"/>
    <x v="0"/>
    <m/>
    <n v="6"/>
    <n v="2021"/>
    <s v="26/10/2020"/>
    <n v="1267"/>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x v="0"/>
    <x v="2"/>
    <m/>
    <n v="2"/>
    <n v="2022"/>
    <s v="26/10/2020"/>
    <n v="1267"/>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x v="4"/>
    <s v="TODAS LAS VICEPRESIDENCIAS"/>
    <s v="Luz Mary Hernández Villadiego"/>
    <s v="Octubre de 2020"/>
    <s v="OCTUBRE"/>
    <n v="2020"/>
    <m/>
    <m/>
    <m/>
    <m/>
    <m/>
    <m/>
    <m/>
    <m/>
    <x v="0"/>
    <x v="0"/>
    <m/>
    <n v="6"/>
    <n v="2021"/>
    <s v="26/10/2020"/>
    <n v="1267"/>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x v="7"/>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s v="31/12/2021"/>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267"/>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x v="0"/>
    <x v="2"/>
    <m/>
    <n v="2"/>
    <n v="2022"/>
    <s v="26/10/2020"/>
    <n v="1267"/>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d v="2021-07-31T00:00:00"/>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x v="0"/>
    <x v="2"/>
    <m/>
    <n v="2"/>
    <n v="2022"/>
    <s v="26/10/2020"/>
    <n v="1267"/>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x v="1"/>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30/10/2020"/>
    <n v="1263"/>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x v="5"/>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d v="2020-12-31T00:00:00"/>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x v="0"/>
    <x v="0"/>
    <m/>
    <n v="12"/>
    <n v="2020"/>
    <s v="30/10/2020"/>
    <n v="1263"/>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x v="4"/>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d v="2021-01-31T00:00:00"/>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x v="0"/>
    <x v="0"/>
    <m/>
    <n v="2"/>
    <n v="2021"/>
    <s v="30/10/2020"/>
    <n v="1263"/>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x v="3"/>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230"/>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x v="1"/>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d v="2021-11-30T00:00:00"/>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x v="0"/>
    <x v="0"/>
    <m/>
    <n v="12"/>
    <n v="2021"/>
    <d v="2020-12-02T00:00:00"/>
    <n v="1230"/>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x v="1"/>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d v="2021-04-30T00:00:00"/>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x v="0"/>
    <x v="0"/>
    <m/>
    <n v="7"/>
    <n v="2021"/>
    <d v="2020-12-07T00:00:00"/>
    <n v="1225"/>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s v="31/07/2024"/>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d__x000a_El 13 de julio de 2023 se recibe oficio con radicado ANI No. 20235000102633 Donde solicitan ampliar el plazo a 31 de Julio 2024, es de anotar que es la tercera vez que realiza solicitud de ampliacion de plazo._x000d__x000a__x000d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d_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d__x000a__x000d__x000a_ (July Paola Rodríguez Ortiz)"/>
    <x v="3"/>
    <x v="1"/>
    <m/>
    <m/>
    <m/>
    <s v="17/12/2020"/>
    <n v="1215"/>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x v="4"/>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d v="2021-06-30T00:00:00"/>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x v="0"/>
    <x v="0"/>
    <m/>
    <n v="8"/>
    <n v="2021"/>
    <s v="17/12/2020"/>
    <n v="1215"/>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Neiva - Espinal - Girardot IP"/>
    <s v="Adriana Barrios Rodríguez"/>
    <s v="Diciembre de 2020"/>
    <s v="DICIEMBRE"/>
    <n v="2020"/>
    <m/>
    <m/>
    <s v="Acción preventiva"/>
    <s v="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_x000d__x000a__x000d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s v="24/01/2021"/>
    <s v="31/07/2024"/>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x v="4"/>
    <x v="1"/>
    <m/>
    <m/>
    <m/>
    <s v="17/12/2020"/>
    <n v="1215"/>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x v="0"/>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d v="2021-01-31T00:00:00"/>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x v="0"/>
    <x v="0"/>
    <m/>
    <n v="1"/>
    <n v="2021"/>
    <s v="17/12/2020"/>
    <n v="1215"/>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x v="0"/>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s v="13/05/2021"/>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x v="0"/>
    <x v="0"/>
    <m/>
    <n v="5"/>
    <n v="2021"/>
    <s v="17/12/2020"/>
    <n v="1215"/>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x v="4"/>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s v="31/03/2023"/>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x v="0"/>
    <x v="2"/>
    <m/>
    <n v="4"/>
    <n v="2023"/>
    <s v="17/12/2020"/>
    <n v="1215"/>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x v="1"/>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d v="2021-07-31T00:00:00"/>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x v="0"/>
    <x v="0"/>
    <m/>
    <n v="6"/>
    <n v="2021"/>
    <s v="23/12/2020"/>
    <n v="1209"/>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x v="1"/>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s v="30/06/2022"/>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x v="0"/>
    <x v="0"/>
    <m/>
    <n v="4"/>
    <n v="2022"/>
    <s v="23/12/2020"/>
    <n v="1209"/>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x v="5"/>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s v="22/07/2021"/>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x v="0"/>
    <x v="0"/>
    <m/>
    <n v="7"/>
    <n v="2021"/>
    <s v="26/03/2021"/>
    <n v="1116"/>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x v="5"/>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d v="2021-06-05T00:00:00"/>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x v="0"/>
    <x v="0"/>
    <m/>
    <n v="5"/>
    <n v="2021"/>
    <s v="26/03/2021"/>
    <n v="1116"/>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s v="31/12/2024"/>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6"/>
    <x v="1"/>
    <m/>
    <m/>
    <m/>
    <s v="26/03/2021"/>
    <n v="1116"/>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d v="2021-08-31T00:00:00"/>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x v="0"/>
    <x v="0"/>
    <m/>
    <n v="9"/>
    <n v="2021"/>
    <s v="26/03/2021"/>
    <n v="1116"/>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s v="31/12/2024"/>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d__x000a__x000d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d_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d__x000a__x000d__x000a_Memorando 20237010180213 del 30 de noviembre de 2023, del Coordinador del Grupo Interno de Trabajo de Defensa Judicial. Anexos radicados en el Sistema ORFEO. _x000d__x000a__x000d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d__x000a__x000d__x000a_“(…)_x000d__x000a_1. NC 3877 AM 6 Correo remisión para revisión GEJU-P- Radicado: 22023701014714300005 del 30 de noviembre de 202._x000d__x000a_2. NC 3877 AM7 Correo conciliación ekogui y geju – Radicado: 2023701014714300006 del 30 de noviembre de 2023._x000d__x000a_3. NC 3877 AM 6 Correo remisión para revisión GEJU-P- Radicado  2023701014714300013 del 30 de noviembre de 2023._x000d__x000a__x000d__x000a_ACCIONES DE MEJORAMIENTO:_x000d__x000a_Las acciones de mejoramiento de esta NC se encuentran cumplidas en su mayoría, y sólo queda pendiente de cumplimiento las siguientes:_x000d_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d__x000a__x000d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d__x000a__x000d__x000a_AMPLIACIÓN DEL PLAZO:_x000d__x000a__x000d__x000a_Teniendo en cuenta lo anterior y los cambios de Coordinador del GIT Defensa Judicial y la vicepresidente Jurídica que se han presentado, a efectos de dar cumplimiento al Plan de Mejoramiento por Procesos se solicita aprobar como nueva fecha el 31 de marzo de 2024._x000d__x000a_AM7: Realizar validación de procesos por abogado entre el GEJU-F-010 y el Sistema Ekogui._x000d__x000a_Estado: Cumplida. Se realizó la validación entre las bases de datos de GEJU-F-010 y Ekogui y ahora se debe ajustar las inconsistencias evidenciadas. Se remite el correo de análisis de las bases de datos. Se remiten soportes”._x000d__x000a__x000d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2"/>
    <x v="1"/>
    <m/>
    <m/>
    <m/>
    <s v="26/03/2021"/>
    <n v="1116"/>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d v="2021-08-31T00:00:00"/>
    <m/>
    <s v="_x000a__x000a_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x v="0"/>
    <x v="0"/>
    <m/>
    <n v="9"/>
    <n v="2021"/>
    <s v="26/03/2021"/>
    <n v="1116"/>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x v="1"/>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d v="2023-11-30T00:00:00"/>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x v="0"/>
    <x v="0"/>
    <m/>
    <m/>
    <m/>
    <s v="26/03/2021"/>
    <n v="1116"/>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x v="4"/>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s v="15/08/2021"/>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x v="0"/>
    <x v="0"/>
    <m/>
    <n v="8"/>
    <n v="2021"/>
    <d v="2021-04-08T00:00:00"/>
    <n v="1103"/>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x v="0"/>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s v="31/03/2025"/>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x v="3"/>
    <x v="1"/>
    <m/>
    <m/>
    <m/>
    <s v="27/04/2021"/>
    <n v="1084"/>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x v="7"/>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d v="2021-09-30T00:00:00"/>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x v="0"/>
    <x v="0"/>
    <m/>
    <n v="11"/>
    <n v="2021"/>
    <s v="30/04/2021"/>
    <n v="1081"/>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x v="7"/>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d v="2021-09-30T00:00:00"/>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x v="0"/>
    <x v="0"/>
    <m/>
    <n v="11"/>
    <n v="2021"/>
    <s v="30/04/2021"/>
    <n v="1081"/>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x v="7"/>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d v="2021-08-30T00:00:00"/>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x v="0"/>
    <x v="0"/>
    <m/>
    <n v="8"/>
    <n v="2021"/>
    <s v="30/04/2021"/>
    <n v="1081"/>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x v="1"/>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s v="30/08/2022"/>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x v="0"/>
    <x v="0"/>
    <s v="Efectiva"/>
    <n v="12"/>
    <n v="2022"/>
    <s v="30/04/2021"/>
    <n v="1081"/>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x v="5"/>
    <s v="Grupo interno de trabajo administrativo y financiero"/>
    <s v="Luz Mary Hernández Villadiego"/>
    <s v="Abril de 2021"/>
    <s v="ABRIL"/>
    <n v="2021"/>
    <m/>
    <m/>
    <m/>
    <m/>
    <m/>
    <m/>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x v="0"/>
    <x v="0"/>
    <m/>
    <n v="6"/>
    <n v="2021"/>
    <d v="2021-05-10T00:00:00"/>
    <n v="1071"/>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x v="3"/>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s v="31/12/2021"/>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x v="0"/>
    <x v="2"/>
    <m/>
    <n v="2"/>
    <n v="2022"/>
    <d v="2021-05-10T00:00:00"/>
    <n v="1071"/>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x v="7"/>
    <s v="Grupo Interno de Trabajo Planeación"/>
    <s v="Keiri Yulith Araújo Rodríguez"/>
    <s v="Mayo de 2021"/>
    <s v="MAYO"/>
    <n v="2021"/>
    <m/>
    <m/>
    <s v="Acción correctiva y preventiva"/>
    <s v="Actualización del procedimiento Desarrollo y Seguimiento a Consultas Previas, GCSP-P-035 V1"/>
    <s v="25/10/2021"/>
    <d v="2024-06-30T00:00:00"/>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x v="7"/>
    <x v="1"/>
    <m/>
    <m/>
    <m/>
    <s v="31/05/2021"/>
    <n v="1050"/>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x v="3"/>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s v="21/02/2022"/>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d__x000a__x000d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para el GIT de Talento Humano, con lo que se tienen por cumplidas las acciones de mejoramiento. (Keiri Yulith Araújo Rodríguez)"/>
    <x v="0"/>
    <x v="0"/>
    <s v="Efectiva"/>
    <n v="9"/>
    <n v="2023"/>
    <d v="2021-06-04T00:00:00"/>
    <n v="1046"/>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x v="3"/>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s v="21/02/2022"/>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x v="0"/>
    <x v="0"/>
    <s v="Efectiva"/>
    <n v="9"/>
    <n v="2023"/>
    <d v="2021-06-04T00:00:00"/>
    <n v="1046"/>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x v="0"/>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s v="30/08/2021"/>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x v="0"/>
    <x v="0"/>
    <m/>
    <n v="8"/>
    <n v="2021"/>
    <s v="24/06/2021"/>
    <n v="1026"/>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x v="0"/>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s v="31/07/2024"/>
    <m/>
    <s v="_x000a__x000a_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
    <x v="6"/>
    <x v="1"/>
    <m/>
    <m/>
    <m/>
    <s v="24/06/2021"/>
    <n v="1026"/>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x v="0"/>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d v="2022-06-10T00:00:00"/>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x v="0"/>
    <x v="2"/>
    <m/>
    <n v="6"/>
    <n v="2022"/>
    <d v="2021-07-07T00:00:00"/>
    <n v="1013"/>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x v="1"/>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s v="15/12/2021"/>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x v="0"/>
    <x v="2"/>
    <m/>
    <n v="2"/>
    <n v="2022"/>
    <s v="15/07/2021"/>
    <n v="1005"/>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x v="5"/>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s v="31/03/2022"/>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x v="0"/>
    <x v="2"/>
    <m/>
    <n v="8"/>
    <n v="2022"/>
    <s v="29/07/2021"/>
    <n v="991"/>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x v="3"/>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s v="30/09/2023"/>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x v="0"/>
    <x v="2"/>
    <m/>
    <n v="7"/>
    <n v="2023"/>
    <d v="2021-09-02T00:00:00"/>
    <n v="956"/>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x v="5"/>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s v="31/12/2021"/>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x v="0"/>
    <x v="2"/>
    <m/>
    <n v="2"/>
    <n v="2022"/>
    <d v="2021-09-08T00:00:00"/>
    <n v="950"/>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x v="5"/>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d v="2022-10-31T00:00:00"/>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x v="0"/>
    <x v="0"/>
    <s v="Efectiva"/>
    <n v="9"/>
    <n v="2023"/>
    <d v="2021-09-08T00:00:00"/>
    <n v="950"/>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x v="5"/>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s v="31/01/2022"/>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x v="0"/>
    <x v="0"/>
    <s v="Efectiva"/>
    <n v="10"/>
    <n v="2022"/>
    <d v="2021-09-08T00:00:00"/>
    <n v="950"/>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x v="1"/>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s v="30/09/2022"/>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x v="0"/>
    <x v="0"/>
    <s v="Efectiva"/>
    <n v="10"/>
    <n v="2022"/>
    <s v="31/08/2021"/>
    <n v="958"/>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x v="3"/>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s v="31/12/2021"/>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x v="0"/>
    <x v="2"/>
    <m/>
    <n v="2"/>
    <n v="2022"/>
    <d v="2021-09-01T00:00:00"/>
    <n v="957"/>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x v="7"/>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d v="2022-04-30T00:00:00"/>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x v="0"/>
    <x v="2"/>
    <m/>
    <n v="6"/>
    <n v="2022"/>
    <d v="2021-09-01T00:00:00"/>
    <n v="957"/>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x v="7"/>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d v="2022-04-30T00:00:00"/>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x v="0"/>
    <x v="2"/>
    <m/>
    <n v="6"/>
    <n v="2022"/>
    <d v="2021-09-01T00:00:00"/>
    <n v="957"/>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x v="5"/>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d v="2022-02-28T00:00:00"/>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x v="0"/>
    <x v="2"/>
    <m/>
    <n v="4"/>
    <n v="2022"/>
    <d v="2021-09-01T00:00:00"/>
    <n v="957"/>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x v="5"/>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s v="30/06/2022"/>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x v="0"/>
    <x v="2"/>
    <m/>
    <n v="9"/>
    <n v="2022"/>
    <d v="2021-09-01T00:00:00"/>
    <n v="957"/>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x v="4"/>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d v="2022-01-31T00:00:00"/>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x v="0"/>
    <x v="0"/>
    <m/>
    <n v="11"/>
    <n v="2021"/>
    <d v="2021-09-01T00:00:00"/>
    <n v="957"/>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x v="1"/>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s v="31/12/2021"/>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x v="0"/>
    <x v="0"/>
    <m/>
    <n v="1"/>
    <n v="2022"/>
    <s v="26/10/2021"/>
    <n v="902"/>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s v="31/03/2022"/>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x v="0"/>
    <x v="2"/>
    <m/>
    <n v="5"/>
    <n v="2022"/>
    <s v="29/10/2021"/>
    <n v="899"/>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s v="31/12/2022"/>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x v="0"/>
    <x v="2"/>
    <m/>
    <n v="12"/>
    <n v="2023"/>
    <s v="29/10/2021"/>
    <n v="899"/>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x v="5"/>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s v="31/08/2022"/>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x v="0"/>
    <x v="2"/>
    <m/>
    <n v="3"/>
    <n v="2023"/>
    <s v="29/10/2021"/>
    <n v="899"/>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d v="2023-02-22T00:00:00"/>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x v="0"/>
    <x v="0"/>
    <s v="Efectiva"/>
    <n v="9"/>
    <n v="2023"/>
    <d v="2021-11-05T00:00:00"/>
    <n v="892"/>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x v="3"/>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x v="0"/>
    <x v="0"/>
    <s v="Efectiva"/>
    <n v="9"/>
    <n v="2023"/>
    <d v="2021-11-05T00:00:00"/>
    <n v="892"/>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x v="3"/>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x v="0"/>
    <x v="0"/>
    <s v="Efectiva"/>
    <n v="9"/>
    <n v="2023"/>
    <d v="2021-11-05T00:00:00"/>
    <n v="892"/>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s v="15/02/2022"/>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x v="0"/>
    <x v="0"/>
    <s v="Efectiva"/>
    <n v="9"/>
    <n v="2023"/>
    <d v="2021-11-05T00:00:00"/>
    <n v="892"/>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x v="2"/>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d v="2024-07-31T00:00:00"/>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d v="2021-11-09T00:00:00"/>
    <n v="888"/>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x v="4"/>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s v="16/02/2022"/>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x v="0"/>
    <x v="2"/>
    <m/>
    <n v="2"/>
    <n v="2022"/>
    <d v="2021-10-29T00:00:00"/>
    <n v="899"/>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x v="5"/>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s v="30/09/2022"/>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x v="0"/>
    <x v="0"/>
    <s v="Efectiva"/>
    <n v="10"/>
    <n v="2023"/>
    <d v="2021-12-07T00:00:00"/>
    <n v="860"/>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x v="0"/>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s v="23/12/2021"/>
    <m/>
    <s v="_x000a__x000a_20/12/2021 Mediante memorando No. 20213030164043, se refirieron al memorando No. 20213030160703 del 9 de diciembre de 2021, a través del cual se documenta el cumplimiento de la meta propuesta.  (Andrés Fernando Huérfano Huérfano)"/>
    <x v="0"/>
    <x v="0"/>
    <m/>
    <n v="12"/>
    <n v="2021"/>
    <d v="2021-12-06T00:00:00"/>
    <n v="861"/>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x v="0"/>
    <x v="2"/>
    <m/>
    <n v="4"/>
    <n v="2023"/>
    <s v="16/12/2021"/>
    <n v="851"/>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x v="0"/>
    <x v="2"/>
    <m/>
    <n v="10"/>
    <n v="2023"/>
    <s v="16/12/2021"/>
    <n v="851"/>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x v="7"/>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s v="31/12/2022"/>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x v="0"/>
    <x v="2"/>
    <m/>
    <n v="8"/>
    <n v="2023"/>
    <s v="16/12/2021"/>
    <n v="851"/>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s v="31/12/2022"/>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x v="0"/>
    <x v="2"/>
    <m/>
    <n v="4"/>
    <n v="2023"/>
    <s v="16/12/2021"/>
    <n v="851"/>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s v="31/12/2022"/>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x v="0"/>
    <x v="2"/>
    <m/>
    <n v="10"/>
    <n v="2023"/>
    <s v="16/12/2021"/>
    <n v="851"/>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x v="1"/>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s v="30/09/2022"/>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x v="0"/>
    <x v="0"/>
    <s v="Efectiva"/>
    <n v="4"/>
    <n v="2023"/>
    <s v="29/03/2022"/>
    <n v="748"/>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x v="3"/>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s v="31/12/2022"/>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x v="0"/>
    <x v="2"/>
    <m/>
    <n v="4"/>
    <n v="2023"/>
    <d v="2022-06-07T00:00:00"/>
    <n v="678"/>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x v="3"/>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d v="2023-06-30T00:00:00"/>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x v="0"/>
    <x v="2"/>
    <m/>
    <n v="10"/>
    <n v="2023"/>
    <d v="2022-08-05T00:00:00"/>
    <n v="619"/>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x v="1"/>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s v="31/12/2022"/>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x v="0"/>
    <x v="2"/>
    <m/>
    <n v="5"/>
    <n v="2023"/>
    <s v="16/09/2022"/>
    <n v="577"/>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7"/>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s v="31/12/2024"/>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x v="3"/>
    <x v="1"/>
    <m/>
    <m/>
    <m/>
    <s v="29/11/2022"/>
    <n v="503"/>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4"/>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s v="31/12/2024"/>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x v="4"/>
    <x v="1"/>
    <m/>
    <m/>
    <m/>
    <s v="29/11/2022"/>
    <n v="503"/>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x v="5"/>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s v="31/03/2024"/>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
    <x v="8"/>
    <x v="1"/>
    <m/>
    <m/>
    <m/>
    <d v="2022-12-01T00:00:00"/>
    <n v="501"/>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x v="8"/>
    <x v="1"/>
    <m/>
    <m/>
    <m/>
    <s v="28/11/2022"/>
    <n v="504"/>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d v="2024-07-31T00:00:00"/>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
    <x v="8"/>
    <x v="1"/>
    <m/>
    <m/>
    <m/>
    <s v="28/11/2022"/>
    <n v="504"/>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x v="5"/>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s v="31/10/2023"/>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x v="0"/>
    <x v="2"/>
    <m/>
    <n v="11"/>
    <n v="2023"/>
    <d v="2022-12-07T00:00:00"/>
    <n v="495"/>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x v="5"/>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d v="2023-10-05T00:00:00"/>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x v="0"/>
    <x v="0"/>
    <s v="Efectiva"/>
    <n v="12"/>
    <n v="2023"/>
    <d v="2022-12-12T00:00:00"/>
    <n v="490"/>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x v="5"/>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d v="2023-04-05T00:00:00"/>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x v="0"/>
    <x v="0"/>
    <s v="Efectiva"/>
    <n v="12"/>
    <n v="2023"/>
    <d v="2022-12-12T00:00:00"/>
    <n v="490"/>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x v="1"/>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s v="31/12/2024"/>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x v="8"/>
    <x v="1"/>
    <m/>
    <m/>
    <m/>
    <s v="14/12/2022"/>
    <n v="488"/>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s v="31/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x v="0"/>
    <x v="2"/>
    <m/>
    <n v="10"/>
    <n v="2023"/>
    <s v="15/12/2022"/>
    <n v="487"/>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x v="0"/>
    <x v="2"/>
    <m/>
    <n v="10"/>
    <n v="2023"/>
    <s v="16/12/2022"/>
    <n v="486"/>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s v="30/12/2023"/>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x v="0"/>
    <x v="2"/>
    <m/>
    <n v="10"/>
    <n v="2023"/>
    <s v="16/12/2022"/>
    <n v="486"/>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x v="0"/>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s v="31/01/202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x v="9"/>
    <x v="1"/>
    <m/>
    <m/>
    <m/>
    <d v="2022-12-07T00:00:00"/>
    <n v="495"/>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x v="0"/>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s v="30/12/2023"/>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
    <x v="10"/>
    <x v="1"/>
    <m/>
    <m/>
    <m/>
    <d v="2022-12-07T00:00:00"/>
    <n v="495"/>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x v="2"/>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s v="31/03/2024"/>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x v="3"/>
    <x v="1"/>
    <m/>
    <m/>
    <m/>
    <d v="2022-12-14T00:00:00"/>
    <n v="488"/>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d v="2024-07-31T00:00:00"/>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s v="14/12/2022"/>
    <n v="488"/>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d v="2024-07-31T00:00:00"/>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
    <x v="3"/>
    <x v="1"/>
    <m/>
    <m/>
    <m/>
    <s v="14/12/2022"/>
    <n v="488"/>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x v="4"/>
    <s v="Autopista Villavicencio - Yopal"/>
    <s v="Adriana Barrios Rodríguez"/>
    <s v="Diciembre de 2022"/>
    <s v="DICIEMBRE"/>
    <n v="2022"/>
    <m/>
    <m/>
    <s v="Acción correctiva"/>
    <s v="Obtener la suscripción del Acta de Aprobación de Pólizas - Formato GCSP-F-003"/>
    <d v="2023-02-08T00:00:00"/>
    <d v="2023-09-02T00:00:00"/>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x v="0"/>
    <x v="2"/>
    <m/>
    <n v="2"/>
    <n v="2023"/>
    <s v="15/12/2022"/>
    <n v="487"/>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x v="5"/>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s v="30/11/2023"/>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x v="0"/>
    <x v="2"/>
    <m/>
    <n v="3"/>
    <n v="2024"/>
    <d v="2023-04-05T00:00:00"/>
    <n v="376"/>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x v="0"/>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d v="2023-12-31T00:00:00"/>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x v="0"/>
    <x v="2"/>
    <m/>
    <n v="12"/>
    <n v="2023"/>
    <s v="17/05/2023"/>
    <n v="334"/>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d v="2023-09-30T00:00:00"/>
    <s v="_x000a__x000a_22/11/2023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0"/>
    <s v="Efectiva"/>
    <n v="11"/>
    <n v="2023"/>
    <s v="31/05/2023"/>
    <n v="320"/>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d v="2023-09-30T00:00:00"/>
    <m/>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x v="0"/>
    <x v="2"/>
    <m/>
    <n v="9"/>
    <n v="2023"/>
    <s v="31/05/2023"/>
    <n v="320"/>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s v="30/04/2024"/>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x v="11"/>
    <x v="1"/>
    <m/>
    <m/>
    <m/>
    <s v="26/06/2023"/>
    <n v="294"/>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
    <x v="3"/>
    <x v="1"/>
    <m/>
    <m/>
    <m/>
    <s v="26/06/2023"/>
    <n v="294"/>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x v="4"/>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s v="31/12/2023"/>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
    <x v="3"/>
    <x v="1"/>
    <m/>
    <m/>
    <m/>
    <s v="26/06/2023"/>
    <n v="294"/>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s v="31/12/2024"/>
    <m/>
    <s v="_x000a__x000a_11/12/2023 Mediante memorando con radicado 20237010180213 del 30/11/2023, el GIT de Defensa Judicial indicó respecto de las unidades de medida propuestas lo siguiente:_x000d__x000a__x000d__x000a_UM1: &quot;Se ha elaborado el proyecto de instructivo de cobro sobre el_x000d__x000a_cual han hecho revisiones y ajustes por parte de los tres coordinadores_x000d__x000a_designados para el GIT Defensa de los últimos meses, los cuales se han_x000d__x000a_aplicado y a la fecha se encuentra en revisión de los asesores de la_x000d__x000a_Vicepresidencia Jurídica. Se remite soporte.&quot;_x000d__x000a__x000d__x000a_UM2: &quot;Se han hecho revisiones de los tres coordinadores del GIT y se_x000d__x000a_tiene un borrador trabajado con el GIT Planeación, pero sujeto a justes finales_x000d__x000a_con la expedición del instructivo en la versión final, de los cuales se han_x000d__x000a_aplicado los ajustes correspondientes y a la fecha se encuentra en revisión de_x000d__x000a_los asesores de la Vicepresidencia Jurídica. Se remite soporte.&quot;_x000d__x000a__x000d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d_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285"/>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s v="31/12/2024"/>
    <m/>
    <s v="_x000a__x000a_11/12/2023 Mediante memorando con radicado 20237010180213 del 30/11/2023, el GIT de Defensa Judicial indicó respecto de las unidades de medida propuestas lo siguiente:_x000d__x000a__x000d__x000a_UM1: &quot;Se ha elaborado el proyecto de instructivo de cobro sobre el_x000d__x000a_cual han hecho revisiones y ajustes por parte de los tres coordinadores_x000d__x000a_designados para el GIT Defensa de los últimos meses, los cuales se han_x000d__x000a_aplicado y a la fecha se encuentra en revisión de los asesores de la_x000d__x000a_Vicepresidencia Jurídica. Se remite soporte.&quot;_x000d__x000a__x000d__x000a_UM2: &quot;Se han hecho revisiones de los tres coordinadores del GIT y se_x000d__x000a_tiene un borrador trabajado con el GIT Planeación, pero sujeto a justes finales_x000d__x000a_con la expedición del instructivo en la versión final, de los cuales se han_x000d__x000a_aplicado los ajustes correspondientes y a la fecha se encuentra en revisión de_x000d__x000a_los asesores de la Vicepresidencia Jurídica. Se remite soporte.&quot;_x000d__x000a__x000d__x000a_UM3: &quot;Se establecieron los tiempos perentorios en el proyecto de_x000d__x000a_instructivo de cobro que como se indicó, tiene las revisiones de los tres_x000d__x000a_coordinadores designados para el GIT Defensa de los últimos meses y a la_x000d__x000a_fecha se encuentra en revisión de los asesores de la Vicepresidencia Jurídica._x000d__x000a_En cuanto a las liquidaciones, se está trabajando en un proyecto de concepto_x000d__x000a_para su determinación. Se adjuntan soportes.&quot;_x000d__x000a__x000d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285"/>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s v="31/12/2024"/>
    <m/>
    <s v="_x000a__x000a_11/12/2023 Mediante memorando con radicado 20237010180213 del 30/11/2023, el GIT de Defensa Judicial indicó respecto de las unidades de medida propuestas lo siguiente:_x000d__x000a__x000d__x000a_UM1: &quot;Se ha elaborado el proyecto de instructivo de cobro sobre el_x000d__x000a_cual han hecho revisiones y ajustes por parte de los tres coordinadores_x000d__x000a_designados para el GIT Defensa de los últimos meses, los cuales se han_x000d__x000a_aplicado y a la fecha se encuentra en revisión de los asesores de la_x000d__x000a_Vicepresidencia Jurídica. Se remite soporte.&quot;_x000d__x000a__x000d__x000a_UM2: &quot;Se han hecho revisiones de los tres coordinadores del GIT y se_x000d__x000a_tiene un borrador trabajado con el GIT Planeación, pero sujeto a justes finales_x000d__x000a_con la expedición del instructivo en la versión final, de los cuales se han_x000d__x000a_aplicado los ajustes correspondientes y a la fecha se encuentra en revisión de_x000d__x000a_los asesores de la Vicepresidencia Jurídica. Se remite soporte.&quot;_x000d__x000a__x000d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x v="12"/>
    <x v="1"/>
    <m/>
    <m/>
    <m/>
    <d v="2023-07-05T00:00:00"/>
    <n v="285"/>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x v="3"/>
    <s v="VGC_x000d__x000a_VE_x000d__x000a_VPRE_x000d__x000a_VJ"/>
    <s v="Luz Mary Hernández Villadiego"/>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13"/>
    <x v="1"/>
    <m/>
    <m/>
    <m/>
    <d v="2023-07-07T00:00:00"/>
    <n v="283"/>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x v="3"/>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283"/>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x v="3"/>
    <s v="VP- Ejecutiva - Estructuración"/>
    <s v="Luz Mary Hernández Villadiego"/>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_x000d__x000a_ (Luz Mary Hernández Villadiego)_x000a__x000a_11/08/2023 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13"/>
    <x v="1"/>
    <m/>
    <m/>
    <m/>
    <d v="2023-07-07T00:00:00"/>
    <n v="283"/>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x v="3"/>
    <s v="VP-Ejecutiva, Estructuración, VPRE"/>
    <s v="Luz Mary Hernández Villadiego"/>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6"/>
    <x v="1"/>
    <m/>
    <m/>
    <m/>
    <d v="2023-07-07T00:00:00"/>
    <n v="283"/>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x v="5"/>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s v="30/11/2023"/>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x v="0"/>
    <x v="2"/>
    <m/>
    <m/>
    <m/>
    <d v="2023-07-07T00:00:00"/>
    <n v="283"/>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x v="7"/>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s v="30/12/2023"/>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x v="0"/>
    <x v="2"/>
    <m/>
    <n v="9"/>
    <n v="2023"/>
    <d v="2023-07-07T00:00:00"/>
    <n v="283"/>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x v="1"/>
    <s v="Grupo interno de trabajo defensa judicial"/>
    <s v="Keiri Yulith Araújo Rodríguez"/>
    <s v="Julio de 2023"/>
    <s v="JULIO"/>
    <n v="2023"/>
    <m/>
    <m/>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s v="30/11/2023"/>
    <m/>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
    <x v="4"/>
    <x v="1"/>
    <m/>
    <m/>
    <m/>
    <s v="28/07/2023"/>
    <n v="262"/>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x v="1"/>
    <s v="Grupo interno de trabajo de defensa judicial"/>
    <s v="Keiri Yulith Araújo Rodríguez"/>
    <s v="Julio de 2023"/>
    <s v="JULIO"/>
    <n v="2023"/>
    <m/>
    <m/>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s v="30/11/2023"/>
    <m/>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
    <x v="3"/>
    <x v="1"/>
    <m/>
    <m/>
    <m/>
    <s v="28/07/2023"/>
    <n v="262"/>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x v="0"/>
    <s v="Bogotá - Belencito y Dorada - Chiriguana"/>
    <s v="Ricardo Mauricio Hernández Gómez"/>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s v="30/09/2024"/>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269"/>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269"/>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s v="30/09/2024"/>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x v="3"/>
    <x v="1"/>
    <m/>
    <m/>
    <m/>
    <s v="21/07/2023"/>
    <n v="269"/>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x v="2"/>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s v="15/06/2024"/>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
    <x v="3"/>
    <x v="1"/>
    <m/>
    <m/>
    <m/>
    <s v="21/07/2023"/>
    <n v="269"/>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x v="5"/>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s v="30/11/2023"/>
    <m/>
    <m/>
    <x v="0"/>
    <x v="0"/>
    <m/>
    <m/>
    <m/>
    <s v="16/08/2023"/>
    <n v="243"/>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x v="5"/>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s v="30/11/2023"/>
    <m/>
    <m/>
    <x v="0"/>
    <x v="0"/>
    <m/>
    <m/>
    <m/>
    <s v="16/08/2023"/>
    <n v="243"/>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x v="5"/>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s v="15/12/2023"/>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x v="0"/>
    <x v="2"/>
    <m/>
    <n v="3"/>
    <n v="2024"/>
    <s v="29/09/2023"/>
    <n v="199"/>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x v="4"/>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s v="30/06/2024"/>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
    <x v="4"/>
    <x v="1"/>
    <m/>
    <m/>
    <m/>
    <d v="2023-10-03T00:00:00"/>
    <n v="195"/>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s v="28/02/2024"/>
    <m/>
    <m/>
    <x v="3"/>
    <x v="1"/>
    <m/>
    <m/>
    <m/>
    <d v="2023-10-04T00:00:00"/>
    <n v="194"/>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s v="28/02/2024"/>
    <m/>
    <m/>
    <x v="3"/>
    <x v="1"/>
    <m/>
    <m/>
    <m/>
    <d v="2023-10-04T00:00:00"/>
    <n v="194"/>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s v="31/12/2024"/>
    <m/>
    <m/>
    <x v="3"/>
    <x v="1"/>
    <m/>
    <m/>
    <m/>
    <d v="2023-10-04T00:00:00"/>
    <n v="194"/>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s v="31/12/2024"/>
    <m/>
    <m/>
    <x v="3"/>
    <x v="1"/>
    <m/>
    <m/>
    <m/>
    <d v="2023-10-04T00:00:00"/>
    <n v="194"/>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x v="1"/>
    <s v="Grupo interno de trabajo contratación."/>
    <s v="Yuri Lizeth Mateus Gómez"/>
    <s v="Septiembre de 2023"/>
    <s v="SEPTIEMBRE"/>
    <n v="2023"/>
    <m/>
    <m/>
    <m/>
    <m/>
    <m/>
    <m/>
    <m/>
    <m/>
    <x v="3"/>
    <x v="3"/>
    <m/>
    <m/>
    <m/>
    <d v="2023-10-05T00:00:00"/>
    <n v="193"/>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201"/>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s v="29/02/2024"/>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x v="14"/>
    <x v="1"/>
    <m/>
    <m/>
    <m/>
    <s v="27/09/2023"/>
    <n v="201"/>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x v="5"/>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s v="31/12/2023"/>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x v="0"/>
    <x v="2"/>
    <m/>
    <n v="12"/>
    <n v="2023"/>
    <s v="27/09/2023"/>
    <n v="201"/>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s v="30/04/2024"/>
    <m/>
    <s v="_x000a__x000a_28/11/2023 _x000d__x000a_Mediante radicado ANI 20236040169483 del 10-11-2023 se recibe las unidades de medida del Plan de Mejoramiento por Procesos - PMP  (July Paola Rodríguez Ortiz)"/>
    <x v="3"/>
    <x v="1"/>
    <m/>
    <m/>
    <m/>
    <s v="29/09/2023"/>
    <n v="199"/>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7"/>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s v="30/04/2024"/>
    <m/>
    <s v="_x000a__x000a_30/11/2023 _x000d__x000a_Mediante radicado ANI 20236040169483 del 10-11-2023 se recibe las unidades de medida del Plan de Mejoramiento por Procesos - PMP  (July Paola Rodríguez Ortiz)"/>
    <x v="3"/>
    <x v="1"/>
    <m/>
    <m/>
    <m/>
    <s v="29/09/2023"/>
    <n v="199"/>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s v="30/08/2024"/>
    <m/>
    <s v="_x000a__x000a_30/11/2023 _x000d__x000a_Mediante radicado ANI 20236040169483 del 10-11-2023 se recibe las unidades de medida del Plan de Mejoramiento por Procesos - PMP  (July Paola Rodríguez Ortiz)"/>
    <x v="3"/>
    <x v="1"/>
    <m/>
    <m/>
    <m/>
    <s v="29/09/2023"/>
    <n v="199"/>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x v="7"/>
    <s v="GIT Tecnologías de la Información y las Telecomunicaciones"/>
    <s v="Luz Mary Hernández Villadiego"/>
    <s v="Octubre de 2023"/>
    <s v="OCTUBRE"/>
    <n v="2023"/>
    <m/>
    <m/>
    <m/>
    <m/>
    <m/>
    <m/>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x v="3"/>
    <x v="3"/>
    <m/>
    <m/>
    <m/>
    <d v="2023-11-02T00:00:00"/>
    <n v="165"/>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d v="2023-12-29T00:00:00"/>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0"/>
    <x v="2"/>
    <m/>
    <m/>
    <m/>
    <d v="2023-11-02T00:00:00"/>
    <n v="165"/>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Luz Mary Hernández Villadiego"/>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165"/>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Luz Mary Hernández Villadiego"/>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165"/>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Jurídica"/>
    <s v="Luz Mary Hernández Villadiego"/>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s v="30/12/2024"/>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d__x000a_1._x0009_Acción: Verificar semanalmente y emitir alerta a las Gerencias de la VPRE cuando se evidencien PQRS que se reportan fuera de termino en el ORFEO (cuando aplique)._x000d__x000a_2._x0009_Realizar seguimiento a la gestión de alertas de PQRS de cada gerencia, según la verificación mensual remitida por El Equipo de Servicio al ciudadano._x000d__x000a_3._x0009_Realizar seguimiento trimestral a las alertas preliminares preventivas emitidas por parte de la OCI (cuando aplique)._x000d_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x v="15"/>
    <x v="1"/>
    <m/>
    <m/>
    <m/>
    <d v="2023-11-02T00:00:00"/>
    <n v="165"/>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x v="0"/>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s v="30/05/2024"/>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
    <x v="3"/>
    <x v="1"/>
    <m/>
    <m/>
    <m/>
    <d v="2023-12-12T00:00:00"/>
    <n v="125"/>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x v="1"/>
    <s v="Grupo Interno de Trabajo de Contratación"/>
    <s v="Martha Guzmán León"/>
    <s v="Diciembre de 2023"/>
    <s v="DICIEMBRE"/>
    <n v="2023"/>
    <m/>
    <m/>
    <m/>
    <m/>
    <m/>
    <m/>
    <m/>
    <m/>
    <x v="3"/>
    <x v="3"/>
    <m/>
    <m/>
    <m/>
    <s v="28/12/2023"/>
    <n v="109"/>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x v="4"/>
    <s v="Vicepresidencia de Gestión Contractual - Vicepresidencia Ejecutiva"/>
    <s v="Martha Guzmán León"/>
    <s v="Diciembre de 2023"/>
    <s v="DICIEMBRE"/>
    <n v="2023"/>
    <m/>
    <m/>
    <m/>
    <m/>
    <m/>
    <m/>
    <m/>
    <m/>
    <x v="3"/>
    <x v="3"/>
    <m/>
    <m/>
    <m/>
    <s v="28/12/2023"/>
    <n v="109"/>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x v="7"/>
    <s v="Vicepresidencia de Gestión Contractual Vicepresidencia de Planeación Riesgos y entorno._x000d__x000a_Vicepresidencia Ejecutiva._x000d__x000a_Vicepresidencia Jurídica."/>
    <s v="Martha Guzmán León"/>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d v="2024-03-30T00:00:00"/>
    <m/>
    <s v="30/01/2024 Se incorpora el Plan de Mejora, informado mediante correo electrónico de fecha 30 de enero de 2024. (Juan Diego Toro Bautista)"/>
    <x v="3"/>
    <x v="3"/>
    <m/>
    <m/>
    <m/>
    <s v="28/12/2023"/>
    <n v="109"/>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x v="5"/>
    <s v="Grupo interno de trabajo de talento humano."/>
    <s v="Keiri Yulith Araújo Rodrígu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s v="29/02/2024"/>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x v="0"/>
    <x v="2"/>
    <m/>
    <n v="3"/>
    <n v="2024"/>
    <s v="28/12/2023"/>
    <n v="109"/>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s v="31/12/2024"/>
    <m/>
    <s v="_x000a__x000a_1/02/2024 1. Mediante radicado No. 20246010001773 del 4 de enero de 2024 la VPRE suscribe el Plan de Mejoramiento a la Oficina de Control Interno. (Aurora Andrea Reyes Saavedra)"/>
    <x v="3"/>
    <x v="1"/>
    <m/>
    <m/>
    <m/>
    <s v="22/12/2023"/>
    <n v="115"/>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15"/>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15"/>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x v="7"/>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s v="31/12/2024"/>
    <m/>
    <s v="_x000a__x000a_1/02/2024 1. Mediante radicado No. 20246010001773 del 4 de enero de 2024 la VPRE suscribe el Plan de Mejoramiento a la Oficina de Control Interno. (Aurora Andrea Reyes Saavedra)"/>
    <x v="3"/>
    <x v="1"/>
    <m/>
    <m/>
    <m/>
    <s v="22/12/2023"/>
    <n v="115"/>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x v="7"/>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x v="3"/>
    <x v="3"/>
    <m/>
    <m/>
    <m/>
    <s v="26/12/2023"/>
    <n v="111"/>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x v="7"/>
    <s v="Equipo sistemas de información y tecnología."/>
    <s v="Yuly Andrea Ujueta Castillo "/>
    <s v="Diciembre de 2023"/>
    <s v="DICIEMBRE"/>
    <n v="2023"/>
    <m/>
    <m/>
    <m/>
    <m/>
    <m/>
    <m/>
    <m/>
    <s v="_x000a__x000a_14/03/2024 Se envió correo electrónico a los responsables, requiriendo el plan de mejoramiento para la no conformidades. Se les da plazo hasta el 15 de abril de 2024. (Yuly Andrea Ujueta Castillo )"/>
    <x v="3"/>
    <x v="3"/>
    <m/>
    <m/>
    <m/>
    <s v="26/12/2023"/>
    <n v="111"/>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x v="4"/>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17"/>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s v="30/04/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17"/>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17"/>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s v="31/12/2024"/>
    <m/>
    <s v="_x000a__x000a_16/02/2024 Se recibió plan de mejoramiento a través de la comunicación ANI No. 20243050014613 del 19/02/2024, que tuvo respuesta de la OCI a través de la comunicación ANI No. 20241020030833 del 16/02/2024. (July Paola Rodríguez Ortiz)"/>
    <x v="3"/>
    <x v="1"/>
    <m/>
    <m/>
    <m/>
    <s v="20/12/2023"/>
    <n v="117"/>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x v="1"/>
    <s v="Grupo interno de trabajo de defensa judicial"/>
    <s v="Keiri Yulith Araújo Rodríguez"/>
    <s v="Marzo de 2024"/>
    <s v="MARZO"/>
    <n v="2024"/>
    <m/>
    <m/>
    <m/>
    <m/>
    <m/>
    <m/>
    <m/>
    <m/>
    <x v="3"/>
    <x v="4"/>
    <m/>
    <m/>
    <m/>
    <s v="26/03/2024"/>
    <n v="20"/>
    <s v="Auditoría Interna"/>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0A1040C-14CB-491B-880E-B0D47D243F85}"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2" firstHeaderRow="1" firstDataRow="1" firstDataCol="1" rowPageCount="1" colPageCount="1"/>
  <pivotFields count="32">
    <pivotField dataField="1" showAll="0"/>
    <pivotField showAll="0"/>
    <pivotField showAll="0"/>
    <pivotField showAll="0"/>
    <pivotField showAll="0"/>
    <pivotField showAll="0"/>
    <pivotField showAll="0"/>
    <pivotField showAll="0"/>
    <pivotField showAll="0"/>
    <pivotField axis="axisRow" showAll="0">
      <items count="9">
        <item x="6"/>
        <item x="4"/>
        <item x="2"/>
        <item x="0"/>
        <item x="5"/>
        <item x="7"/>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items count="17">
        <item x="3"/>
        <item x="15"/>
        <item x="12"/>
        <item x="8"/>
        <item x="7"/>
        <item x="14"/>
        <item x="4"/>
        <item x="6"/>
        <item x="13"/>
        <item x="11"/>
        <item x="10"/>
        <item x="5"/>
        <item x="2"/>
        <item x="9"/>
        <item x="1"/>
        <item x="0"/>
        <item t="default"/>
      </items>
    </pivotField>
    <pivotField axis="axisPage" showAll="0">
      <items count="6">
        <item x="1"/>
        <item x="3"/>
        <item x="0"/>
        <item x="2"/>
        <item x="4"/>
        <item t="default"/>
      </items>
    </pivotField>
    <pivotField showAll="0"/>
    <pivotField showAll="0"/>
    <pivotField showAll="0"/>
    <pivotField showAll="0"/>
    <pivotField showAll="0"/>
    <pivotField showAll="0"/>
    <pivotField showAll="0"/>
  </pivotFields>
  <rowFields count="1">
    <field x="9"/>
  </rowFields>
  <rowItems count="9">
    <i>
      <x/>
    </i>
    <i>
      <x v="1"/>
    </i>
    <i>
      <x v="2"/>
    </i>
    <i>
      <x v="3"/>
    </i>
    <i>
      <x v="4"/>
    </i>
    <i>
      <x v="5"/>
    </i>
    <i>
      <x v="6"/>
    </i>
    <i>
      <x v="7"/>
    </i>
    <i t="grand">
      <x/>
    </i>
  </rowItems>
  <colItems count="1">
    <i/>
  </colItems>
  <pageFields count="1">
    <pageField fld="24" hier="-1"/>
  </pageFields>
  <dataFields count="1">
    <dataField name="Cuenta de Consecutiv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EA2C2B-0CEC-4C0D-ACD6-A22AF08C253F}" name="TABLA" displayName="TABLA" ref="A1:AF84" totalsRowShown="0" headerRowDxfId="3008" dataDxfId="3006" headerRowBorderDxfId="3007" tableBorderDxfId="3005">
  <autoFilter ref="A1:AF84" xr:uid="{00000000-0009-0000-0100-000003000000}"/>
  <tableColumns count="32">
    <tableColumn id="1" xr3:uid="{6274B73A-DAC3-400E-8FC1-0084EF6C2D40}" name="Consecutivo" dataDxfId="3004"/>
    <tableColumn id="2" xr3:uid="{99E8BFBF-9904-4FE0-BE76-D5797940FDDB}" name="Vigencia" dataDxfId="3003"/>
    <tableColumn id="3" xr3:uid="{D3DC7B2C-4888-45CB-9727-E99EC4CEF730}" name="Año" dataDxfId="3002"/>
    <tableColumn id="4" xr3:uid="{DB4AB2DE-897D-4BEF-AEB0-26D2E19554DC}" name="Descripción No Conformidad" dataDxfId="3001"/>
    <tableColumn id="5" xr3:uid="{4ECB6229-7035-4B77-A327-62BEC268D4AC}" name="Categoría" dataDxfId="3000"/>
    <tableColumn id="6" xr3:uid="{FA52E061-94CA-47F0-9E78-4A7849262F73}" name="Subcategoría" dataDxfId="2999"/>
    <tableColumn id="7" xr3:uid="{8B4C5DF0-3FD0-4B7D-A8C1-630D837376A5}" name="Nombre Informe Auditoría" dataDxfId="2998"/>
    <tableColumn id="8" xr3:uid="{3A2A8D09-806B-416F-8485-4B1C7A64A16B}" name="Área de Conocimiento" dataDxfId="2997"/>
    <tableColumn id="9" xr3:uid="{6B1E8F66-D9BB-45E5-BB8D-090BCB588213}" name="Proceso" dataDxfId="2996"/>
    <tableColumn id="10" xr3:uid="{D65789A3-4BA8-4C33-8189-D81C9C55B8B9}" name="Vicepresidencia" dataDxfId="2995"/>
    <tableColumn id="11" xr3:uid="{6FB44004-C080-48B1-A3CF-8BEFB083E14C}" name="Proyecto o GIT" dataDxfId="2994"/>
    <tableColumn id="12" xr3:uid="{41A57BAF-0690-45DC-B560-B901EB0A9061}" name="Auditor" dataDxfId="2993"/>
    <tableColumn id="13" xr3:uid="{D4788C47-34C8-4764-924B-1D1D73F77388}" name="Fecha Auditoría" dataDxfId="2992"/>
    <tableColumn id="14" xr3:uid="{0FED36EB-8CF5-4274-92B2-DFDF3DDA5FD3}" name="Mes de Auditoría" dataDxfId="2991"/>
    <tableColumn id="15" xr3:uid="{869C6DF4-C066-4AF4-B53B-7F7780C378CE}" name="Año Auditoría" dataDxfId="2990"/>
    <tableColumn id="16" xr3:uid="{421DB209-1882-40CA-BCB8-73527C947721}" name="Documento Efectividad" dataDxfId="2989"/>
    <tableColumn id="17" xr3:uid="{328B1597-4A74-450A-94DC-DC524A6A1E3B}" name="Fecha Efectividad" dataDxfId="2988"/>
    <tableColumn id="18" xr3:uid="{73BDEBE4-BB3B-4EF6-BD2F-512E07ADAB47}" name="Tipo de Acción" dataDxfId="2987"/>
    <tableColumn id="19" xr3:uid="{6FA68CCB-9E46-4711-BEDE-8FD992BA4D6C}" name="Plan de Mejoramiento" dataDxfId="2986"/>
    <tableColumn id="20" xr3:uid="{70DBAE62-87AE-497C-8240-D52239A0C538}" name="Fecha de Inicio" dataDxfId="2985"/>
    <tableColumn id="21" xr3:uid="{52B05EF0-A76D-4C00-B3BE-09DBC49BB236}" name="Fecha de Terminación" dataDxfId="2984"/>
    <tableColumn id="22" xr3:uid="{B7704CB6-8569-44D5-9A3E-DA4CFF6E446D}" name="Concepto Efectividad" dataDxfId="2983"/>
    <tableColumn id="23" xr3:uid="{55E60DD0-307E-4DC8-9B06-7C4444F04071}" name="Seguimiento Control Interno" dataDxfId="2982"/>
    <tableColumn id="24" xr3:uid="{B17054D6-A56F-40A2-BC7C-037C94C17CD9}" name="Avance" dataDxfId="2981"/>
    <tableColumn id="25" xr3:uid="{CE71F03C-D94C-4DEB-9081-0538136B8751}" name="Estado" dataDxfId="2980"/>
    <tableColumn id="26" xr3:uid="{A135DA17-508C-41F0-A35E-90451BCE0FCF}" name="Efectivo / No Efectivo" dataDxfId="2979"/>
    <tableColumn id="27" xr3:uid="{5A305594-13E5-4558-A9B0-51397BD45A8F}" name="MES DE CIERRE" dataDxfId="2978"/>
    <tableColumn id="28" xr3:uid="{8B3AE2D9-C253-422B-A589-503FBCB3BFEF}" name="AÑO DE CIERRE" dataDxfId="2977"/>
    <tableColumn id="31" xr3:uid="{E6D76B55-F3B4-4CEA-9041-77545F28F562}" name="Fecha radicación informe" dataDxfId="2976"/>
    <tableColumn id="30" xr3:uid="{8FC362F2-5DB4-4677-BBE9-E7E708BC795D}" name="Dias" dataDxfId="2975">
      <calculatedColumnFormula>TODAY()-TABLA[[#This Row],[Fecha radicación informe]]</calculatedColumnFormula>
    </tableColumn>
    <tableColumn id="29" xr3:uid="{19E0F678-948A-4959-97EB-B8DC9B5259B3}" name="TIPO" dataDxfId="2974"/>
    <tableColumn id="32" xr3:uid="{C4CD41A9-901A-4FE2-9504-D7E6136C7C93}" name="Soportes" dataDxfId="297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FFAE716-039F-4920-8335-B01386AE413E}" name="TABLA3" displayName="TABLA3" ref="A1:AF57" totalsRowShown="0" headerRowDxfId="2972" dataDxfId="2970" headerRowBorderDxfId="2971" tableBorderDxfId="2969">
  <autoFilter ref="A1:AF57" xr:uid="{00000000-0009-0000-0100-000003000000}"/>
  <tableColumns count="32">
    <tableColumn id="1" xr3:uid="{FD06F3D5-172C-4A89-B6A7-FE43B74609F1}" name="Consecutivo" dataDxfId="2968"/>
    <tableColumn id="2" xr3:uid="{55ADD976-AFAE-426B-8CA1-30F39EC39617}" name="Vigencia" dataDxfId="2967"/>
    <tableColumn id="3" xr3:uid="{62A59FE5-3489-4898-9DB6-F2D23B813156}" name="Año" dataDxfId="2966"/>
    <tableColumn id="4" xr3:uid="{74C0FA80-7A71-4C7B-B3AB-A912DC3BDA62}" name="Descripción No Conformidad" dataDxfId="2965"/>
    <tableColumn id="5" xr3:uid="{7AFE86B2-932C-4454-BE86-F4B4E43983D6}" name="Categoría" dataDxfId="2964"/>
    <tableColumn id="6" xr3:uid="{91BD4947-58BE-4F5D-B147-792E5892B463}" name="Subcategoría" dataDxfId="2963"/>
    <tableColumn id="7" xr3:uid="{D55FDD50-F91E-48CF-B66B-B806842DDE31}" name="Nombre Informe Auditoría" dataDxfId="2962"/>
    <tableColumn id="8" xr3:uid="{5F10CFC8-7703-453B-9CB3-F466573A5787}" name="Área de Conocimiento" dataDxfId="2961"/>
    <tableColumn id="9" xr3:uid="{D46DBA8D-A0F0-4F72-AF64-4680F14E2BBE}" name="Proceso" dataDxfId="2960"/>
    <tableColumn id="10" xr3:uid="{0104D3BA-04EC-4FD1-AC8D-7E9C52310B76}" name="Vicepresidencia" dataDxfId="2959"/>
    <tableColumn id="11" xr3:uid="{D74C1221-230D-4F4C-B5DF-854F7F19CFB4}" name="Proyecto o GIT" dataDxfId="2958"/>
    <tableColumn id="12" xr3:uid="{A38CF001-5F22-4D92-8E6E-D7D8DD15BC7F}" name="Auditor" dataDxfId="2957"/>
    <tableColumn id="13" xr3:uid="{4E6A95CD-A254-40D7-A7E0-DE5CA5EB9700}" name="Fecha Auditoría" dataDxfId="2956"/>
    <tableColumn id="14" xr3:uid="{871AA994-9349-4B63-BF97-375826DD774D}" name="Mes de Auditoría" dataDxfId="2955"/>
    <tableColumn id="15" xr3:uid="{8DAD98EF-8A9F-415D-BB33-4833D5B14B35}" name="Año Auditoría" dataDxfId="2954"/>
    <tableColumn id="16" xr3:uid="{FCDAD6D7-7E43-4A18-8F48-CCF8340D0F2C}" name="Documento Efectividad" dataDxfId="2953"/>
    <tableColumn id="17" xr3:uid="{FF1214D7-E1EF-45C9-9B31-DE4C02DD9034}" name="Fecha Efectividad" dataDxfId="2952"/>
    <tableColumn id="18" xr3:uid="{E6A36E8A-0BF0-4283-B471-01C0029D440D}" name="Tipo de Acción" dataDxfId="2951"/>
    <tableColumn id="19" xr3:uid="{19A4D0F4-BAFF-4481-9D7A-F75D63D48A03}" name="Plan de Mejoramiento" dataDxfId="2950"/>
    <tableColumn id="20" xr3:uid="{3BF7FB21-EEBA-4BE2-9190-7839E2598122}" name="Fecha de Inicio" dataDxfId="2949"/>
    <tableColumn id="21" xr3:uid="{0F7F0384-5A9C-4B4E-A304-C67A09FC3F99}" name="Fecha de Terminación" dataDxfId="2948"/>
    <tableColumn id="22" xr3:uid="{5B8149AD-15E3-4C21-8049-611369A3D609}" name="Concepto Efectividad" dataDxfId="2947"/>
    <tableColumn id="23" xr3:uid="{5CE34AFA-58FC-47EF-96BC-B65DDF959C1E}" name="Seguimiento Control Interno" dataDxfId="2946"/>
    <tableColumn id="24" xr3:uid="{BDCE4C06-6AD6-4340-AF85-8F18CA30B448}" name="Avance" dataDxfId="2945"/>
    <tableColumn id="25" xr3:uid="{F216A92C-9F9F-43A3-BCD3-CFAC6FA679C8}" name="Estado" dataDxfId="2944"/>
    <tableColumn id="26" xr3:uid="{5807016F-7FCB-416C-8D13-AA37782CF57C}" name="Efectivo / No Efectivo" dataDxfId="2943"/>
    <tableColumn id="27" xr3:uid="{05D30B07-C883-4876-813D-8484B57E706E}" name="MES DE CIERRE" dataDxfId="2942"/>
    <tableColumn id="28" xr3:uid="{4E2FF8C5-FB3D-45E6-BED5-813EAB5BE063}" name="AÑO DE CIERRE" dataDxfId="2941"/>
    <tableColumn id="31" xr3:uid="{E5F688B3-9E7E-4324-9B72-841EA9C86384}" name="Fecha radicación informe" dataDxfId="2940"/>
    <tableColumn id="30" xr3:uid="{5A964B33-ED43-4FA1-B956-466CD86B670F}" name="Dias" dataDxfId="2939">
      <calculatedColumnFormula>TODAY()-TABLA3[[#This Row],[Fecha radicación informe]]</calculatedColumnFormula>
    </tableColumn>
    <tableColumn id="29" xr3:uid="{5C747796-3EFD-45AA-AE4D-24A6FB73145B}" name="TIPO" dataDxfId="2938"/>
    <tableColumn id="32" xr3:uid="{46BF8D19-4AAD-4193-86CB-5EA6B44B80E5}" name="Soportes" dataDxfId="293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F0C3236-BDFB-4DA1-9ACF-97BAF78FE90A}" name="TABLA34" displayName="TABLA34" ref="A1:AF346" totalsRowShown="0" headerRowDxfId="2936" dataDxfId="2934" headerRowBorderDxfId="2935" tableBorderDxfId="2933">
  <autoFilter ref="A1:AF346" xr:uid="{00000000-0009-0000-0100-000003000000}"/>
  <tableColumns count="32">
    <tableColumn id="1" xr3:uid="{85594B38-48AB-4055-8852-4CB748F9DFD6}" name="Consecutivo" dataDxfId="2932"/>
    <tableColumn id="2" xr3:uid="{BCDB5B26-EAFB-40D6-8000-F35F15155209}" name="Vigencia" dataDxfId="2931"/>
    <tableColumn id="3" xr3:uid="{4F41B23B-4EEF-43C1-90DD-274CAE014F0F}" name="Año" dataDxfId="2930"/>
    <tableColumn id="4" xr3:uid="{099C79FA-86F4-417D-8E00-D16A9BBBAE1A}" name="Descripción No Conformidad" dataDxfId="2929"/>
    <tableColumn id="5" xr3:uid="{2F2007A1-14EE-4F53-86F7-5F8E81BE1F4F}" name="Categoría" dataDxfId="2928"/>
    <tableColumn id="6" xr3:uid="{660AC119-EDBF-469A-8C16-BE86DD3081FD}" name="Subcategoría" dataDxfId="2927"/>
    <tableColumn id="7" xr3:uid="{0DBCF367-53CA-4177-9B2F-5DA465CED167}" name="Nombre Informe Auditoría" dataDxfId="2926"/>
    <tableColumn id="8" xr3:uid="{DCC25F3A-3B0C-49B8-8423-3E9D0A74BF71}" name="Área de Conocimiento" dataDxfId="2925"/>
    <tableColumn id="9" xr3:uid="{6C505DCD-5716-4A5D-B11D-6671CC6D9B75}" name="Proceso" dataDxfId="2924"/>
    <tableColumn id="10" xr3:uid="{CB391B78-1199-4410-BBE7-ED44965C1071}" name="Vicepresidencia" dataDxfId="2923"/>
    <tableColumn id="11" xr3:uid="{674B02FE-5E21-453F-8147-877A9D0796FF}" name="Proyecto o GIT" dataDxfId="2922"/>
    <tableColumn id="12" xr3:uid="{BBCEF049-7631-491D-89E7-D814528BF791}" name="Auditor" dataDxfId="2921"/>
    <tableColumn id="13" xr3:uid="{9411ED8D-DD35-4EB6-BBE3-15740644A779}" name="Fecha Auditoría" dataDxfId="2920"/>
    <tableColumn id="14" xr3:uid="{655EDB8F-2452-4E2B-886C-E99ADDEA2730}" name="Mes de Auditoría" dataDxfId="2919"/>
    <tableColumn id="15" xr3:uid="{3DA628D8-CA51-456B-98DB-CDF2EEF930D9}" name="Año Auditoría" dataDxfId="2918"/>
    <tableColumn id="16" xr3:uid="{58A41E7C-867E-4B3C-86BA-8EA51A02F4A2}" name="Documento Efectividad" dataDxfId="2917"/>
    <tableColumn id="17" xr3:uid="{AF3F29AE-8EA1-4753-AE6E-56CBFC8116D6}" name="Fecha Efectividad" dataDxfId="2916"/>
    <tableColumn id="18" xr3:uid="{41A92046-5D6A-44DF-9202-53ECC74D1BFE}" name="Tipo de Acción" dataDxfId="2915"/>
    <tableColumn id="19" xr3:uid="{536E9AEB-C466-4595-A9E9-5788C3E625B9}" name="Plan de Mejoramiento" dataDxfId="2914"/>
    <tableColumn id="20" xr3:uid="{739D6A09-B932-4B66-82DE-BFA06E21DF71}" name="Fecha de Inicio" dataDxfId="2913"/>
    <tableColumn id="21" xr3:uid="{E02008CF-B71E-45AE-A7F3-E2AD6974D101}" name="Fecha de Terminación" dataDxfId="2912"/>
    <tableColumn id="22" xr3:uid="{5F822E39-F74B-4A73-896E-CA1C71E20BDC}" name="Concepto Efectividad" dataDxfId="2911"/>
    <tableColumn id="23" xr3:uid="{7490CA01-B954-41A5-AFF6-C0B32DE21653}" name="Seguimiento Control Interno" dataDxfId="2910"/>
    <tableColumn id="24" xr3:uid="{872F899B-E4C1-4E52-B929-19251D08D88A}" name="Avance" dataDxfId="2909"/>
    <tableColumn id="25" xr3:uid="{098DF67D-B9B5-4FBA-905F-3F79EACC3006}" name="Estado" dataDxfId="2908"/>
    <tableColumn id="26" xr3:uid="{FC685A99-8CF9-4DF9-9613-1DF72FDD3C48}" name="Efectivo / No Efectivo" dataDxfId="2907"/>
    <tableColumn id="27" xr3:uid="{E2861B1F-E592-43E9-A488-5A843084A174}" name="MES DE CIERRE" dataDxfId="2906"/>
    <tableColumn id="28" xr3:uid="{13596B55-9476-4A71-921A-5EDAF55D4AAD}" name="AÑO DE CIERRE" dataDxfId="2905"/>
    <tableColumn id="31" xr3:uid="{15B9B243-FE1B-48B0-A791-AFAAC1CEB0E4}" name="Fecha radicación informe" dataDxfId="2904"/>
    <tableColumn id="30" xr3:uid="{D35ACA56-D364-4465-999A-CA0F988C143A}" name="Dias" dataDxfId="2903">
      <calculatedColumnFormula>TODAY()-TABLA34[[#This Row],[Fecha radicación informe]]</calculatedColumnFormula>
    </tableColumn>
    <tableColumn id="29" xr3:uid="{F735B7C0-5440-4446-8366-28D3D08BE312}" name="TIPO" dataDxfId="2902"/>
    <tableColumn id="32" xr3:uid="{7FD91F37-6322-4DC9-9B49-708A8B7334C8}" name="Soportes" dataDxfId="2901"/>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9BD3229-E365-48DD-9164-A4D52E89D92E}" name="TABLA345" displayName="TABLA345" ref="A1:AF485" totalsRowShown="0" headerRowDxfId="1278" dataDxfId="1276" headerRowBorderDxfId="1277" tableBorderDxfId="1275">
  <autoFilter ref="A1:AF485" xr:uid="{00000000-0009-0000-0100-000003000000}"/>
  <tableColumns count="32">
    <tableColumn id="1" xr3:uid="{94BD60A2-AF1C-4387-A188-EE7DE5CAB4A9}" name="Consecutivo" dataDxfId="1274"/>
    <tableColumn id="2" xr3:uid="{466EF0DE-365F-49E3-A98C-9FC2B00D7D84}" name="Vigencia" dataDxfId="1273"/>
    <tableColumn id="3" xr3:uid="{3B7C9E6B-BD4F-458E-A9B6-0864696FFABA}" name="Año" dataDxfId="1272"/>
    <tableColumn id="4" xr3:uid="{B59CF9AE-5D74-4BE4-AD76-BF6C5E43CE2B}" name="Descripción No Conformidad" dataDxfId="1271"/>
    <tableColumn id="5" xr3:uid="{677D529E-1E85-4D71-9F66-80E559A13C2D}" name="Categoría" dataDxfId="1270"/>
    <tableColumn id="6" xr3:uid="{FCEFCB04-3597-411D-AD9C-F54B866E3FB7}" name="Subcategoría" dataDxfId="1269"/>
    <tableColumn id="7" xr3:uid="{6AB35516-BFFA-4008-93C8-62AD56F55DCA}" name="Nombre Informe Auditoría" dataDxfId="1268"/>
    <tableColumn id="8" xr3:uid="{0C1BD560-B766-42C4-B9D2-FAE184E311C6}" name="Área de Conocimiento" dataDxfId="1267"/>
    <tableColumn id="9" xr3:uid="{56EAE2CB-7666-4A2D-A3A7-80B9E864C2A9}" name="Proceso" dataDxfId="1266"/>
    <tableColumn id="10" xr3:uid="{F0140AC0-8EB4-41C2-821E-30FA9E895885}" name="Vicepresidencia" dataDxfId="1265"/>
    <tableColumn id="11" xr3:uid="{52BBD920-45DD-4747-B9A0-857E7C44DEB0}" name="Proyecto o GIT" dataDxfId="1264"/>
    <tableColumn id="12" xr3:uid="{FED02ECA-5BB6-46CB-8A37-8F6BB338C75E}" name="Auditor" dataDxfId="1263"/>
    <tableColumn id="13" xr3:uid="{76D59DB5-5D37-4537-B924-BA361CD784B2}" name="Fecha Auditoría" dataDxfId="1262"/>
    <tableColumn id="14" xr3:uid="{EFCF0E16-4405-4CCF-BDBE-4AA1046FF0B0}" name="Mes de Auditoría" dataDxfId="1261"/>
    <tableColumn id="15" xr3:uid="{117EB064-2254-41B8-BE95-9E5FDC759417}" name="Año Auditoría" dataDxfId="1260"/>
    <tableColumn id="16" xr3:uid="{3683F3B0-D853-4FC9-92E1-52EEAE4484F1}" name="Documento Efectividad" dataDxfId="1259"/>
    <tableColumn id="17" xr3:uid="{ACFA0EFC-1080-4B28-BE46-115A8A1839FB}" name="Fecha Efectividad" dataDxfId="1258"/>
    <tableColumn id="18" xr3:uid="{C6DB6BFC-AE44-4A92-98BA-EC9A787951FD}" name="Tipo de Acción" dataDxfId="1257"/>
    <tableColumn id="19" xr3:uid="{84EABD37-8636-4A4A-A3A6-9293458F0EA9}" name="Plan de Mejoramiento" dataDxfId="1256"/>
    <tableColumn id="20" xr3:uid="{F482DFA2-09C2-445C-8FDA-B8497E4BDC4E}" name="Fecha de Inicio" dataDxfId="1255"/>
    <tableColumn id="21" xr3:uid="{6357140B-A61B-4483-A2D2-037601B0EF25}" name="Fecha de Terminación" dataDxfId="1254"/>
    <tableColumn id="22" xr3:uid="{5A8B52B3-CC30-461E-8618-56453930B21C}" name="Concepto Efectividad" dataDxfId="1253"/>
    <tableColumn id="23" xr3:uid="{3DD6C835-2E70-4910-A24E-814EF5351CB8}" name="Seguimiento Control Interno" dataDxfId="1252"/>
    <tableColumn id="24" xr3:uid="{77062A20-3E7B-49CB-B4DB-40AA6B3B31F2}" name="Avance" dataDxfId="1251"/>
    <tableColumn id="25" xr3:uid="{36FA80CC-4C7E-4810-A9EE-1A3DDBB1F086}" name="Estado" dataDxfId="1250"/>
    <tableColumn id="26" xr3:uid="{96EA7233-0B3B-47A5-AF8D-6387D0B52DC3}" name="Efectivo / No Efectivo" dataDxfId="1249"/>
    <tableColumn id="27" xr3:uid="{C002942B-C4A1-456D-904E-4EC15FBB7E78}" name="MES DE CIERRE" dataDxfId="1248"/>
    <tableColumn id="28" xr3:uid="{4E68AAAD-308B-46EF-9FEC-F032BAE22A34}" name="AÑO DE CIERRE" dataDxfId="1247"/>
    <tableColumn id="31" xr3:uid="{A75FB418-7FFF-4CD1-B9E5-9A936F64009F}" name="Fecha radicación informe" dataDxfId="1246"/>
    <tableColumn id="30" xr3:uid="{A57964FC-C861-486B-B2EC-501D4B1F319B}" name="Dias" dataDxfId="1245">
      <calculatedColumnFormula>TODAY()-TABLA345[[#This Row],[Fecha radicación informe]]</calculatedColumnFormula>
    </tableColumn>
    <tableColumn id="29" xr3:uid="{918345F4-83A5-40E5-BE75-D02EE038C42A}" name="TIPO" dataDxfId="1244"/>
    <tableColumn id="32" xr3:uid="{5067CDF0-F32D-4ECE-BF1B-E46C0D8797DB}" name="Soportes" dataDxfId="1243"/>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qWfVuvWBgVMi5rcjC8FjW8BZhjKjC8G1m2WXQ7HpP3qYg?e=KyPOUy" TargetMode="External"/><Relationship Id="rId21" Type="http://schemas.openxmlformats.org/officeDocument/2006/relationships/hyperlink" Target="https://anionline.sharepoint.com/:f:/s/PMPMotor/ErGCGLwK4rFGr0iuI15vhw4BzJlJ6UXpjKZWmGoqSE0wUQ?e=dDXeHZ" TargetMode="External"/><Relationship Id="rId42" Type="http://schemas.openxmlformats.org/officeDocument/2006/relationships/hyperlink" Target="https://anionline.sharepoint.com/:f:/s/PMPMotor/EoCgDyhM_nVNuDebhw__DvwBOQ5LNSmGqPLkkOQq4ABkLA?e=Q8t93V" TargetMode="External"/><Relationship Id="rId47" Type="http://schemas.openxmlformats.org/officeDocument/2006/relationships/hyperlink" Target="https://anionline.sharepoint.com/:f:/s/PMPMotor/En41zEFUlxtEhgNENh6E6cUBGzk1P9J7lBwUdxvrUvOzrA?e=iMpAgH" TargetMode="External"/><Relationship Id="rId63" Type="http://schemas.openxmlformats.org/officeDocument/2006/relationships/hyperlink" Target="https://anionline.sharepoint.com/:f:/s/PMPMotor/EmYI_pvTTvtDgfW79pQ_j0wBJve3JGbcA0ES2ft8OFD_cw?e=GmPs14" TargetMode="External"/><Relationship Id="rId68" Type="http://schemas.openxmlformats.org/officeDocument/2006/relationships/hyperlink" Target="https://anionline.sharepoint.com/:f:/s/PMPMotor/EmrRdLLsShhIlj80oaUrQHQBjm7pHlPlB9K91pWVbSNUSQ?e=hZDWMK" TargetMode="External"/><Relationship Id="rId84" Type="http://schemas.openxmlformats.org/officeDocument/2006/relationships/vmlDrawing" Target="../drawings/vmlDrawing1.vml"/><Relationship Id="rId16" Type="http://schemas.openxmlformats.org/officeDocument/2006/relationships/hyperlink" Target="https://anionline.sharepoint.com/:f:/s/PMPMotor/Er5Bru6LDw9KljW0ziXUcfQB7qNKYQyHg61bT31ySyO9GA?e=vNuOEz" TargetMode="External"/><Relationship Id="rId11" Type="http://schemas.openxmlformats.org/officeDocument/2006/relationships/hyperlink" Target="https://anionline.sharepoint.com/:f:/s/PMPMotor/EqCuflo1kTVCgLSWUP8vVhkBV3ejOlJ3dsD2B2rP4iyJuQ?e=RzBxB9" TargetMode="External"/><Relationship Id="rId32" Type="http://schemas.openxmlformats.org/officeDocument/2006/relationships/hyperlink" Target="https://anionline.sharepoint.com/:f:/s/PMPMotor/Ek312l0JY8RKtQUFPHhIyX4BIrrHvgEUl2Hbjw_c6xaEKQ?e=I11oIH" TargetMode="External"/><Relationship Id="rId37" Type="http://schemas.openxmlformats.org/officeDocument/2006/relationships/hyperlink" Target="https://anionline.sharepoint.com/:f:/s/PMPMotor/EkSIOZJiHo5HhOTpWK7T6IgBAKMjdXRfPL2SkCnmkFBzXg?e=8MIEwT" TargetMode="External"/><Relationship Id="rId53" Type="http://schemas.openxmlformats.org/officeDocument/2006/relationships/hyperlink" Target="https://anionline.sharepoint.com/:f:/s/PMPMotor/EhWAhGT5FLtOkzT7PwBgREIBAeSBoT49v-vfNnWYG7F0Ug?e=KzJQmc" TargetMode="External"/><Relationship Id="rId58" Type="http://schemas.openxmlformats.org/officeDocument/2006/relationships/hyperlink" Target="https://anionline.sharepoint.com/:f:/s/PMPMotor/Ev7HUGZLnYZJn-NGT61aTGsBvh8yW3ddpjyOHFcJDLIASw?e=K9KZFX" TargetMode="External"/><Relationship Id="rId74" Type="http://schemas.openxmlformats.org/officeDocument/2006/relationships/hyperlink" Target="https://anionline.sharepoint.com/:f:/s/PMPMotor/EtlWgLwge9NMkpgkT1_GqJ8BnxcV0OR8GKVJj7j3umczZA?e=M6cqw2" TargetMode="External"/><Relationship Id="rId79" Type="http://schemas.openxmlformats.org/officeDocument/2006/relationships/hyperlink" Target="https://anionline.sharepoint.com/:f:/s/PMPMotor/EpHL9FGqq-pCqCZxWz3g-vEBTVTPUvPqAacjNpz2OhkfxQ?e=mKoIdg" TargetMode="External"/><Relationship Id="rId5" Type="http://schemas.openxmlformats.org/officeDocument/2006/relationships/hyperlink" Target="https://anionline.sharepoint.com/:f:/s/PMPMotor/EnLrPRmdEC5OhDauFLI03S0BWqsPb714xxoNThV7-N8A-A?e=oXW0AG"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gL4Qts5U75BpyCu69bnWGcB1st1lXgF0LG3ga_RTSVJOw?e=8LkmNK" TargetMode="External"/><Relationship Id="rId27" Type="http://schemas.openxmlformats.org/officeDocument/2006/relationships/hyperlink" Target="https://anionline.sharepoint.com/:f:/s/PMPMotor/El3N3dpfYT1OiLRtWIuTZ54BVtIkw4Z74qINla6lzfU7eQ?e=8E2Iec" TargetMode="External"/><Relationship Id="rId30" Type="http://schemas.openxmlformats.org/officeDocument/2006/relationships/hyperlink" Target="https://anionline.sharepoint.com/:f:/s/PMPMotor/EnIaIauP6alDjoejShuR6s8B-0M_axAAYnEm2pBA3RV3XA?e=dq0k0h" TargetMode="External"/><Relationship Id="rId35" Type="http://schemas.openxmlformats.org/officeDocument/2006/relationships/hyperlink" Target="https://anionline.sharepoint.com/:f:/s/PMPMotor/ElMoD-_8FntCjlepPAT_vb0BvStgy1Ll5BmhUk6IUf7ESA?e=cFrkH8" TargetMode="External"/><Relationship Id="rId43" Type="http://schemas.openxmlformats.org/officeDocument/2006/relationships/hyperlink" Target="https://anionline.sharepoint.com/:f:/s/PMPMotor/EpUeMAxmewVFpIpCdl4vx3oBj4wad8dUaBnUfXeRxzHXiQ?e=gbdcWX" TargetMode="External"/><Relationship Id="rId48" Type="http://schemas.openxmlformats.org/officeDocument/2006/relationships/hyperlink" Target="https://anionline.sharepoint.com/:f:/s/PMPMotor/EohDLdojCGJNktCrfJ0KlaUB8MdYuyjrqa6U7RP6UMkXlA?e=outIZB" TargetMode="External"/><Relationship Id="rId56" Type="http://schemas.openxmlformats.org/officeDocument/2006/relationships/hyperlink" Target="https://anionline.sharepoint.com/:f:/s/PMPMotor/Ehqs5QD83NZCtIA7CcIsUQcBQGkbKTg47qohTLmPYirJbA?e=Qqfwb3" TargetMode="External"/><Relationship Id="rId64" Type="http://schemas.openxmlformats.org/officeDocument/2006/relationships/hyperlink" Target="https://anionline.sharepoint.com/:f:/s/PMPMotor/EuwoJcV9SCRAiSaShh2VlSQBRzYzc1Y32miyuqV6e1Gmbw?e=7SSf3Q" TargetMode="External"/><Relationship Id="rId69" Type="http://schemas.openxmlformats.org/officeDocument/2006/relationships/hyperlink" Target="https://anionline.sharepoint.com/:f:/s/PMPMotor/ElpoUdOySWhOoVeHn8NVjnIBiryX_sqWX0PCSqOFepZdqA?e=o2WV8p" TargetMode="External"/><Relationship Id="rId77" Type="http://schemas.openxmlformats.org/officeDocument/2006/relationships/hyperlink" Target="https://anionline.sharepoint.com/:f:/s/PMPMotor/Elb3m1NzspJMlJRocDEmZUMBaZvYQbRg4BiBv9V1vnmytg?e=Ab4Sml" TargetMode="External"/><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iYvyzTSzYFHnMVaU1PNeAoB4Cfh0FiER16DhBcF92N2lA?e=GRA4jk" TargetMode="External"/><Relationship Id="rId72" Type="http://schemas.openxmlformats.org/officeDocument/2006/relationships/hyperlink" Target="https://anionline.sharepoint.com/:f:/s/PMPMotor/EnF3bkPP3GhBk1u-OLz5lMcBG2xVtQcMrWAKeBay4Goh5w?e=7aaYpM" TargetMode="External"/><Relationship Id="rId80" Type="http://schemas.openxmlformats.org/officeDocument/2006/relationships/hyperlink" Target="https://anionline.sharepoint.com/:f:/s/PMPMotor/EsoYhW782S5Bk9Dky3yzp5gBUGIxsC66y0r8BhqXz9DfoA?e=scUrn0" TargetMode="External"/><Relationship Id="rId85" Type="http://schemas.openxmlformats.org/officeDocument/2006/relationships/table" Target="../tables/table1.xml"/><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nhur-Cz6jhFnYdUPJ135UoBYWMXHA9q-KUkZu7rwTpwsg?e=lpTRUs" TargetMode="External"/><Relationship Id="rId33" Type="http://schemas.openxmlformats.org/officeDocument/2006/relationships/hyperlink" Target="https://anionline.sharepoint.com/:f:/s/PMPMotor/Eu9PWJnrtgpCuviEJuElLOMBfZgWVZBBvOEqDv9qFhIauQ?e=3IAJuO" TargetMode="External"/><Relationship Id="rId38" Type="http://schemas.openxmlformats.org/officeDocument/2006/relationships/hyperlink" Target="https://anionline.sharepoint.com/:f:/s/PMPMotor/EsyOymdZdwRCrW9TDAgkrN4B_Z7aqB7y9nvjnOBRz4n2eg?e=adUxCU" TargetMode="External"/><Relationship Id="rId46" Type="http://schemas.openxmlformats.org/officeDocument/2006/relationships/hyperlink" Target="https://anionline.sharepoint.com/:f:/s/PMPMotor/EgTF8MIV3WNPvhasxGzBlscB9HdCe7wIU3XxguwMkotrRw?e=VvpWSj" TargetMode="External"/><Relationship Id="rId59" Type="http://schemas.openxmlformats.org/officeDocument/2006/relationships/hyperlink" Target="https://anionline.sharepoint.com/:f:/s/PMPMotor/EsRwzj8kOKhPusZY-fKBoJYBwObzGVTv8kafNHicV6_HGQ?e=LmficY" TargetMode="External"/><Relationship Id="rId67" Type="http://schemas.openxmlformats.org/officeDocument/2006/relationships/hyperlink" Target="https://anionline.sharepoint.com/:f:/s/PMPMotor/EmsD2oNyShFHm1uktpJ-4skBYhvAxDi9KJkLLOYANVS_wg?e=dAm2it" TargetMode="External"/><Relationship Id="rId20" Type="http://schemas.openxmlformats.org/officeDocument/2006/relationships/hyperlink" Target="https://anionline.sharepoint.com/:f:/s/PMPMotor/EjIQVTVNlbdFlqqi_LlsyBEBvcqCotxo4xHVBvTXSzmpXg?e=1A0dv5" TargetMode="External"/><Relationship Id="rId41" Type="http://schemas.openxmlformats.org/officeDocument/2006/relationships/hyperlink" Target="https://anionline.sharepoint.com/:f:/s/PMPMotor/Eog38mLNvWtHpIEH8vSLps0BmnYO3ImNnINGc5Fdo3CMQw?e=6wxBPR" TargetMode="External"/><Relationship Id="rId54" Type="http://schemas.openxmlformats.org/officeDocument/2006/relationships/hyperlink" Target="https://anionline.sharepoint.com/:f:/s/PMPMotor/EoLYDzEYCTJNrVLO-j1MkF0Bc2GIvjjplvzpRWdudloDrA?e=8faXcW" TargetMode="External"/><Relationship Id="rId62" Type="http://schemas.openxmlformats.org/officeDocument/2006/relationships/hyperlink" Target="https://anionline.sharepoint.com/:f:/s/PMPMotor/Eh7cR7GpueZGs4drwUswtiwBRY05EDdoKiJoF0241f7BAQ?e=IrnN5j" TargetMode="External"/><Relationship Id="rId70" Type="http://schemas.openxmlformats.org/officeDocument/2006/relationships/hyperlink" Target="https://anionline.sharepoint.com/:f:/s/PMPMotor/EuALsMBuYLBOm18Qwv0N1F8B8TjT12S1tQr4TgNsnCZ_hw?e=2uBaSe" TargetMode="External"/><Relationship Id="rId75" Type="http://schemas.openxmlformats.org/officeDocument/2006/relationships/hyperlink" Target="https://anionline.sharepoint.com/:f:/s/PMPMotor/Ev1rI15yL05MjBGmdFT_BL4BeZvxW4JE6lsOItwkXZvxQQ?e=Ugiibc" TargetMode="External"/><Relationship Id="rId83" Type="http://schemas.openxmlformats.org/officeDocument/2006/relationships/printerSettings" Target="../printerSettings/printerSettings2.bin"/><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kSo2HAbPzpAhwy8yGuGfTwBewCmviCFGvgI-1XWhvl-5w?e=4IAp3h" TargetMode="External"/><Relationship Id="rId28" Type="http://schemas.openxmlformats.org/officeDocument/2006/relationships/hyperlink" Target="https://anionline.sharepoint.com/:f:/s/PMPMotor/EuyM9doIAlNFpsagPCDBOCMBwU7OqCwZMUo6IF_zjBn8TQ?e=RvrVaP" TargetMode="External"/><Relationship Id="rId36" Type="http://schemas.openxmlformats.org/officeDocument/2006/relationships/hyperlink" Target="https://anionline.sharepoint.com/:f:/s/PMPMotor/EoOJ7YCSQupCmNkrc4JqNykBGV6_uLnDK8n_jFeD6NV-Bg?e=n6brMw" TargetMode="External"/><Relationship Id="rId49" Type="http://schemas.openxmlformats.org/officeDocument/2006/relationships/hyperlink" Target="https://anionline.sharepoint.com/:f:/s/PMPMotor/Eq1bkPHEl_pNgTEBm28RBFkBYNW0iaXvXqncgMyrLRWlsQ?e=CovzQA" TargetMode="External"/><Relationship Id="rId57" Type="http://schemas.openxmlformats.org/officeDocument/2006/relationships/hyperlink" Target="https://anionline.sharepoint.com/:f:/s/PMPMotor/Eib-eYrhy4pNqEnzwcrj1aIBesREUVFin0RsUjPqqk8r8w?e=HvGs7Y"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qVcnMSk6DFGvZgeS0b1KdEBP_RLCZNGGIt4URDCrGTXng?e=fEutRK" TargetMode="External"/><Relationship Id="rId44" Type="http://schemas.openxmlformats.org/officeDocument/2006/relationships/hyperlink" Target="https://anionline.sharepoint.com/:f:/s/PMPMotor/EpxMP06o5XFMv5lciB2dwskBI88tyiRM6ncOJY6oz85Bzw?e=2LsGwZ" TargetMode="External"/><Relationship Id="rId52" Type="http://schemas.openxmlformats.org/officeDocument/2006/relationships/hyperlink" Target="https://anionline.sharepoint.com/:f:/s/PMPMotor/Ejp0jzfcY2VNq-u8ev-mtOYBnsXCNFSFYVuaCGd-Y5tRRQ?e=1MDerS" TargetMode="External"/><Relationship Id="rId60" Type="http://schemas.openxmlformats.org/officeDocument/2006/relationships/hyperlink" Target="https://anionline.sharepoint.com/:f:/s/PMPMotor/Ej9nXakeJ_BJnYyOVnni3hcBFUB3FoJowY-McnpI5_wcmg?e=rCD70Y" TargetMode="External"/><Relationship Id="rId65" Type="http://schemas.openxmlformats.org/officeDocument/2006/relationships/hyperlink" Target="https://anionline.sharepoint.com/:f:/s/PMPMotor/EsOfoCAkGJVDlGM-ctag1WcBoh4nHrbW-QqJqy9ruRXXyA?e=YYAhqy" TargetMode="External"/><Relationship Id="rId73" Type="http://schemas.openxmlformats.org/officeDocument/2006/relationships/hyperlink" Target="https://anionline.sharepoint.com/:f:/s/PMPMotor/EntZLPZs4NxLqfI3_vPSzpoBwWlfRiG6DYnmOUt4fZU4xg?e=CDX4wd" TargetMode="External"/><Relationship Id="rId78" Type="http://schemas.openxmlformats.org/officeDocument/2006/relationships/hyperlink" Target="https://anionline.sharepoint.com/:f:/s/PMPMotor/Elf30ZYcJDRFvAuTPzbNLGQB277hwlcg4UQx-h32UHdlKw?e=V423nX" TargetMode="External"/><Relationship Id="rId81" Type="http://schemas.openxmlformats.org/officeDocument/2006/relationships/hyperlink" Target="https://anionline.sharepoint.com/:f:/s/PMPMotor/Emvm_R8ifZVHls5GhACjhmgBASY8ELwst1vUlPU0wYDs5g?e=p8RjxY" TargetMode="External"/><Relationship Id="rId86" Type="http://schemas.openxmlformats.org/officeDocument/2006/relationships/comments" Target="../comments1.xm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kOu9cudZOZJnMDEa4glEKQB0ArRlO2v5A2YM8DorH-VRQ?e=gJUiaU" TargetMode="External"/><Relationship Id="rId34" Type="http://schemas.openxmlformats.org/officeDocument/2006/relationships/hyperlink" Target="https://anionline.sharepoint.com/:f:/s/PMPMotor/Eh99LeB9g-NHvt0qNIInZMgBKNDhYcKys-qWwW-OwaFhOA?e=pA4YEb" TargetMode="External"/><Relationship Id="rId50" Type="http://schemas.openxmlformats.org/officeDocument/2006/relationships/hyperlink" Target="https://anionline.sharepoint.com/:f:/s/PMPMotor/Esb4GhgfDzVKj7_CSeQX2HcBQ4bqQTw3LGE7xrhCHvJqdQ?e=tfDok4" TargetMode="External"/><Relationship Id="rId55" Type="http://schemas.openxmlformats.org/officeDocument/2006/relationships/hyperlink" Target="https://anionline.sharepoint.com/:f:/s/PMPMotor/EjMAqj0WnLZNnmJBJQwxnbEBD8C_IEEJMqozQ7s4kc2efw?e=GvFqkd" TargetMode="External"/><Relationship Id="rId76" Type="http://schemas.openxmlformats.org/officeDocument/2006/relationships/hyperlink" Target="https://anionline.sharepoint.com/:f:/s/PMPMotor/EjelJkj-E31Pufl1NJWEZlQBvlwe64MZ2jiNK1XujK_PPw?e=h0s0yj" TargetMode="External"/><Relationship Id="rId7" Type="http://schemas.openxmlformats.org/officeDocument/2006/relationships/hyperlink" Target="https://anionline.sharepoint.com/:f:/s/PMPMotor/EnP5f8VsLt5FiWJSvAb3LJcB2BoFJdYUmAJg4183h-29iw?e=ydHBWB" TargetMode="External"/><Relationship Id="rId71" Type="http://schemas.openxmlformats.org/officeDocument/2006/relationships/hyperlink" Target="https://anionline.sharepoint.com/:f:/s/PMPMotor/Eo06oI-NbjVCmENgKK95JWIB_vyn-nWhObAw1wEB3A7F9g?e=GG1XBs"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t87fM0UjklIgOhaOSNef5kBkHkfKWACAOCwEDJI4dM5Ug?e=PkDO2Y" TargetMode="External"/><Relationship Id="rId24" Type="http://schemas.openxmlformats.org/officeDocument/2006/relationships/hyperlink" Target="https://anionline.sharepoint.com/:f:/s/PMPMotor/EixV4fZIjTlHpZEk6ZO2BlEBhlqgNgcwkJP8f8G72e-dmQ?e=Xm8kh4" TargetMode="External"/><Relationship Id="rId40" Type="http://schemas.openxmlformats.org/officeDocument/2006/relationships/hyperlink" Target="https://anionline.sharepoint.com/:f:/s/PMPMotor/EoHB-GVOu2hGnq-XNCWv130BjlLbw432T1fvhJ1-VUef4Q?e=M8rxzD" TargetMode="External"/><Relationship Id="rId45" Type="http://schemas.openxmlformats.org/officeDocument/2006/relationships/hyperlink" Target="https://anionline.sharepoint.com/:f:/s/PMPMotor/EqxN5bjL0w1MmFpzrMCGmgoBnjRt4JzAMIb3S8nJ4ToChw?e=rU1Y8r" TargetMode="External"/><Relationship Id="rId66" Type="http://schemas.openxmlformats.org/officeDocument/2006/relationships/hyperlink" Target="https://anionline.sharepoint.com/:f:/s/PMPMotor/EsvVdjGaUlRCmHjMRCAXqvsBAWRiXNfws0RWdDmbbDcvNw?e=aCNZdG" TargetMode="External"/><Relationship Id="rId61" Type="http://schemas.openxmlformats.org/officeDocument/2006/relationships/hyperlink" Target="https://anionline.sharepoint.com/:f:/s/PMPMotor/EtHJUJFbG0VBnHZToHv4G4gBZ1pTFio39K3z3ZHy5n5OCg?e=uId0jE" TargetMode="External"/><Relationship Id="rId82" Type="http://schemas.openxmlformats.org/officeDocument/2006/relationships/hyperlink" Target="https://anionline.sharepoint.com/:f:/s/PMPMotor/EiguDbn1Lb5KjRrbRj71UtsB5_KOW2y9RsAyq8sOVH2NYA?e=t2nrey"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piJRZBfi1FFovwZaUn1bLABuvx-cC2R20UCwc3Ti2VR4Q?e=tRJbg4" TargetMode="External"/><Relationship Id="rId26" Type="http://schemas.openxmlformats.org/officeDocument/2006/relationships/hyperlink" Target="https://anionline.sharepoint.com/:f:/s/PMPMotor/EsN_U9Ahg2NGhQC3ELv72rIBJGhZCVgB42Ddi4lqgwQICw?e=9zFqLy" TargetMode="External"/><Relationship Id="rId39" Type="http://schemas.openxmlformats.org/officeDocument/2006/relationships/hyperlink" Target="https://anionline.sharepoint.com/:f:/s/PMPMotor/Epa6Hhutdx1Ilm3vrhjPlEkBPopDJjYe8qWypF_oWZX8Vw?e=CtBkqM" TargetMode="External"/><Relationship Id="rId21" Type="http://schemas.openxmlformats.org/officeDocument/2006/relationships/hyperlink" Target="https://anionline.sharepoint.com/:f:/s/PMPMotor/EiZta_XFQ9RFhj3-DaOuG3sBZQxHTwbAwT2CxX3COWg8tg?e=mU74Vr" TargetMode="External"/><Relationship Id="rId34" Type="http://schemas.openxmlformats.org/officeDocument/2006/relationships/hyperlink" Target="https://anionline.sharepoint.com/:f:/s/PMPMotor/EvI1m3xHH6FCmoPGCp8jGpIBN-Kmag_QlhnwC9PvUxKvKQ?e=2QalPd" TargetMode="External"/><Relationship Id="rId42" Type="http://schemas.openxmlformats.org/officeDocument/2006/relationships/hyperlink" Target="https://anionline.sharepoint.com/:f:/s/PMPMotor/EmorLCkl3FRJrpsXYUIWaXwB79qvzCezz13mxzDiK3r3mQ?e=8CvZAk" TargetMode="External"/><Relationship Id="rId47" Type="http://schemas.openxmlformats.org/officeDocument/2006/relationships/hyperlink" Target="https://anionline.sharepoint.com/:f:/s/PMPMotor/EladSLf7oVlMg2s2HbDHZFoBGKKFZWo4tfCYjlsABhLLSA?e=6tcl7d" TargetMode="External"/><Relationship Id="rId50" Type="http://schemas.openxmlformats.org/officeDocument/2006/relationships/hyperlink" Target="https://anionline.sharepoint.com/:f:/s/PMPMotor/EqWBUSXf_WZHuI0EzCYAABIBPXokUE9GsyWeDt-h7odVJQ?e=TMGSd9" TargetMode="External"/><Relationship Id="rId55" Type="http://schemas.openxmlformats.org/officeDocument/2006/relationships/hyperlink" Target="https://anionline.sharepoint.com/:f:/s/PMPMotor/EuxQMzBoBn5LnpxefF6cNEoBZLGuPOKCOS0lx-4R6iPFwQ?e=0Aulrg" TargetMode="External"/><Relationship Id="rId7" Type="http://schemas.openxmlformats.org/officeDocument/2006/relationships/hyperlink" Target="https://anionline.sharepoint.com/:f:/s/PMPMotor/Eic72vbiQhpCuJn8J4awCqIBsTXrVlw1OCV4PmXtsXFPTw?e=6V7zyx" TargetMode="External"/><Relationship Id="rId2" Type="http://schemas.openxmlformats.org/officeDocument/2006/relationships/hyperlink" Target="https://anionline.sharepoint.com/:f:/s/PMPMotor/Ej0I4huDHdlOoyVf8FlKPlcBj2sk0JUkJOqk6Yh8F59yjw?e=VpBwg9" TargetMode="External"/><Relationship Id="rId16" Type="http://schemas.openxmlformats.org/officeDocument/2006/relationships/hyperlink" Target="https://anionline.sharepoint.com/:f:/s/PMPMotor/En4LLp8b0UdIheJM5f4poTMBXHgld7rMvfotjhAvNlsJlg?e=xvgsJ1" TargetMode="External"/><Relationship Id="rId29" Type="http://schemas.openxmlformats.org/officeDocument/2006/relationships/hyperlink" Target="https://anionline.sharepoint.com/:f:/s/PMPMotor/Eu6wzcTUMbBPuSPeDK3duDUB-kpwRtfi6ePTWcD7Bn_WcQ?e=5U4haj"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nlvnB5M7QBMuWsbqifcEDUB2tU0S1ggtY8JAdj27UgG5A?e=vIUIBX" TargetMode="External"/><Relationship Id="rId32" Type="http://schemas.openxmlformats.org/officeDocument/2006/relationships/hyperlink" Target="https://anionline.sharepoint.com/:f:/s/PMPMotor/Em1BO54tY3dPses9scBMwWQBAJpeycX7iHVIa_i9Sljn1w?e=31iwsj" TargetMode="External"/><Relationship Id="rId37" Type="http://schemas.openxmlformats.org/officeDocument/2006/relationships/hyperlink" Target="https://anionline.sharepoint.com/:f:/s/PMPMotor/EmbTd3o4hIJDl6Yy94H7OCYB5Kq9h3dMFrr9F4uVUJrk_w?e=5qH4Z7" TargetMode="External"/><Relationship Id="rId40" Type="http://schemas.openxmlformats.org/officeDocument/2006/relationships/hyperlink" Target="https://anionline.sharepoint.com/:f:/s/PMPMotor/EpqHxQaEudFFg1Y0SUZiNHEBgwxGFdDdiyJAQv_-62cUJQ?e=2ulg9d" TargetMode="External"/><Relationship Id="rId45" Type="http://schemas.openxmlformats.org/officeDocument/2006/relationships/hyperlink" Target="https://anionline.sharepoint.com/:f:/s/PMPMotor/EsJOfiV-9vRNgFJnlaU7tKYBco_Zsxe4tAyjLY5W914BMw?e=KlTlws" TargetMode="External"/><Relationship Id="rId53" Type="http://schemas.openxmlformats.org/officeDocument/2006/relationships/hyperlink" Target="https://anionline.sharepoint.com/:f:/s/PMPMotor/Eq_USj7EkUJLgffuJs5iQ2sB-k66xqdNZPTivfH9O3aILQ?e=Dn8ehs" TargetMode="External"/><Relationship Id="rId58" Type="http://schemas.openxmlformats.org/officeDocument/2006/relationships/vmlDrawing" Target="../drawings/vmlDrawing2.vml"/><Relationship Id="rId5" Type="http://schemas.openxmlformats.org/officeDocument/2006/relationships/hyperlink" Target="https://anionline.sharepoint.com/:f:/s/PMPMotor/Em-dXTMsVMhKhqPltllNbyIBcqGtmoZComwi-GkfAGiIgw?e=X0WkD5" TargetMode="External"/><Relationship Id="rId19" Type="http://schemas.openxmlformats.org/officeDocument/2006/relationships/hyperlink" Target="https://anionline.sharepoint.com/:f:/s/PMPMotor/EifzQUmGMexGqUejEIZM7M8BwZ5um3G6hTEgiNB7_Vzuug?e=VUxYke" TargetMode="Externa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uI6B5PJprFItRpRGruAhc8B7J3ZzVp9vwDTB_tNHggQgQ?e=pdiv3Y" TargetMode="External"/><Relationship Id="rId27" Type="http://schemas.openxmlformats.org/officeDocument/2006/relationships/hyperlink" Target="https://anionline.sharepoint.com/:f:/s/PMPMotor/EruG0WCcNIRIt6SF1GU7JgsBj6ioycajdhHTEFImJSPWuw?e=zeHucK" TargetMode="External"/><Relationship Id="rId30" Type="http://schemas.openxmlformats.org/officeDocument/2006/relationships/hyperlink" Target="https://anionline.sharepoint.com/:f:/s/PMPMotor/EuVKxf8vhAVBuTDDtlDiHcIBC0tpls0GLWm2soR0RED63Q?e=G1g2f9" TargetMode="External"/><Relationship Id="rId35" Type="http://schemas.openxmlformats.org/officeDocument/2006/relationships/hyperlink" Target="https://anionline.sharepoint.com/:f:/s/PMPMotor/Ery4W0gTfZpHm13ylEhNhWsBli17ffRrXvUgejdGlEracw?e=bKckRl" TargetMode="External"/><Relationship Id="rId43" Type="http://schemas.openxmlformats.org/officeDocument/2006/relationships/hyperlink" Target="https://anionline.sharepoint.com/:f:/s/PMPMotor/ElEwA2VREO5Bl_lweERlX6oBa6aCz6p_0la4kQNwymbOqA?e=y6fOly" TargetMode="External"/><Relationship Id="rId48" Type="http://schemas.openxmlformats.org/officeDocument/2006/relationships/hyperlink" Target="https://anionline.sharepoint.com/:f:/s/PMPMotor/EteSqvgZ8o9NrDp0Rj0OE9kB9aiV5ohT6Nuh1g8KbwlkVQ?e=bfMyjO" TargetMode="External"/><Relationship Id="rId56" Type="http://schemas.openxmlformats.org/officeDocument/2006/relationships/hyperlink" Target="https://anionline.sharepoint.com/:f:/s/PMPMotor/EngLPHu3xXtFiHszffLeocIBXudv0kAE4qSFnyP4gubMEg?e=zEmW4f" TargetMode="External"/><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pGJQ9TKEA9GodebnknSYAsB-UQjFFTurZkqujQBvsfAsw?e=DaJnY3" TargetMode="External"/><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qQKCPzbrNNCuKGe8RC4XPMBqlNcPJ2Uq3y2K5snY4lUEQ?e=eHOlcf" TargetMode="External"/><Relationship Id="rId25" Type="http://schemas.openxmlformats.org/officeDocument/2006/relationships/hyperlink" Target="https://anionline.sharepoint.com/:f:/s/PMPMotor/EsLyiw1d0YlLnVUlN3oxiPQBkf3offMZ91OoxEdXgcDJSA?e=Od0rde" TargetMode="External"/><Relationship Id="rId33" Type="http://schemas.openxmlformats.org/officeDocument/2006/relationships/hyperlink" Target="https://anionline.sharepoint.com/:f:/s/PMPMotor/EoTf_dMHa5dJswSREK7aEq4BthQaupjioYohSai7GAnlQg?e=SKrKZ9" TargetMode="External"/><Relationship Id="rId38" Type="http://schemas.openxmlformats.org/officeDocument/2006/relationships/hyperlink" Target="https://anionline.sharepoint.com/:f:/s/PMPMotor/El53_wIKBm5BnaATG9cfTSkBpvgUwujXPNHA4khFaFgTUg?e=o7akZj" TargetMode="External"/><Relationship Id="rId46" Type="http://schemas.openxmlformats.org/officeDocument/2006/relationships/hyperlink" Target="https://anionline.sharepoint.com/:f:/s/PMPMotor/EsVm1NI7Xa9DsvA5MIPa8_YB8Tyw4tq6zH7H_TkOM2hCuQ?e=q7CqLf" TargetMode="External"/><Relationship Id="rId59" Type="http://schemas.openxmlformats.org/officeDocument/2006/relationships/table" Target="../tables/table2.xml"/><Relationship Id="rId20" Type="http://schemas.openxmlformats.org/officeDocument/2006/relationships/hyperlink" Target="https://anionline.sharepoint.com/:f:/s/PMPMotor/EmuHFKd7t3hArJq4jhgb2GQBVtNaDelk_7ohBJPYtXySIA?e=AmZ7c1" TargetMode="External"/><Relationship Id="rId41" Type="http://schemas.openxmlformats.org/officeDocument/2006/relationships/hyperlink" Target="https://anionline.sharepoint.com/:f:/s/PMPMotor/EnFAKwZ90ltAoYecPq0oky8B112K3BbWb_YMuqtZWCJnRQ?e=scHFz9" TargetMode="External"/><Relationship Id="rId54" Type="http://schemas.openxmlformats.org/officeDocument/2006/relationships/hyperlink" Target="https://anionline.sharepoint.com/:f:/s/PMPMotor/ErYJHAn-5j5GkNIMnNhWnwUBYDTlaYaUc23og2Uts06lHQ?e=wRxjzv" TargetMode="Externa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m6Rb46LIihDuOtWUL08YRcBRhD3056IGFOS8y4ib7A13Q?e=5rsGfC" TargetMode="External"/><Relationship Id="rId28" Type="http://schemas.openxmlformats.org/officeDocument/2006/relationships/hyperlink" Target="https://anionline.sharepoint.com/:f:/s/PMPMotor/Epcn5baqLSRMpxgDTJzwkx0BkFteCjkohBGoNttpRLmO6w?e=6yWXm3" TargetMode="External"/><Relationship Id="rId36" Type="http://schemas.openxmlformats.org/officeDocument/2006/relationships/hyperlink" Target="https://anionline.sharepoint.com/:f:/s/PMPMotor/Elu6zBVlCUFDtgS-eWJYC00BPHI3AH_XNPbGUzIo1CBnww?e=V22g7e" TargetMode="External"/><Relationship Id="rId49" Type="http://schemas.openxmlformats.org/officeDocument/2006/relationships/hyperlink" Target="https://anionline.sharepoint.com/:f:/s/PMPMotor/Et6qKx_VYwxLiOqT-mK-ZAYBRn2XIrRIfGSbKOl9ERDt7g?e=Bnf5Iw" TargetMode="External"/><Relationship Id="rId57" Type="http://schemas.openxmlformats.org/officeDocument/2006/relationships/printerSettings" Target="../printerSettings/printerSettings3.bin"/><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l9gsIq-PcRIr7Z2PeXBMuUBfUsrqcxmVF5fabIaYKiwEg?e=0UNKC7" TargetMode="External"/><Relationship Id="rId44" Type="http://schemas.openxmlformats.org/officeDocument/2006/relationships/hyperlink" Target="https://anionline.sharepoint.com/:f:/s/PMPMotor/EkkSTS4Jmv1NjIu9GC8jQsYB8BiJtIFiwB-wbOcF9yzU4A?e=qNoDTZ" TargetMode="External"/><Relationship Id="rId52" Type="http://schemas.openxmlformats.org/officeDocument/2006/relationships/hyperlink" Target="https://anionline.sharepoint.com/:f:/s/PMPMotor/EgNDW0aIfh5Inz527D3ZJa8BVLSFbUvwmWQRoKdSBnJrKg?e=r3oRSt" TargetMode="External"/><Relationship Id="rId60"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hyperlink" Target="https://anionline.sharepoint.com/:f:/s/PMPMotor/EgEX9fV0XUpJr2fG0pZl-oQBY21FxYEcowgfsnt7tdvt_g?e=BCOfNJ" TargetMode="External"/><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tIocGKv9zpFs5VczyUMyv4BObEcXmrJgQaeHzhV1Z0sKA?e=wm8THO"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nqIMAeYxkpOuv0DhO3EALABmQYuo41cTfJx1Ayrsj21TQ?e=N6XZG0" TargetMode="Externa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table" Target="../tables/table3.xm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vmlDrawing" Target="../drawings/vmlDrawing3.vm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printerSettings" Target="../printerSettings/printerSettings4.bin"/><Relationship Id="rId30"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2" Type="http://schemas.openxmlformats.org/officeDocument/2006/relationships/hyperlink" Target="https://anionline.sharepoint.com/:f:/s/PMPMotor/EnTeR1IfjAtPjJAdaNFmzIUB968j82BNH9vpN4Mfoay2Rg?e=wQOeKW" TargetMode="External"/><Relationship Id="rId17" Type="http://schemas.openxmlformats.org/officeDocument/2006/relationships/hyperlink" Target="https://anionline.sharepoint.com/:f:/s/PMPMotor/EqW3azSSw9xEvh4yFFvvqwEBKoY9DbI945slw3JtFTo8Kg?e=hX5Zfn" TargetMode="External"/><Relationship Id="rId33" Type="http://schemas.openxmlformats.org/officeDocument/2006/relationships/hyperlink" Target="https://anionline.sharepoint.com/:f:/s/PMPMotor/ErMX_nJTy8pOh3Qtqaw_iwcB5gDheEh_xAzwq7ZR15j_Wg?e=dOfBfL"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08" Type="http://schemas.openxmlformats.org/officeDocument/2006/relationships/hyperlink" Target="https://anionline.sharepoint.com/:f:/s/PMPMotor/EsyOymdZdwRCrW9TDAgkrN4B_Z7aqB7y9nvjnOBRz4n2eg?e=adUxCU" TargetMode="External"/><Relationship Id="rId124" Type="http://schemas.openxmlformats.org/officeDocument/2006/relationships/hyperlink" Target="https://anionline.sharepoint.com/:f:/s/PMPMotor/EohDLdojCGJNktCrfJ0KlaUB8MdYuyjrqa6U7RP6UMkXlA?e=outIZB"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vmlDrawing" Target="../drawings/vmlDrawing4.vm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table" Target="../tables/table4.xm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comments" Target="../comments4.xm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printerSettings" Target="../printerSettings/printerSettings5.bin"/><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FCF82-DF34-4A96-8DDC-0225544D6215}">
  <sheetPr>
    <pageSetUpPr fitToPage="1"/>
  </sheetPr>
  <dimension ref="A2:R109"/>
  <sheetViews>
    <sheetView tabSelected="1" zoomScaleNormal="100" workbookViewId="0">
      <selection activeCell="P14" sqref="P14"/>
    </sheetView>
  </sheetViews>
  <sheetFormatPr baseColWidth="10" defaultRowHeight="12.75" x14ac:dyDescent="0.2"/>
  <cols>
    <col min="1" max="1" width="1.5703125" style="99" customWidth="1"/>
    <col min="2" max="2" width="18.42578125" style="99" customWidth="1"/>
    <col min="3" max="4" width="11.42578125" style="99"/>
    <col min="5" max="5" width="10.7109375" style="99" customWidth="1"/>
    <col min="6" max="6" width="1.5703125" style="99" customWidth="1"/>
    <col min="7" max="8" width="17.42578125" style="99" customWidth="1"/>
    <col min="9" max="9" width="13.85546875" style="99" bestFit="1" customWidth="1"/>
    <col min="10" max="10" width="1.5703125" style="99" customWidth="1"/>
    <col min="11" max="11" width="21.7109375" style="99" customWidth="1"/>
    <col min="12" max="12" width="13.7109375" style="99" customWidth="1"/>
    <col min="13" max="13" width="11.42578125" style="99" customWidth="1"/>
    <col min="14" max="14" width="1.5703125" style="99" customWidth="1"/>
    <col min="15" max="15" width="3.5703125" style="99" customWidth="1"/>
    <col min="16" max="16384" width="11.42578125" style="99"/>
  </cols>
  <sheetData>
    <row r="2" spans="1:17" x14ac:dyDescent="0.2">
      <c r="A2" s="195" t="s">
        <v>2164</v>
      </c>
      <c r="B2" s="195"/>
      <c r="C2" s="195"/>
      <c r="D2" s="195"/>
      <c r="E2" s="195"/>
      <c r="F2" s="195"/>
      <c r="G2" s="195"/>
      <c r="H2" s="195"/>
      <c r="I2" s="195"/>
      <c r="J2" s="195"/>
      <c r="K2" s="195"/>
      <c r="L2" s="195"/>
      <c r="M2" s="195"/>
      <c r="N2" s="195"/>
    </row>
    <row r="3" spans="1:17" x14ac:dyDescent="0.2">
      <c r="A3" s="195" t="s">
        <v>2165</v>
      </c>
      <c r="B3" s="195"/>
      <c r="C3" s="195"/>
      <c r="D3" s="195"/>
      <c r="E3" s="195"/>
      <c r="F3" s="195"/>
      <c r="G3" s="195"/>
      <c r="H3" s="195"/>
      <c r="I3" s="195"/>
      <c r="J3" s="195"/>
      <c r="K3" s="195"/>
      <c r="L3" s="195"/>
      <c r="M3" s="195"/>
      <c r="N3" s="195"/>
    </row>
    <row r="4" spans="1:17" x14ac:dyDescent="0.2">
      <c r="A4" s="195" t="s">
        <v>2246</v>
      </c>
      <c r="B4" s="195"/>
      <c r="C4" s="195"/>
      <c r="D4" s="195"/>
      <c r="E4" s="195"/>
      <c r="F4" s="195"/>
      <c r="G4" s="195"/>
      <c r="H4" s="195"/>
      <c r="I4" s="195"/>
      <c r="J4" s="195"/>
      <c r="K4" s="195"/>
      <c r="L4" s="195"/>
      <c r="M4" s="195"/>
      <c r="N4" s="195"/>
    </row>
    <row r="6" spans="1:17" ht="8.25" customHeight="1" x14ac:dyDescent="0.2">
      <c r="A6" s="100"/>
      <c r="B6" s="100"/>
      <c r="C6" s="100"/>
      <c r="D6" s="100"/>
      <c r="E6" s="100"/>
      <c r="F6" s="100"/>
      <c r="G6" s="100"/>
      <c r="H6" s="100"/>
      <c r="I6" s="100"/>
      <c r="J6" s="100"/>
      <c r="K6" s="100"/>
      <c r="L6" s="100"/>
      <c r="M6" s="100"/>
      <c r="N6" s="100"/>
    </row>
    <row r="7" spans="1:17" x14ac:dyDescent="0.2">
      <c r="A7" s="100"/>
      <c r="F7" s="100"/>
      <c r="J7" s="100"/>
      <c r="N7" s="100"/>
    </row>
    <row r="8" spans="1:17" ht="12.75" customHeight="1" x14ac:dyDescent="0.2">
      <c r="A8" s="100"/>
      <c r="B8" s="195" t="s">
        <v>2166</v>
      </c>
      <c r="C8" s="195"/>
      <c r="D8" s="195"/>
      <c r="E8" s="195"/>
      <c r="F8" s="100"/>
      <c r="G8" s="188" t="s">
        <v>2247</v>
      </c>
      <c r="H8" s="188"/>
      <c r="I8" s="188"/>
      <c r="J8" s="100"/>
      <c r="K8" s="209" t="s">
        <v>2167</v>
      </c>
      <c r="L8" s="209"/>
      <c r="M8" s="209"/>
      <c r="N8" s="100"/>
    </row>
    <row r="9" spans="1:17" x14ac:dyDescent="0.2">
      <c r="A9" s="100"/>
      <c r="B9" s="101" t="s">
        <v>24</v>
      </c>
      <c r="C9" s="102">
        <v>45351</v>
      </c>
      <c r="D9" s="102">
        <v>45381</v>
      </c>
      <c r="E9" s="102" t="s">
        <v>2168</v>
      </c>
      <c r="F9" s="100"/>
      <c r="G9" s="200" t="s">
        <v>2169</v>
      </c>
      <c r="H9" s="200"/>
      <c r="I9" s="103" t="s">
        <v>2170</v>
      </c>
      <c r="J9" s="100"/>
      <c r="K9" s="200" t="s">
        <v>2169</v>
      </c>
      <c r="L9" s="200"/>
      <c r="M9" s="104" t="s">
        <v>2170</v>
      </c>
      <c r="N9" s="100"/>
    </row>
    <row r="10" spans="1:17" x14ac:dyDescent="0.2">
      <c r="A10" s="100"/>
      <c r="B10" s="99" t="s">
        <v>2171</v>
      </c>
      <c r="C10" s="105">
        <v>483</v>
      </c>
      <c r="D10" s="105">
        <v>484</v>
      </c>
      <c r="E10" s="105">
        <f>+D10-C10</f>
        <v>1</v>
      </c>
      <c r="F10" s="100"/>
      <c r="G10" s="106" t="s">
        <v>1107</v>
      </c>
      <c r="H10" s="107"/>
      <c r="I10" s="108">
        <v>4</v>
      </c>
      <c r="J10" s="100"/>
      <c r="K10" s="106" t="s">
        <v>39</v>
      </c>
      <c r="L10" s="107"/>
      <c r="M10" s="108">
        <v>6</v>
      </c>
      <c r="N10" s="100"/>
    </row>
    <row r="11" spans="1:17" x14ac:dyDescent="0.2">
      <c r="A11" s="100"/>
      <c r="B11" s="109" t="s">
        <v>2172</v>
      </c>
      <c r="C11" s="110">
        <v>345</v>
      </c>
      <c r="D11" s="110">
        <v>345</v>
      </c>
      <c r="E11" s="105">
        <f t="shared" ref="E11:E14" si="0">+D11-C11</f>
        <v>0</v>
      </c>
      <c r="F11" s="100"/>
      <c r="G11" s="111">
        <v>3950</v>
      </c>
      <c r="H11" s="111">
        <v>3981</v>
      </c>
      <c r="J11" s="100"/>
      <c r="K11" s="111">
        <v>3757</v>
      </c>
      <c r="L11" s="111">
        <v>3941</v>
      </c>
      <c r="M11" s="112"/>
      <c r="N11" s="100"/>
    </row>
    <row r="12" spans="1:17" x14ac:dyDescent="0.2">
      <c r="A12" s="100"/>
      <c r="B12" s="113" t="s">
        <v>2173</v>
      </c>
      <c r="C12" s="114">
        <v>76</v>
      </c>
      <c r="D12" s="114">
        <v>76</v>
      </c>
      <c r="E12" s="105">
        <f t="shared" si="0"/>
        <v>0</v>
      </c>
      <c r="F12" s="100"/>
      <c r="G12" s="111">
        <v>3980</v>
      </c>
      <c r="H12" s="111">
        <v>4000</v>
      </c>
      <c r="J12" s="100"/>
      <c r="K12" s="111">
        <v>3826</v>
      </c>
      <c r="L12" s="111">
        <v>3972</v>
      </c>
      <c r="M12" s="112"/>
      <c r="N12" s="100"/>
    </row>
    <row r="13" spans="1:17" x14ac:dyDescent="0.2">
      <c r="A13" s="100"/>
      <c r="B13" s="115" t="s">
        <v>2174</v>
      </c>
      <c r="C13" s="116">
        <v>6</v>
      </c>
      <c r="D13" s="116">
        <v>6</v>
      </c>
      <c r="E13" s="105">
        <f t="shared" si="0"/>
        <v>0</v>
      </c>
      <c r="F13" s="100"/>
      <c r="G13" s="123" t="s">
        <v>2182</v>
      </c>
      <c r="H13" s="124"/>
      <c r="I13" s="125">
        <v>4</v>
      </c>
      <c r="J13" s="100"/>
      <c r="K13" s="111">
        <v>3940</v>
      </c>
      <c r="L13" s="111">
        <v>3973</v>
      </c>
      <c r="M13" s="112"/>
      <c r="N13" s="100"/>
      <c r="Q13" s="117"/>
    </row>
    <row r="14" spans="1:17" x14ac:dyDescent="0.2">
      <c r="A14" s="100"/>
      <c r="B14" s="100" t="s">
        <v>2175</v>
      </c>
      <c r="C14" s="118">
        <v>56</v>
      </c>
      <c r="D14" s="118">
        <v>56</v>
      </c>
      <c r="E14" s="105">
        <f t="shared" si="0"/>
        <v>0</v>
      </c>
      <c r="F14" s="100"/>
      <c r="J14" s="100"/>
      <c r="K14" s="106" t="s">
        <v>1107</v>
      </c>
      <c r="L14" s="107"/>
      <c r="M14" s="108">
        <v>4</v>
      </c>
      <c r="N14" s="100"/>
    </row>
    <row r="15" spans="1:17" x14ac:dyDescent="0.2">
      <c r="A15" s="100"/>
      <c r="B15" s="99" t="s">
        <v>2176</v>
      </c>
      <c r="C15" s="105">
        <v>0</v>
      </c>
      <c r="D15" s="105">
        <v>0</v>
      </c>
      <c r="E15" s="105">
        <f>+D15-C15</f>
        <v>0</v>
      </c>
      <c r="F15" s="100"/>
      <c r="G15" s="208" t="s">
        <v>2185</v>
      </c>
      <c r="H15" s="208"/>
      <c r="I15" s="208"/>
      <c r="J15" s="100"/>
      <c r="K15" s="111">
        <v>3784</v>
      </c>
      <c r="L15" s="111">
        <v>3951</v>
      </c>
      <c r="M15" s="112"/>
      <c r="N15" s="100"/>
    </row>
    <row r="16" spans="1:17" x14ac:dyDescent="0.2">
      <c r="A16" s="100"/>
      <c r="B16" s="99" t="s">
        <v>2177</v>
      </c>
      <c r="C16" s="105">
        <v>0</v>
      </c>
      <c r="D16" s="105">
        <v>1</v>
      </c>
      <c r="E16" s="105">
        <f>+D16-C16</f>
        <v>1</v>
      </c>
      <c r="F16" s="100"/>
      <c r="G16" s="200" t="s">
        <v>2169</v>
      </c>
      <c r="H16" s="200"/>
      <c r="I16" s="103" t="s">
        <v>2170</v>
      </c>
      <c r="J16" s="100"/>
      <c r="K16" s="111">
        <v>3792</v>
      </c>
      <c r="L16" s="111">
        <v>3952</v>
      </c>
      <c r="M16" s="112"/>
      <c r="N16" s="100"/>
    </row>
    <row r="17" spans="1:14" x14ac:dyDescent="0.2">
      <c r="A17" s="100"/>
      <c r="B17" s="99" t="s">
        <v>2178</v>
      </c>
      <c r="C17" s="105">
        <v>58</v>
      </c>
      <c r="D17" s="105">
        <v>54</v>
      </c>
      <c r="E17" s="105">
        <f>+D17-C17</f>
        <v>-4</v>
      </c>
      <c r="F17" s="100"/>
      <c r="G17" s="106" t="s">
        <v>765</v>
      </c>
      <c r="H17" s="107"/>
      <c r="I17" s="108">
        <v>2</v>
      </c>
      <c r="J17" s="100"/>
      <c r="K17" s="106" t="s">
        <v>210</v>
      </c>
      <c r="L17" s="107"/>
      <c r="M17" s="108">
        <v>3</v>
      </c>
      <c r="N17" s="100"/>
    </row>
    <row r="18" spans="1:14" x14ac:dyDescent="0.2">
      <c r="A18" s="100"/>
      <c r="B18" s="119" t="s">
        <v>2179</v>
      </c>
      <c r="C18" s="101">
        <f>SUM(C12:C16)</f>
        <v>138</v>
      </c>
      <c r="D18" s="101">
        <f>SUM(D12:D16)</f>
        <v>139</v>
      </c>
      <c r="E18" s="101">
        <f>+C18-D18</f>
        <v>-1</v>
      </c>
      <c r="F18" s="100"/>
      <c r="G18" s="111">
        <v>3989</v>
      </c>
      <c r="H18" s="111">
        <v>3990</v>
      </c>
      <c r="J18" s="100"/>
      <c r="K18" s="111">
        <v>3956</v>
      </c>
      <c r="L18" s="111">
        <v>3959</v>
      </c>
      <c r="M18" s="112"/>
      <c r="N18" s="100"/>
    </row>
    <row r="19" spans="1:14" x14ac:dyDescent="0.2">
      <c r="A19" s="100"/>
      <c r="F19" s="100"/>
      <c r="G19" s="106" t="s">
        <v>2183</v>
      </c>
      <c r="H19" s="107"/>
      <c r="I19" s="108">
        <v>2</v>
      </c>
      <c r="J19" s="100"/>
      <c r="K19" s="111">
        <v>3958</v>
      </c>
      <c r="M19" s="112"/>
      <c r="N19" s="100"/>
    </row>
    <row r="20" spans="1:14" x14ac:dyDescent="0.2">
      <c r="A20" s="100"/>
      <c r="B20" s="120" t="s">
        <v>2180</v>
      </c>
      <c r="C20" s="120"/>
      <c r="D20" s="120"/>
      <c r="E20" s="101">
        <v>0</v>
      </c>
      <c r="F20" s="100"/>
      <c r="G20" s="111">
        <v>3997</v>
      </c>
      <c r="H20" s="111">
        <v>3998</v>
      </c>
      <c r="J20" s="100"/>
      <c r="K20" s="106" t="s">
        <v>770</v>
      </c>
      <c r="L20" s="107"/>
      <c r="M20" s="108">
        <v>2</v>
      </c>
      <c r="N20" s="100"/>
    </row>
    <row r="21" spans="1:14" x14ac:dyDescent="0.2">
      <c r="A21" s="100"/>
      <c r="B21" s="121" t="s">
        <v>2181</v>
      </c>
      <c r="C21" s="121"/>
      <c r="D21" s="121"/>
      <c r="E21" s="122">
        <v>0</v>
      </c>
      <c r="F21" s="100"/>
      <c r="G21" s="106" t="s">
        <v>210</v>
      </c>
      <c r="H21" s="107"/>
      <c r="I21" s="108">
        <v>1</v>
      </c>
      <c r="J21" s="100"/>
      <c r="K21" s="111">
        <v>3962</v>
      </c>
      <c r="L21" s="111">
        <v>3963</v>
      </c>
      <c r="M21" s="112"/>
      <c r="N21" s="100"/>
    </row>
    <row r="22" spans="1:14" x14ac:dyDescent="0.2">
      <c r="A22" s="100"/>
      <c r="F22" s="100"/>
      <c r="G22" s="111">
        <v>3983</v>
      </c>
      <c r="H22" s="111"/>
      <c r="J22" s="100"/>
      <c r="K22" s="106" t="s">
        <v>2183</v>
      </c>
      <c r="L22" s="107"/>
      <c r="M22" s="108">
        <v>2</v>
      </c>
      <c r="N22" s="100"/>
    </row>
    <row r="23" spans="1:14" x14ac:dyDescent="0.2">
      <c r="A23" s="100"/>
      <c r="B23" s="119" t="s">
        <v>2184</v>
      </c>
      <c r="C23" s="120"/>
      <c r="D23" s="101">
        <v>484</v>
      </c>
      <c r="F23" s="100"/>
      <c r="G23" s="106" t="s">
        <v>1999</v>
      </c>
      <c r="H23" s="107"/>
      <c r="I23" s="108">
        <v>1</v>
      </c>
      <c r="J23" s="100"/>
      <c r="K23" s="111">
        <v>3977</v>
      </c>
      <c r="L23" s="111">
        <v>3978</v>
      </c>
      <c r="N23" s="100"/>
    </row>
    <row r="24" spans="1:14" x14ac:dyDescent="0.2">
      <c r="A24" s="100"/>
      <c r="B24" s="99" t="s">
        <v>2172</v>
      </c>
      <c r="D24" s="105">
        <v>345</v>
      </c>
      <c r="E24" s="117">
        <f>+D24/D23</f>
        <v>0.71280991735537191</v>
      </c>
      <c r="F24" s="100"/>
      <c r="G24" s="111">
        <v>3976</v>
      </c>
      <c r="H24" s="111"/>
      <c r="J24" s="100"/>
      <c r="K24" s="106" t="s">
        <v>279</v>
      </c>
      <c r="L24" s="107"/>
      <c r="M24" s="108">
        <v>2</v>
      </c>
      <c r="N24" s="100"/>
    </row>
    <row r="25" spans="1:14" x14ac:dyDescent="0.2">
      <c r="A25" s="100"/>
      <c r="B25" s="126" t="s">
        <v>2175</v>
      </c>
      <c r="D25" s="127">
        <v>56</v>
      </c>
      <c r="E25" s="117">
        <f>+D25/D23</f>
        <v>0.11570247933884298</v>
      </c>
      <c r="F25" s="100"/>
      <c r="G25" s="123" t="s">
        <v>2182</v>
      </c>
      <c r="H25" s="124"/>
      <c r="I25" s="125">
        <v>6</v>
      </c>
      <c r="J25" s="100"/>
      <c r="K25" s="111">
        <v>3395</v>
      </c>
      <c r="L25" s="111">
        <v>3930</v>
      </c>
      <c r="M25" s="112"/>
      <c r="N25" s="100"/>
    </row>
    <row r="26" spans="1:14" x14ac:dyDescent="0.2">
      <c r="A26" s="100"/>
      <c r="B26" s="128" t="s">
        <v>2177</v>
      </c>
      <c r="D26" s="105">
        <v>1</v>
      </c>
      <c r="E26" s="117">
        <f>+D26/D23</f>
        <v>2.0661157024793389E-3</v>
      </c>
      <c r="F26" s="100"/>
      <c r="J26" s="100"/>
      <c r="K26" s="106" t="s">
        <v>100</v>
      </c>
      <c r="L26" s="107"/>
      <c r="M26" s="108">
        <v>1</v>
      </c>
      <c r="N26" s="100"/>
    </row>
    <row r="27" spans="1:14" x14ac:dyDescent="0.2">
      <c r="A27" s="100"/>
      <c r="B27" s="115" t="s">
        <v>2186</v>
      </c>
      <c r="D27" s="105">
        <v>6</v>
      </c>
      <c r="E27" s="117">
        <f>+D27/D23</f>
        <v>1.2396694214876033E-2</v>
      </c>
      <c r="F27" s="100"/>
      <c r="G27" s="196" t="s">
        <v>2185</v>
      </c>
      <c r="H27" s="196"/>
      <c r="I27" s="196"/>
      <c r="J27" s="100"/>
      <c r="K27" s="111">
        <v>3828</v>
      </c>
      <c r="L27" s="111"/>
      <c r="M27" s="112"/>
      <c r="N27" s="100"/>
    </row>
    <row r="28" spans="1:14" x14ac:dyDescent="0.2">
      <c r="A28" s="100"/>
      <c r="B28" s="133" t="s">
        <v>2188</v>
      </c>
      <c r="D28" s="105">
        <v>54</v>
      </c>
      <c r="E28" s="117">
        <f>(D28)/D23</f>
        <v>0.1115702479338843</v>
      </c>
      <c r="F28" s="100"/>
      <c r="G28" s="206" t="s">
        <v>2201</v>
      </c>
      <c r="H28" s="206"/>
      <c r="I28" s="103" t="s">
        <v>2170</v>
      </c>
      <c r="J28" s="100"/>
      <c r="K28" s="106" t="s">
        <v>765</v>
      </c>
      <c r="L28" s="107"/>
      <c r="M28" s="108">
        <v>1</v>
      </c>
      <c r="N28" s="100"/>
    </row>
    <row r="29" spans="1:14" x14ac:dyDescent="0.2">
      <c r="A29" s="100"/>
      <c r="B29" s="134" t="s">
        <v>2190</v>
      </c>
      <c r="D29" s="105">
        <v>22</v>
      </c>
      <c r="E29" s="117">
        <f>D29/D23</f>
        <v>4.5454545454545456E-2</v>
      </c>
      <c r="F29" s="100"/>
      <c r="G29" s="106" t="s">
        <v>2203</v>
      </c>
      <c r="H29" s="107"/>
      <c r="I29" s="108">
        <v>3</v>
      </c>
      <c r="J29" s="100"/>
      <c r="K29" s="111">
        <v>3991</v>
      </c>
      <c r="L29" s="111"/>
      <c r="M29" s="112"/>
      <c r="N29" s="100"/>
    </row>
    <row r="30" spans="1:14" x14ac:dyDescent="0.2">
      <c r="A30" s="100"/>
      <c r="B30" s="99" t="s">
        <v>2191</v>
      </c>
      <c r="D30" s="105">
        <v>0</v>
      </c>
      <c r="F30" s="100"/>
      <c r="G30" s="111">
        <v>3983</v>
      </c>
      <c r="H30" s="111">
        <v>3998</v>
      </c>
      <c r="J30" s="100"/>
      <c r="K30" s="106" t="s">
        <v>527</v>
      </c>
      <c r="L30" s="107"/>
      <c r="M30" s="108">
        <v>1</v>
      </c>
      <c r="N30" s="100"/>
    </row>
    <row r="31" spans="1:14" x14ac:dyDescent="0.2">
      <c r="A31" s="100"/>
      <c r="B31" s="100"/>
      <c r="C31" s="100"/>
      <c r="D31" s="100"/>
      <c r="E31" s="100"/>
      <c r="F31" s="100"/>
      <c r="G31" s="111">
        <v>3997</v>
      </c>
      <c r="J31" s="100"/>
      <c r="K31" s="111">
        <v>3942</v>
      </c>
      <c r="L31" s="111"/>
      <c r="M31" s="112"/>
      <c r="N31" s="100"/>
    </row>
    <row r="32" spans="1:14" x14ac:dyDescent="0.2">
      <c r="A32" s="100"/>
      <c r="B32" s="98"/>
      <c r="C32" s="98"/>
      <c r="D32" s="98"/>
      <c r="F32" s="100"/>
      <c r="G32" s="106" t="s">
        <v>2209</v>
      </c>
      <c r="H32" s="107"/>
      <c r="I32" s="108">
        <v>2</v>
      </c>
      <c r="J32" s="100"/>
      <c r="K32" s="123" t="s">
        <v>2182</v>
      </c>
      <c r="L32" s="123"/>
      <c r="M32" s="129">
        <v>22</v>
      </c>
      <c r="N32" s="100"/>
    </row>
    <row r="33" spans="1:14" x14ac:dyDescent="0.2">
      <c r="A33" s="100"/>
      <c r="B33" s="204" t="s">
        <v>2196</v>
      </c>
      <c r="C33" s="204"/>
      <c r="D33" s="204"/>
      <c r="E33" s="204"/>
      <c r="F33" s="100"/>
      <c r="G33" s="111">
        <v>3976</v>
      </c>
      <c r="H33" s="111">
        <v>3989</v>
      </c>
      <c r="J33" s="100"/>
      <c r="K33" s="130" t="s">
        <v>2187</v>
      </c>
      <c r="L33" s="131"/>
      <c r="M33" s="132"/>
      <c r="N33" s="100"/>
    </row>
    <row r="34" spans="1:14" x14ac:dyDescent="0.2">
      <c r="A34" s="100"/>
      <c r="B34" s="204" t="s">
        <v>2248</v>
      </c>
      <c r="C34" s="204"/>
      <c r="D34" s="204"/>
      <c r="E34" s="204"/>
      <c r="F34" s="100"/>
      <c r="G34" s="106" t="s">
        <v>2211</v>
      </c>
      <c r="H34" s="107"/>
      <c r="I34" s="108">
        <v>1</v>
      </c>
      <c r="J34" s="100"/>
      <c r="K34" s="130" t="s">
        <v>2189</v>
      </c>
      <c r="L34" s="130"/>
      <c r="M34" s="130"/>
      <c r="N34" s="100"/>
    </row>
    <row r="35" spans="1:14" x14ac:dyDescent="0.2">
      <c r="A35" s="100"/>
      <c r="B35" s="205" t="s">
        <v>2169</v>
      </c>
      <c r="C35" s="205"/>
      <c r="D35" s="205"/>
      <c r="E35" s="136" t="s">
        <v>2170</v>
      </c>
      <c r="F35" s="100"/>
      <c r="G35" s="111">
        <v>3990</v>
      </c>
      <c r="H35" s="111"/>
      <c r="J35" s="100"/>
      <c r="N35" s="100"/>
    </row>
    <row r="36" spans="1:14" x14ac:dyDescent="0.2">
      <c r="A36" s="100"/>
      <c r="B36" s="106" t="s">
        <v>770</v>
      </c>
      <c r="C36" s="107"/>
      <c r="D36" s="107"/>
      <c r="E36" s="108">
        <v>1</v>
      </c>
      <c r="F36" s="100"/>
      <c r="G36" s="123" t="s">
        <v>2182</v>
      </c>
      <c r="H36" s="124"/>
      <c r="I36" s="125">
        <v>6</v>
      </c>
      <c r="J36" s="100"/>
      <c r="K36" s="188" t="s">
        <v>2192</v>
      </c>
      <c r="L36" s="188"/>
      <c r="M36" s="188"/>
      <c r="N36" s="100"/>
    </row>
    <row r="37" spans="1:14" x14ac:dyDescent="0.2">
      <c r="A37" s="100"/>
      <c r="B37" s="137">
        <v>4003</v>
      </c>
      <c r="C37" s="111"/>
      <c r="D37" s="111"/>
      <c r="F37" s="100"/>
      <c r="J37" s="100"/>
      <c r="K37" s="188" t="s">
        <v>77</v>
      </c>
      <c r="L37" s="188"/>
      <c r="M37" s="188"/>
      <c r="N37" s="100"/>
    </row>
    <row r="38" spans="1:14" x14ac:dyDescent="0.2">
      <c r="A38" s="100"/>
      <c r="B38" s="139" t="s">
        <v>2182</v>
      </c>
      <c r="C38" s="140"/>
      <c r="D38" s="136"/>
      <c r="E38" s="136">
        <v>1</v>
      </c>
      <c r="F38" s="100"/>
      <c r="G38" s="188" t="s">
        <v>2215</v>
      </c>
      <c r="H38" s="188"/>
      <c r="I38" s="188"/>
      <c r="J38" s="100"/>
      <c r="K38" s="104" t="s">
        <v>2193</v>
      </c>
      <c r="L38" s="103" t="s">
        <v>2194</v>
      </c>
      <c r="M38" s="103" t="s">
        <v>2195</v>
      </c>
      <c r="N38" s="100"/>
    </row>
    <row r="39" spans="1:14" x14ac:dyDescent="0.2">
      <c r="A39" s="100"/>
      <c r="B39" s="141" t="s">
        <v>2205</v>
      </c>
      <c r="C39" s="141"/>
      <c r="D39" s="141"/>
      <c r="E39" s="142"/>
      <c r="F39" s="100"/>
      <c r="G39" s="188" t="s">
        <v>2216</v>
      </c>
      <c r="H39" s="188"/>
      <c r="I39" s="188"/>
      <c r="J39" s="100"/>
      <c r="K39" s="135" t="s">
        <v>2197</v>
      </c>
      <c r="L39" s="105">
        <v>30</v>
      </c>
      <c r="M39" s="105">
        <v>1</v>
      </c>
      <c r="N39" s="100"/>
    </row>
    <row r="40" spans="1:14" x14ac:dyDescent="0.2">
      <c r="A40" s="100"/>
      <c r="B40" s="141" t="s">
        <v>2207</v>
      </c>
      <c r="C40" s="141"/>
      <c r="D40" s="141"/>
      <c r="E40" s="142"/>
      <c r="F40" s="100"/>
      <c r="G40" s="138" t="s">
        <v>2217</v>
      </c>
      <c r="H40" s="138"/>
      <c r="I40" s="103" t="s">
        <v>2170</v>
      </c>
      <c r="J40" s="100"/>
      <c r="K40" s="135" t="s">
        <v>2198</v>
      </c>
      <c r="L40" s="105">
        <v>10</v>
      </c>
      <c r="M40" s="105"/>
      <c r="N40" s="100"/>
    </row>
    <row r="41" spans="1:14" x14ac:dyDescent="0.2">
      <c r="A41" s="100"/>
      <c r="B41" s="142" t="s">
        <v>2208</v>
      </c>
      <c r="C41" s="142"/>
      <c r="D41" s="142"/>
      <c r="F41" s="100"/>
      <c r="G41" s="143" t="s">
        <v>2218</v>
      </c>
      <c r="H41" s="143"/>
      <c r="I41" s="150">
        <v>36</v>
      </c>
      <c r="J41" s="100"/>
      <c r="K41" s="135" t="s">
        <v>2199</v>
      </c>
      <c r="L41" s="105">
        <v>9</v>
      </c>
      <c r="M41" s="105">
        <v>2</v>
      </c>
      <c r="N41" s="100"/>
    </row>
    <row r="42" spans="1:14" x14ac:dyDescent="0.2">
      <c r="A42" s="100"/>
      <c r="F42" s="100"/>
      <c r="G42" s="143" t="s">
        <v>2219</v>
      </c>
      <c r="H42" s="143"/>
      <c r="I42" s="150">
        <v>28</v>
      </c>
      <c r="J42" s="100"/>
      <c r="K42" s="135" t="s">
        <v>2200</v>
      </c>
      <c r="L42" s="105">
        <v>9</v>
      </c>
      <c r="M42" s="105"/>
      <c r="N42" s="100"/>
    </row>
    <row r="43" spans="1:14" ht="12.75" customHeight="1" x14ac:dyDescent="0.2">
      <c r="A43" s="100"/>
      <c r="B43" s="207" t="s">
        <v>2210</v>
      </c>
      <c r="C43" s="207"/>
      <c r="D43" s="207"/>
      <c r="E43" s="207"/>
      <c r="F43" s="100"/>
      <c r="G43" s="143" t="s">
        <v>2220</v>
      </c>
      <c r="H43" s="143"/>
      <c r="I43" s="150">
        <v>10</v>
      </c>
      <c r="J43" s="100"/>
      <c r="K43" s="135" t="s">
        <v>2202</v>
      </c>
      <c r="L43" s="105">
        <v>1</v>
      </c>
      <c r="M43" s="105"/>
      <c r="N43" s="100"/>
    </row>
    <row r="44" spans="1:14" x14ac:dyDescent="0.2">
      <c r="A44" s="100"/>
      <c r="B44" s="200" t="s">
        <v>2169</v>
      </c>
      <c r="C44" s="200"/>
      <c r="D44" s="200"/>
      <c r="E44" s="103" t="s">
        <v>2170</v>
      </c>
      <c r="F44" s="100"/>
      <c r="G44" s="146" t="s">
        <v>2221</v>
      </c>
      <c r="H44" s="146"/>
      <c r="I44" s="150">
        <v>2</v>
      </c>
      <c r="J44" s="100"/>
      <c r="K44" s="135" t="s">
        <v>2204</v>
      </c>
      <c r="L44" s="105">
        <v>7</v>
      </c>
      <c r="M44" s="105"/>
      <c r="N44" s="100"/>
    </row>
    <row r="45" spans="1:14" x14ac:dyDescent="0.2">
      <c r="A45" s="100"/>
      <c r="B45" s="106" t="s">
        <v>210</v>
      </c>
      <c r="C45" s="107"/>
      <c r="D45" s="107"/>
      <c r="E45" s="108">
        <v>21</v>
      </c>
      <c r="F45" s="100"/>
      <c r="G45" s="139" t="s">
        <v>2182</v>
      </c>
      <c r="H45" s="139"/>
      <c r="I45" s="125">
        <f>SUM(I41:I44)</f>
        <v>76</v>
      </c>
      <c r="J45" s="100"/>
      <c r="K45" s="135" t="s">
        <v>2206</v>
      </c>
      <c r="L45" s="105">
        <v>10</v>
      </c>
      <c r="M45" s="105">
        <v>3</v>
      </c>
      <c r="N45" s="100"/>
    </row>
    <row r="46" spans="1:14" x14ac:dyDescent="0.2">
      <c r="A46" s="100"/>
      <c r="B46" s="137">
        <v>3854</v>
      </c>
      <c r="C46" s="111">
        <v>3920</v>
      </c>
      <c r="D46" s="111">
        <v>3937</v>
      </c>
      <c r="F46" s="100"/>
      <c r="J46" s="100"/>
      <c r="K46" s="123" t="s">
        <v>2182</v>
      </c>
      <c r="L46" s="125">
        <f>SUM(L39:L45)</f>
        <v>76</v>
      </c>
      <c r="M46" s="125">
        <f>SUM(M39:M45)</f>
        <v>6</v>
      </c>
      <c r="N46" s="100"/>
    </row>
    <row r="47" spans="1:14" x14ac:dyDescent="0.2">
      <c r="A47" s="100"/>
      <c r="B47" s="137">
        <v>3856</v>
      </c>
      <c r="C47" s="111">
        <v>3921</v>
      </c>
      <c r="D47" s="111">
        <v>3938</v>
      </c>
      <c r="F47" s="100"/>
      <c r="G47" s="188" t="s">
        <v>2223</v>
      </c>
      <c r="H47" s="188"/>
      <c r="I47" s="188"/>
      <c r="J47" s="100"/>
      <c r="N47" s="100"/>
    </row>
    <row r="48" spans="1:14" x14ac:dyDescent="0.2">
      <c r="A48" s="100"/>
      <c r="B48" s="137">
        <v>3857</v>
      </c>
      <c r="C48" s="111">
        <v>3922</v>
      </c>
      <c r="D48" s="111">
        <v>3939</v>
      </c>
      <c r="F48" s="100"/>
      <c r="G48" s="138" t="s">
        <v>24</v>
      </c>
      <c r="H48" s="138"/>
      <c r="I48" s="103" t="s">
        <v>2170</v>
      </c>
      <c r="J48" s="100"/>
      <c r="N48" s="100"/>
    </row>
    <row r="49" spans="1:18" x14ac:dyDescent="0.2">
      <c r="A49" s="100"/>
      <c r="B49" s="137">
        <v>3858</v>
      </c>
      <c r="C49" s="111">
        <v>3923</v>
      </c>
      <c r="D49" s="111">
        <v>3957</v>
      </c>
      <c r="F49" s="100"/>
      <c r="G49" s="143" t="s">
        <v>2216</v>
      </c>
      <c r="H49" s="143"/>
      <c r="I49" s="150">
        <v>36</v>
      </c>
      <c r="J49" s="100"/>
      <c r="K49" s="188" t="s">
        <v>2212</v>
      </c>
      <c r="L49" s="188"/>
      <c r="M49" s="188"/>
      <c r="N49" s="100"/>
    </row>
    <row r="50" spans="1:18" x14ac:dyDescent="0.2">
      <c r="A50" s="100"/>
      <c r="B50" s="137">
        <v>3887</v>
      </c>
      <c r="C50" s="111">
        <v>3925</v>
      </c>
      <c r="D50" s="111">
        <v>3960</v>
      </c>
      <c r="F50" s="100"/>
      <c r="G50" s="143" t="s">
        <v>2185</v>
      </c>
      <c r="H50" s="143"/>
      <c r="I50" s="150">
        <v>6</v>
      </c>
      <c r="J50" s="100"/>
      <c r="K50" s="188" t="s">
        <v>77</v>
      </c>
      <c r="L50" s="188"/>
      <c r="M50" s="188"/>
      <c r="N50" s="100"/>
      <c r="P50"/>
    </row>
    <row r="51" spans="1:18" x14ac:dyDescent="0.2">
      <c r="A51" s="100"/>
      <c r="B51" s="137">
        <v>3894</v>
      </c>
      <c r="C51" s="111">
        <v>3927</v>
      </c>
      <c r="D51" s="111">
        <v>3961</v>
      </c>
      <c r="F51" s="100"/>
      <c r="G51" s="146" t="s">
        <v>2162</v>
      </c>
      <c r="H51" s="146"/>
      <c r="I51" s="150">
        <v>1</v>
      </c>
      <c r="J51" s="100"/>
      <c r="K51" s="104" t="s">
        <v>2193</v>
      </c>
      <c r="L51" s="103" t="s">
        <v>2213</v>
      </c>
      <c r="M51" s="103" t="s">
        <v>2214</v>
      </c>
      <c r="N51" s="144"/>
    </row>
    <row r="52" spans="1:18" x14ac:dyDescent="0.2">
      <c r="A52" s="100"/>
      <c r="B52" s="137">
        <v>3919</v>
      </c>
      <c r="C52" s="111">
        <v>3933</v>
      </c>
      <c r="D52" s="111">
        <v>3984</v>
      </c>
      <c r="F52" s="100"/>
      <c r="G52" s="139" t="s">
        <v>2182</v>
      </c>
      <c r="H52" s="139"/>
      <c r="I52" s="125">
        <v>43</v>
      </c>
      <c r="J52" s="100"/>
      <c r="K52" s="135" t="s">
        <v>2204</v>
      </c>
      <c r="L52" s="105">
        <v>18</v>
      </c>
      <c r="M52" s="105"/>
      <c r="N52" s="145"/>
    </row>
    <row r="53" spans="1:18" x14ac:dyDescent="0.2">
      <c r="A53" s="100"/>
      <c r="B53" s="106" t="s">
        <v>63</v>
      </c>
      <c r="C53" s="107"/>
      <c r="D53" s="107"/>
      <c r="E53" s="108">
        <v>10</v>
      </c>
      <c r="F53" s="100"/>
      <c r="J53" s="100"/>
      <c r="K53" s="135" t="s">
        <v>2202</v>
      </c>
      <c r="L53" s="105">
        <v>14</v>
      </c>
      <c r="M53" s="105"/>
      <c r="N53" s="100"/>
    </row>
    <row r="54" spans="1:18" x14ac:dyDescent="0.2">
      <c r="A54" s="100"/>
      <c r="B54" s="137">
        <v>3447</v>
      </c>
      <c r="C54" s="111">
        <v>3901</v>
      </c>
      <c r="D54" s="111">
        <v>3905</v>
      </c>
      <c r="F54" s="100"/>
      <c r="G54" s="188" t="s">
        <v>2225</v>
      </c>
      <c r="H54" s="188"/>
      <c r="I54" s="188"/>
      <c r="J54" s="100"/>
      <c r="K54" s="135" t="s">
        <v>2199</v>
      </c>
      <c r="L54" s="105">
        <v>9</v>
      </c>
      <c r="M54" s="105">
        <v>1</v>
      </c>
      <c r="N54" s="147"/>
    </row>
    <row r="55" spans="1:18" x14ac:dyDescent="0.2">
      <c r="A55" s="100"/>
      <c r="B55" s="137">
        <v>3686</v>
      </c>
      <c r="C55" s="111">
        <v>3902</v>
      </c>
      <c r="D55" s="111">
        <v>3916</v>
      </c>
      <c r="F55" s="100"/>
      <c r="G55" s="152" t="s">
        <v>11</v>
      </c>
      <c r="H55" s="152"/>
      <c r="I55" s="153" t="s">
        <v>2226</v>
      </c>
      <c r="J55" s="100"/>
      <c r="K55" s="135" t="s">
        <v>2206</v>
      </c>
      <c r="L55" s="105">
        <v>7</v>
      </c>
      <c r="M55" s="105"/>
      <c r="N55" s="147"/>
    </row>
    <row r="56" spans="1:18" x14ac:dyDescent="0.2">
      <c r="A56" s="100"/>
      <c r="B56" s="137">
        <v>3700</v>
      </c>
      <c r="C56" s="111">
        <v>3903</v>
      </c>
      <c r="D56" s="111"/>
      <c r="F56" s="100"/>
      <c r="G56" s="154" t="s">
        <v>39</v>
      </c>
      <c r="H56" s="154"/>
      <c r="I56" s="155">
        <v>16</v>
      </c>
      <c r="J56" s="100"/>
      <c r="K56" s="135" t="s">
        <v>2197</v>
      </c>
      <c r="L56" s="105">
        <v>6</v>
      </c>
      <c r="M56" s="105"/>
      <c r="N56" s="147"/>
    </row>
    <row r="57" spans="1:18" x14ac:dyDescent="0.2">
      <c r="A57" s="100"/>
      <c r="B57" s="137">
        <v>3778</v>
      </c>
      <c r="C57" s="111">
        <v>3904</v>
      </c>
      <c r="F57" s="100"/>
      <c r="G57" s="157" t="s">
        <v>1107</v>
      </c>
      <c r="H57" s="157"/>
      <c r="I57" s="155">
        <v>14</v>
      </c>
      <c r="J57" s="100"/>
      <c r="K57" s="135" t="s">
        <v>2198</v>
      </c>
      <c r="L57" s="105">
        <v>2</v>
      </c>
      <c r="M57" s="105"/>
      <c r="N57" s="149">
        <f>SUM(N54:N56)</f>
        <v>0</v>
      </c>
    </row>
    <row r="58" spans="1:18" x14ac:dyDescent="0.2">
      <c r="A58" s="100"/>
      <c r="B58" s="106" t="s">
        <v>279</v>
      </c>
      <c r="C58" s="107"/>
      <c r="D58" s="107"/>
      <c r="E58" s="108">
        <v>8</v>
      </c>
      <c r="F58" s="100"/>
      <c r="G58" s="157" t="s">
        <v>492</v>
      </c>
      <c r="H58" s="157"/>
      <c r="I58" s="155">
        <v>10</v>
      </c>
      <c r="J58" s="100"/>
      <c r="K58" s="123" t="s">
        <v>2182</v>
      </c>
      <c r="L58" s="125">
        <f>SUM(L52:L57)</f>
        <v>56</v>
      </c>
      <c r="M58" s="125">
        <f>SUM(M52:M57)</f>
        <v>1</v>
      </c>
      <c r="N58" s="100"/>
    </row>
    <row r="59" spans="1:18" x14ac:dyDescent="0.2">
      <c r="A59" s="100"/>
      <c r="B59" s="137">
        <v>3835</v>
      </c>
      <c r="C59" s="111">
        <v>3908</v>
      </c>
      <c r="D59" s="111">
        <v>3946</v>
      </c>
      <c r="F59" s="100"/>
      <c r="G59" s="157" t="s">
        <v>100</v>
      </c>
      <c r="H59" s="157"/>
      <c r="I59" s="155">
        <v>10</v>
      </c>
      <c r="J59" s="100"/>
      <c r="N59" s="100"/>
      <c r="P59" s="137"/>
      <c r="Q59" s="111"/>
      <c r="R59" s="111"/>
    </row>
    <row r="60" spans="1:18" x14ac:dyDescent="0.2">
      <c r="A60" s="100"/>
      <c r="B60" s="137">
        <v>3895</v>
      </c>
      <c r="C60" s="111">
        <v>3909</v>
      </c>
      <c r="D60" s="111">
        <v>3970</v>
      </c>
      <c r="F60" s="100"/>
      <c r="G60" s="157" t="s">
        <v>527</v>
      </c>
      <c r="H60" s="157"/>
      <c r="I60" s="155">
        <v>8</v>
      </c>
      <c r="J60" s="100"/>
      <c r="K60" s="189" t="s">
        <v>2222</v>
      </c>
      <c r="L60" s="189"/>
      <c r="M60" s="189"/>
      <c r="N60" s="100"/>
      <c r="P60" s="137"/>
      <c r="Q60" s="111"/>
      <c r="R60" s="111"/>
    </row>
    <row r="61" spans="1:18" x14ac:dyDescent="0.2">
      <c r="A61" s="100"/>
      <c r="B61" s="137">
        <v>3897</v>
      </c>
      <c r="C61" s="111">
        <v>3910</v>
      </c>
      <c r="F61" s="100"/>
      <c r="G61" s="157" t="s">
        <v>770</v>
      </c>
      <c r="H61" s="157"/>
      <c r="I61" s="155">
        <v>6</v>
      </c>
      <c r="J61" s="100"/>
      <c r="K61" s="189" t="s">
        <v>77</v>
      </c>
      <c r="L61" s="189"/>
      <c r="M61" s="189"/>
      <c r="N61" s="100"/>
      <c r="P61" s="137"/>
      <c r="Q61" s="111"/>
    </row>
    <row r="62" spans="1:18" x14ac:dyDescent="0.2">
      <c r="A62" s="100"/>
      <c r="B62" s="106" t="s">
        <v>39</v>
      </c>
      <c r="C62" s="107"/>
      <c r="D62" s="107"/>
      <c r="E62" s="108">
        <v>5</v>
      </c>
      <c r="F62" s="100"/>
      <c r="G62" s="157" t="s">
        <v>210</v>
      </c>
      <c r="H62" s="157"/>
      <c r="I62" s="155">
        <v>6</v>
      </c>
      <c r="J62" s="100"/>
      <c r="K62" s="104" t="s">
        <v>2193</v>
      </c>
      <c r="L62" s="103" t="s">
        <v>2172</v>
      </c>
      <c r="M62" s="103"/>
      <c r="N62" s="100"/>
    </row>
    <row r="63" spans="1:18" x14ac:dyDescent="0.2">
      <c r="A63" s="100"/>
      <c r="B63" s="137">
        <v>3755</v>
      </c>
      <c r="C63" s="111">
        <v>3852</v>
      </c>
      <c r="D63" s="111">
        <v>3945</v>
      </c>
      <c r="F63" s="100"/>
      <c r="G63" s="157" t="s">
        <v>279</v>
      </c>
      <c r="H63" s="157"/>
      <c r="I63" s="155">
        <v>3</v>
      </c>
      <c r="J63" s="100"/>
      <c r="K63" s="148" t="s">
        <v>2198</v>
      </c>
      <c r="L63" s="185">
        <v>95</v>
      </c>
      <c r="M63" s="186"/>
      <c r="N63" s="100"/>
    </row>
    <row r="64" spans="1:18" x14ac:dyDescent="0.2">
      <c r="A64" s="100"/>
      <c r="B64" s="137">
        <v>3840</v>
      </c>
      <c r="C64" s="111">
        <v>3870</v>
      </c>
      <c r="D64" s="111"/>
      <c r="F64" s="100"/>
      <c r="G64" s="157" t="s">
        <v>79</v>
      </c>
      <c r="H64" s="157"/>
      <c r="I64" s="155">
        <v>2</v>
      </c>
      <c r="J64" s="100"/>
      <c r="K64" s="151" t="s">
        <v>2224</v>
      </c>
      <c r="L64" s="185">
        <v>60</v>
      </c>
      <c r="M64" s="186"/>
      <c r="N64" s="100"/>
      <c r="P64"/>
    </row>
    <row r="65" spans="1:16" x14ac:dyDescent="0.2">
      <c r="A65" s="100"/>
      <c r="B65" s="106" t="s">
        <v>770</v>
      </c>
      <c r="C65" s="107"/>
      <c r="D65" s="107"/>
      <c r="E65" s="108">
        <v>5</v>
      </c>
      <c r="F65" s="100"/>
      <c r="G65" s="157" t="s">
        <v>765</v>
      </c>
      <c r="H65" s="157"/>
      <c r="I65" s="155">
        <v>1</v>
      </c>
      <c r="J65" s="100"/>
      <c r="K65" s="151" t="s">
        <v>2199</v>
      </c>
      <c r="L65" s="185">
        <v>58</v>
      </c>
      <c r="M65" s="186"/>
      <c r="N65" s="100"/>
    </row>
    <row r="66" spans="1:16" x14ac:dyDescent="0.2">
      <c r="A66" s="100"/>
      <c r="B66" s="137">
        <v>3699</v>
      </c>
      <c r="C66" s="111">
        <v>3728</v>
      </c>
      <c r="D66" s="111">
        <v>3992</v>
      </c>
      <c r="F66" s="100"/>
      <c r="G66" s="163" t="s">
        <v>2182</v>
      </c>
      <c r="H66" s="164"/>
      <c r="I66" s="165">
        <v>76</v>
      </c>
      <c r="J66" s="100"/>
      <c r="K66" s="151" t="s">
        <v>2197</v>
      </c>
      <c r="L66" s="185">
        <v>52</v>
      </c>
      <c r="M66" s="186"/>
      <c r="N66" s="100"/>
    </row>
    <row r="67" spans="1:16" x14ac:dyDescent="0.2">
      <c r="A67" s="100"/>
      <c r="B67" s="137">
        <v>3726</v>
      </c>
      <c r="C67" s="111">
        <v>3896</v>
      </c>
      <c r="D67" s="111"/>
      <c r="F67" s="100"/>
      <c r="J67" s="100"/>
      <c r="K67" s="151" t="s">
        <v>2204</v>
      </c>
      <c r="L67" s="185">
        <v>34</v>
      </c>
      <c r="M67" s="186"/>
      <c r="N67" s="100"/>
      <c r="P67"/>
    </row>
    <row r="68" spans="1:16" x14ac:dyDescent="0.2">
      <c r="A68" s="100"/>
      <c r="B68" s="106" t="s">
        <v>100</v>
      </c>
      <c r="C68" s="107"/>
      <c r="D68" s="107"/>
      <c r="E68" s="108">
        <v>2</v>
      </c>
      <c r="F68" s="100"/>
      <c r="G68" s="188" t="s">
        <v>2232</v>
      </c>
      <c r="H68" s="188"/>
      <c r="I68" s="188"/>
      <c r="J68" s="100"/>
      <c r="K68" s="151" t="s">
        <v>2206</v>
      </c>
      <c r="L68" s="185">
        <v>28</v>
      </c>
      <c r="M68" s="186"/>
      <c r="N68" s="100"/>
    </row>
    <row r="69" spans="1:16" x14ac:dyDescent="0.2">
      <c r="A69" s="100"/>
      <c r="B69" s="137">
        <v>3518</v>
      </c>
      <c r="C69" s="111">
        <v>3947</v>
      </c>
      <c r="F69" s="100"/>
      <c r="G69" s="152" t="s">
        <v>2229</v>
      </c>
      <c r="H69" s="152" t="s">
        <v>2194</v>
      </c>
      <c r="I69" s="152" t="s">
        <v>2195</v>
      </c>
      <c r="J69" s="100"/>
      <c r="K69" s="151" t="s">
        <v>2200</v>
      </c>
      <c r="L69" s="185">
        <v>14</v>
      </c>
      <c r="M69" s="186"/>
      <c r="N69" s="100"/>
    </row>
    <row r="70" spans="1:16" x14ac:dyDescent="0.2">
      <c r="A70" s="100"/>
      <c r="B70" s="106" t="s">
        <v>2183</v>
      </c>
      <c r="C70" s="107"/>
      <c r="D70" s="107"/>
      <c r="E70" s="108">
        <v>2</v>
      </c>
      <c r="F70" s="100"/>
      <c r="G70" s="159" t="s">
        <v>58</v>
      </c>
      <c r="H70" s="169">
        <v>17</v>
      </c>
      <c r="I70" s="169">
        <v>4</v>
      </c>
      <c r="J70" s="100"/>
      <c r="K70" s="156" t="s">
        <v>2227</v>
      </c>
      <c r="L70" s="185">
        <v>4</v>
      </c>
      <c r="M70" s="186"/>
      <c r="N70" s="100"/>
    </row>
    <row r="71" spans="1:16" x14ac:dyDescent="0.2">
      <c r="A71" s="100"/>
      <c r="B71" s="137">
        <v>3817</v>
      </c>
      <c r="C71" s="111">
        <v>3979</v>
      </c>
      <c r="F71" s="100"/>
      <c r="G71" s="159" t="s">
        <v>2230</v>
      </c>
      <c r="H71" s="169">
        <v>46</v>
      </c>
      <c r="I71" s="169"/>
      <c r="J71" s="100"/>
      <c r="K71" s="139" t="s">
        <v>2182</v>
      </c>
      <c r="L71" s="187">
        <f>SUM(L63:L70)</f>
        <v>345</v>
      </c>
      <c r="M71" s="187"/>
      <c r="N71" s="100"/>
    </row>
    <row r="72" spans="1:16" x14ac:dyDescent="0.2">
      <c r="A72" s="100"/>
      <c r="B72" s="106" t="s">
        <v>123</v>
      </c>
      <c r="C72" s="107"/>
      <c r="D72" s="107"/>
      <c r="E72" s="108">
        <v>1</v>
      </c>
      <c r="F72" s="100"/>
      <c r="G72" s="160" t="s">
        <v>758</v>
      </c>
      <c r="H72" s="169">
        <v>13</v>
      </c>
      <c r="I72" s="169">
        <v>2</v>
      </c>
      <c r="J72" s="100"/>
      <c r="N72" s="100"/>
    </row>
    <row r="73" spans="1:16" x14ac:dyDescent="0.2">
      <c r="A73" s="100"/>
      <c r="B73" s="137">
        <v>3949</v>
      </c>
      <c r="C73" s="111"/>
      <c r="F73" s="100"/>
      <c r="G73" s="161" t="s">
        <v>2182</v>
      </c>
      <c r="H73" s="162">
        <f>SUM(H70:H72)</f>
        <v>76</v>
      </c>
      <c r="I73" s="162">
        <f>SUM(I70:I72)</f>
        <v>6</v>
      </c>
      <c r="J73" s="100"/>
      <c r="K73" s="203" t="s">
        <v>2231</v>
      </c>
      <c r="L73" s="203"/>
      <c r="M73" s="203"/>
      <c r="N73" s="100"/>
    </row>
    <row r="74" spans="1:16" x14ac:dyDescent="0.2">
      <c r="A74" s="100"/>
      <c r="B74" s="106" t="s">
        <v>1107</v>
      </c>
      <c r="C74" s="107"/>
      <c r="D74" s="107"/>
      <c r="E74" s="108">
        <v>1</v>
      </c>
      <c r="F74" s="100"/>
      <c r="G74" s="159"/>
      <c r="H74" s="169"/>
      <c r="I74" s="169"/>
      <c r="J74" s="100"/>
      <c r="K74" s="152" t="s">
        <v>2233</v>
      </c>
      <c r="L74" s="152"/>
      <c r="M74" s="152" t="s">
        <v>2234</v>
      </c>
      <c r="N74" s="100"/>
    </row>
    <row r="75" spans="1:16" x14ac:dyDescent="0.2">
      <c r="A75" s="100"/>
      <c r="B75" s="137">
        <v>3893</v>
      </c>
      <c r="F75" s="100"/>
      <c r="G75" s="188" t="s">
        <v>2232</v>
      </c>
      <c r="H75" s="188"/>
      <c r="I75" s="188"/>
      <c r="J75" s="100"/>
      <c r="K75" s="166" t="s">
        <v>333</v>
      </c>
      <c r="L75" s="167"/>
      <c r="M75" s="168">
        <v>58</v>
      </c>
      <c r="N75" s="100"/>
    </row>
    <row r="76" spans="1:16" x14ac:dyDescent="0.2">
      <c r="A76" s="100"/>
      <c r="B76" s="106" t="s">
        <v>765</v>
      </c>
      <c r="C76" s="107"/>
      <c r="D76" s="107"/>
      <c r="E76" s="108">
        <v>1</v>
      </c>
      <c r="F76" s="100"/>
      <c r="G76" s="152" t="s">
        <v>2229</v>
      </c>
      <c r="H76" s="158" t="s">
        <v>2214</v>
      </c>
      <c r="I76" s="158" t="s">
        <v>2213</v>
      </c>
      <c r="J76" s="100"/>
      <c r="K76" s="166" t="s">
        <v>719</v>
      </c>
      <c r="L76" s="167"/>
      <c r="M76" s="170">
        <v>40</v>
      </c>
      <c r="N76" s="100"/>
    </row>
    <row r="77" spans="1:16" x14ac:dyDescent="0.2">
      <c r="A77" s="100"/>
      <c r="B77" s="137">
        <v>3926</v>
      </c>
      <c r="F77" s="100"/>
      <c r="G77" s="159" t="s">
        <v>58</v>
      </c>
      <c r="H77" s="169">
        <v>1</v>
      </c>
      <c r="I77" s="169">
        <v>23</v>
      </c>
      <c r="J77" s="100"/>
      <c r="K77" s="166" t="s">
        <v>315</v>
      </c>
      <c r="L77" s="167"/>
      <c r="M77" s="170">
        <v>13</v>
      </c>
      <c r="N77" s="100"/>
    </row>
    <row r="78" spans="1:16" x14ac:dyDescent="0.2">
      <c r="A78" s="100"/>
      <c r="B78" s="123" t="s">
        <v>2182</v>
      </c>
      <c r="C78" s="124"/>
      <c r="D78" s="125"/>
      <c r="E78" s="125">
        <v>56</v>
      </c>
      <c r="F78" s="100"/>
      <c r="G78" s="159" t="s">
        <v>2230</v>
      </c>
      <c r="H78" s="169"/>
      <c r="I78" s="169">
        <v>7</v>
      </c>
      <c r="J78" s="100"/>
      <c r="K78" s="166" t="s">
        <v>2237</v>
      </c>
      <c r="L78" s="167"/>
      <c r="M78" s="170">
        <v>8</v>
      </c>
      <c r="N78" s="100"/>
    </row>
    <row r="79" spans="1:16" x14ac:dyDescent="0.2">
      <c r="A79" s="100"/>
      <c r="B79" s="99" t="s">
        <v>2235</v>
      </c>
      <c r="F79" s="100"/>
      <c r="G79" s="160" t="s">
        <v>758</v>
      </c>
      <c r="H79" s="169"/>
      <c r="I79" s="169">
        <v>26</v>
      </c>
      <c r="J79" s="100"/>
      <c r="K79" s="166" t="s">
        <v>1271</v>
      </c>
      <c r="L79" s="167"/>
      <c r="M79" s="170">
        <v>6</v>
      </c>
      <c r="N79" s="100"/>
    </row>
    <row r="80" spans="1:16" x14ac:dyDescent="0.2">
      <c r="A80" s="100"/>
      <c r="B80" s="141" t="s">
        <v>2236</v>
      </c>
      <c r="F80" s="100"/>
      <c r="G80" s="161" t="s">
        <v>2182</v>
      </c>
      <c r="H80" s="162">
        <f>SUM(H77:H79)</f>
        <v>1</v>
      </c>
      <c r="I80" s="162">
        <f>SUM(I77:I79)</f>
        <v>56</v>
      </c>
      <c r="J80" s="100"/>
      <c r="K80" s="166" t="s">
        <v>1913</v>
      </c>
      <c r="M80" s="170">
        <v>4</v>
      </c>
      <c r="N80" s="100"/>
    </row>
    <row r="81" spans="1:14" x14ac:dyDescent="0.2">
      <c r="A81" s="100"/>
      <c r="B81" s="141" t="s">
        <v>2238</v>
      </c>
      <c r="F81" s="100"/>
      <c r="J81" s="100"/>
      <c r="K81" s="166" t="s">
        <v>1321</v>
      </c>
      <c r="L81" s="167"/>
      <c r="M81" s="170">
        <v>4</v>
      </c>
      <c r="N81" s="100"/>
    </row>
    <row r="82" spans="1:14" x14ac:dyDescent="0.2">
      <c r="A82" s="100"/>
      <c r="B82" s="171"/>
      <c r="C82" s="172"/>
      <c r="D82" s="172"/>
      <c r="E82" s="173"/>
      <c r="F82" s="100"/>
      <c r="G82" s="189" t="s">
        <v>2222</v>
      </c>
      <c r="H82" s="189"/>
      <c r="I82" s="189"/>
      <c r="J82" s="100"/>
      <c r="K82" s="166" t="s">
        <v>1550</v>
      </c>
      <c r="L82" s="167"/>
      <c r="M82" s="170">
        <v>2</v>
      </c>
      <c r="N82" s="100"/>
    </row>
    <row r="83" spans="1:14" x14ac:dyDescent="0.2">
      <c r="A83" s="100"/>
      <c r="B83" s="199" t="s">
        <v>2239</v>
      </c>
      <c r="C83" s="199"/>
      <c r="D83" s="199"/>
      <c r="E83" s="199"/>
      <c r="F83" s="100"/>
      <c r="G83" s="189" t="s">
        <v>2228</v>
      </c>
      <c r="H83" s="189"/>
      <c r="I83" s="189"/>
      <c r="J83" s="100">
        <f>SUM(J80:J82)</f>
        <v>0</v>
      </c>
      <c r="K83" s="166" t="s">
        <v>163</v>
      </c>
      <c r="L83" s="167"/>
      <c r="M83" s="170">
        <v>2</v>
      </c>
      <c r="N83" s="100"/>
    </row>
    <row r="84" spans="1:14" x14ac:dyDescent="0.2">
      <c r="A84" s="100"/>
      <c r="B84" s="199" t="s">
        <v>2249</v>
      </c>
      <c r="C84" s="199"/>
      <c r="D84" s="199"/>
      <c r="E84" s="199"/>
      <c r="F84" s="100"/>
      <c r="G84" s="158" t="s">
        <v>2229</v>
      </c>
      <c r="H84" s="103" t="s">
        <v>2172</v>
      </c>
      <c r="I84" s="103"/>
      <c r="J84" s="100"/>
      <c r="K84" s="166" t="s">
        <v>97</v>
      </c>
      <c r="L84" s="167"/>
      <c r="M84" s="170">
        <v>2</v>
      </c>
      <c r="N84" s="100"/>
    </row>
    <row r="85" spans="1:14" x14ac:dyDescent="0.2">
      <c r="A85" s="100"/>
      <c r="B85" s="200" t="s">
        <v>2169</v>
      </c>
      <c r="C85" s="200"/>
      <c r="D85" s="200"/>
      <c r="E85" s="103" t="s">
        <v>2170</v>
      </c>
      <c r="F85" s="100"/>
      <c r="G85" s="159" t="s">
        <v>58</v>
      </c>
      <c r="H85" s="186">
        <v>150</v>
      </c>
      <c r="I85" s="186"/>
      <c r="J85" s="100"/>
      <c r="K85" s="161" t="s">
        <v>2182</v>
      </c>
      <c r="L85" s="162"/>
      <c r="M85" s="162">
        <f>SUM(M75:M84)</f>
        <v>139</v>
      </c>
      <c r="N85" s="100"/>
    </row>
    <row r="86" spans="1:14" x14ac:dyDescent="0.2">
      <c r="A86" s="100"/>
      <c r="B86" s="106"/>
      <c r="C86" s="106"/>
      <c r="D86" s="106"/>
      <c r="E86" s="108"/>
      <c r="F86" s="100"/>
      <c r="G86" s="159" t="s">
        <v>2230</v>
      </c>
      <c r="H86" s="186">
        <v>148</v>
      </c>
      <c r="I86" s="186"/>
      <c r="J86" s="100"/>
      <c r="N86" s="100"/>
    </row>
    <row r="87" spans="1:14" x14ac:dyDescent="0.2">
      <c r="A87" s="100"/>
      <c r="B87" s="111"/>
      <c r="F87" s="100"/>
      <c r="G87" s="160" t="s">
        <v>758</v>
      </c>
      <c r="H87" s="186">
        <v>47</v>
      </c>
      <c r="I87" s="186"/>
      <c r="J87" s="100"/>
      <c r="N87" s="100"/>
    </row>
    <row r="88" spans="1:14" x14ac:dyDescent="0.2">
      <c r="A88" s="100"/>
      <c r="B88" s="163" t="s">
        <v>2182</v>
      </c>
      <c r="C88" s="164"/>
      <c r="D88" s="164"/>
      <c r="E88" s="165">
        <v>0</v>
      </c>
      <c r="F88" s="100"/>
      <c r="G88" s="161" t="s">
        <v>2182</v>
      </c>
      <c r="H88" s="202">
        <f>SUM(H85:H87)</f>
        <v>345</v>
      </c>
      <c r="I88" s="202"/>
      <c r="J88" s="100"/>
      <c r="N88" s="100"/>
    </row>
    <row r="89" spans="1:14" x14ac:dyDescent="0.2">
      <c r="A89" s="100"/>
      <c r="B89" s="171"/>
      <c r="C89" s="174"/>
      <c r="D89" s="174"/>
      <c r="E89" s="175"/>
      <c r="F89" s="100"/>
      <c r="J89" s="100"/>
      <c r="N89" s="100"/>
    </row>
    <row r="90" spans="1:14" x14ac:dyDescent="0.2">
      <c r="A90" s="100"/>
      <c r="B90" s="145"/>
      <c r="C90" s="145"/>
      <c r="D90" s="145"/>
      <c r="E90" s="100"/>
      <c r="F90" s="145"/>
      <c r="G90" s="145"/>
      <c r="H90" s="145"/>
      <c r="I90" s="145"/>
      <c r="J90" s="145"/>
      <c r="K90" s="145"/>
      <c r="L90" s="145"/>
      <c r="M90" s="145"/>
      <c r="N90" s="100"/>
    </row>
    <row r="91" spans="1:14" x14ac:dyDescent="0.2">
      <c r="A91" s="100"/>
      <c r="J91" s="100"/>
      <c r="N91" s="100"/>
    </row>
    <row r="92" spans="1:14" x14ac:dyDescent="0.2">
      <c r="A92" s="100"/>
      <c r="B92" s="201" t="s">
        <v>2240</v>
      </c>
      <c r="C92" s="201"/>
      <c r="D92" s="201"/>
      <c r="E92" s="201"/>
      <c r="F92" s="201"/>
      <c r="G92" s="201"/>
      <c r="H92" s="201"/>
      <c r="J92" s="100"/>
      <c r="N92" s="100"/>
    </row>
    <row r="93" spans="1:14" x14ac:dyDescent="0.2">
      <c r="A93" s="100"/>
      <c r="B93" s="176"/>
      <c r="C93" s="176" t="s">
        <v>2241</v>
      </c>
      <c r="D93" s="176" t="s">
        <v>2242</v>
      </c>
      <c r="E93" s="197" t="s">
        <v>2172</v>
      </c>
      <c r="F93" s="197"/>
      <c r="G93" s="176" t="s">
        <v>2213</v>
      </c>
      <c r="H93" s="176" t="s">
        <v>2243</v>
      </c>
      <c r="J93" s="100"/>
      <c r="K93" s="177" t="s">
        <v>2244</v>
      </c>
      <c r="L93" s="111"/>
      <c r="M93" s="105"/>
      <c r="N93" s="100"/>
    </row>
    <row r="94" spans="1:14" x14ac:dyDescent="0.2">
      <c r="A94" s="100"/>
      <c r="B94" s="178" t="s">
        <v>1257</v>
      </c>
      <c r="C94" s="179"/>
      <c r="D94" s="179"/>
      <c r="E94" s="190"/>
      <c r="F94" s="190"/>
      <c r="G94" s="178"/>
      <c r="H94" s="178"/>
      <c r="J94" s="100"/>
      <c r="K94" s="99" t="s">
        <v>123</v>
      </c>
      <c r="N94" s="100"/>
    </row>
    <row r="95" spans="1:14" x14ac:dyDescent="0.2">
      <c r="A95" s="100"/>
      <c r="B95" s="178" t="s">
        <v>216</v>
      </c>
      <c r="C95" s="179"/>
      <c r="D95" s="179"/>
      <c r="E95" s="190"/>
      <c r="F95" s="190"/>
      <c r="G95" s="178"/>
      <c r="H95" s="178"/>
      <c r="J95" s="100"/>
      <c r="K95" s="99" t="s">
        <v>2245</v>
      </c>
      <c r="N95" s="100"/>
    </row>
    <row r="96" spans="1:14" x14ac:dyDescent="0.2">
      <c r="A96" s="100"/>
      <c r="B96" s="178" t="s">
        <v>1455</v>
      </c>
      <c r="C96" s="180"/>
      <c r="D96" s="180"/>
      <c r="E96" s="190"/>
      <c r="F96" s="190"/>
      <c r="G96" s="180"/>
      <c r="H96" s="180">
        <v>1</v>
      </c>
      <c r="J96" s="100"/>
      <c r="K96" s="181">
        <v>45394</v>
      </c>
      <c r="N96" s="100"/>
    </row>
    <row r="97" spans="1:14" x14ac:dyDescent="0.2">
      <c r="A97" s="100"/>
      <c r="B97" s="178" t="s">
        <v>889</v>
      </c>
      <c r="C97" s="180"/>
      <c r="D97" s="180"/>
      <c r="E97" s="190"/>
      <c r="F97" s="190"/>
      <c r="G97" s="180"/>
      <c r="H97" s="180"/>
      <c r="J97" s="100"/>
      <c r="N97" s="100"/>
    </row>
    <row r="98" spans="1:14" x14ac:dyDescent="0.2">
      <c r="A98" s="100"/>
      <c r="B98" s="178" t="s">
        <v>802</v>
      </c>
      <c r="C98" s="180"/>
      <c r="D98" s="180"/>
      <c r="E98" s="198"/>
      <c r="F98" s="198"/>
      <c r="G98" s="180"/>
      <c r="H98" s="180"/>
      <c r="J98" s="100"/>
      <c r="N98" s="100"/>
    </row>
    <row r="99" spans="1:14" x14ac:dyDescent="0.2">
      <c r="A99" s="100"/>
      <c r="B99" s="178" t="s">
        <v>852</v>
      </c>
      <c r="C99" s="180"/>
      <c r="D99" s="180"/>
      <c r="E99" s="190"/>
      <c r="F99" s="190"/>
      <c r="G99" s="180"/>
      <c r="H99" s="180"/>
      <c r="J99" s="100"/>
      <c r="N99" s="100"/>
    </row>
    <row r="100" spans="1:14" x14ac:dyDescent="0.2">
      <c r="A100" s="100"/>
      <c r="B100" s="178" t="s">
        <v>914</v>
      </c>
      <c r="C100" s="180"/>
      <c r="D100" s="180"/>
      <c r="E100" s="190"/>
      <c r="F100" s="190"/>
      <c r="G100" s="180"/>
      <c r="H100" s="180"/>
      <c r="J100" s="100"/>
      <c r="N100" s="100"/>
    </row>
    <row r="101" spans="1:14" x14ac:dyDescent="0.2">
      <c r="A101" s="100"/>
      <c r="B101" s="178" t="s">
        <v>971</v>
      </c>
      <c r="C101" s="180"/>
      <c r="D101" s="180"/>
      <c r="E101" s="190"/>
      <c r="F101" s="190"/>
      <c r="G101" s="180"/>
      <c r="H101" s="180"/>
      <c r="J101" s="100"/>
      <c r="N101" s="100"/>
    </row>
    <row r="102" spans="1:14" x14ac:dyDescent="0.2">
      <c r="A102" s="100"/>
      <c r="B102" s="178" t="s">
        <v>1031</v>
      </c>
      <c r="C102" s="180"/>
      <c r="D102" s="180"/>
      <c r="E102" s="190"/>
      <c r="F102" s="190"/>
      <c r="G102" s="180"/>
      <c r="H102" s="180"/>
      <c r="J102" s="100"/>
      <c r="N102" s="100"/>
    </row>
    <row r="103" spans="1:14" x14ac:dyDescent="0.2">
      <c r="A103" s="100"/>
      <c r="B103" s="178" t="s">
        <v>1046</v>
      </c>
      <c r="C103" s="180"/>
      <c r="D103" s="180"/>
      <c r="E103" s="190"/>
      <c r="F103" s="190"/>
      <c r="G103" s="180"/>
      <c r="H103" s="180"/>
      <c r="J103" s="100"/>
      <c r="N103" s="100"/>
    </row>
    <row r="104" spans="1:14" x14ac:dyDescent="0.2">
      <c r="A104" s="100"/>
      <c r="B104" s="178" t="s">
        <v>1109</v>
      </c>
      <c r="C104" s="180"/>
      <c r="D104" s="180"/>
      <c r="E104" s="190"/>
      <c r="F104" s="190"/>
      <c r="G104" s="180"/>
      <c r="H104" s="180"/>
      <c r="J104" s="100"/>
      <c r="N104" s="100"/>
    </row>
    <row r="105" spans="1:14" x14ac:dyDescent="0.2">
      <c r="A105" s="100"/>
      <c r="B105" s="178" t="s">
        <v>1151</v>
      </c>
      <c r="C105" s="180"/>
      <c r="D105" s="180"/>
      <c r="E105" s="190"/>
      <c r="F105" s="190"/>
      <c r="G105" s="180"/>
      <c r="H105" s="180"/>
      <c r="J105" s="100"/>
      <c r="N105" s="100"/>
    </row>
    <row r="106" spans="1:14" x14ac:dyDescent="0.2">
      <c r="A106" s="100"/>
      <c r="B106" s="178"/>
      <c r="C106" s="182">
        <f>SUM(C94:C105)</f>
        <v>0</v>
      </c>
      <c r="D106" s="182">
        <f>SUM(D94:D105)</f>
        <v>0</v>
      </c>
      <c r="E106" s="191">
        <f>SUM(E94:F105)</f>
        <v>0</v>
      </c>
      <c r="F106" s="191"/>
      <c r="G106" s="182">
        <f>SUM(G94:G105)</f>
        <v>0</v>
      </c>
      <c r="H106" s="182">
        <f>SUM(H94:H105)</f>
        <v>1</v>
      </c>
      <c r="J106" s="100"/>
      <c r="N106" s="100"/>
    </row>
    <row r="107" spans="1:14" x14ac:dyDescent="0.2">
      <c r="A107" s="100"/>
      <c r="B107" s="183" t="s">
        <v>2182</v>
      </c>
      <c r="C107" s="192">
        <f>SUM(C106:H106)</f>
        <v>1</v>
      </c>
      <c r="D107" s="193"/>
      <c r="E107" s="193"/>
      <c r="F107" s="193"/>
      <c r="G107" s="193"/>
      <c r="H107" s="194"/>
      <c r="J107" s="100"/>
      <c r="N107" s="100"/>
    </row>
    <row r="108" spans="1:14" x14ac:dyDescent="0.2">
      <c r="A108" s="100"/>
      <c r="C108" s="98"/>
      <c r="D108" s="98"/>
      <c r="E108" s="195"/>
      <c r="F108" s="195"/>
      <c r="G108" s="98"/>
      <c r="H108" s="112"/>
      <c r="J108" s="100"/>
      <c r="N108" s="100"/>
    </row>
    <row r="109" spans="1:14" x14ac:dyDescent="0.2">
      <c r="A109" s="100"/>
      <c r="B109" s="145"/>
      <c r="C109" s="145"/>
      <c r="D109" s="145"/>
      <c r="E109" s="100"/>
      <c r="F109" s="145"/>
      <c r="G109" s="145"/>
      <c r="H109" s="145"/>
      <c r="I109" s="145"/>
      <c r="J109" s="145"/>
      <c r="K109" s="145"/>
      <c r="L109" s="145"/>
      <c r="M109" s="145"/>
      <c r="N109" s="100"/>
    </row>
  </sheetData>
  <sortState xmlns:xlrd2="http://schemas.microsoft.com/office/spreadsheetml/2017/richdata2" ref="K62:L70">
    <sortCondition descending="1" ref="L62:L70"/>
  </sortState>
  <mergeCells count="65">
    <mergeCell ref="A2:N2"/>
    <mergeCell ref="A3:N3"/>
    <mergeCell ref="A4:N4"/>
    <mergeCell ref="B8:E8"/>
    <mergeCell ref="G8:I8"/>
    <mergeCell ref="K8:M8"/>
    <mergeCell ref="G28:H28"/>
    <mergeCell ref="B43:E43"/>
    <mergeCell ref="G9:H9"/>
    <mergeCell ref="K9:L9"/>
    <mergeCell ref="G15:I15"/>
    <mergeCell ref="G16:H16"/>
    <mergeCell ref="L67:M67"/>
    <mergeCell ref="B44:D44"/>
    <mergeCell ref="G47:I47"/>
    <mergeCell ref="B33:E33"/>
    <mergeCell ref="B34:E34"/>
    <mergeCell ref="B35:D35"/>
    <mergeCell ref="E95:F95"/>
    <mergeCell ref="E96:F96"/>
    <mergeCell ref="E97:F97"/>
    <mergeCell ref="E98:F98"/>
    <mergeCell ref="B83:E83"/>
    <mergeCell ref="B84:E84"/>
    <mergeCell ref="B85:D85"/>
    <mergeCell ref="B92:H92"/>
    <mergeCell ref="H87:I87"/>
    <mergeCell ref="H88:I88"/>
    <mergeCell ref="E105:F105"/>
    <mergeCell ref="E106:F106"/>
    <mergeCell ref="C107:H107"/>
    <mergeCell ref="E108:F108"/>
    <mergeCell ref="G27:I27"/>
    <mergeCell ref="G38:I38"/>
    <mergeCell ref="G39:I39"/>
    <mergeCell ref="H86:I86"/>
    <mergeCell ref="E99:F99"/>
    <mergeCell ref="E100:F100"/>
    <mergeCell ref="E101:F101"/>
    <mergeCell ref="E102:F102"/>
    <mergeCell ref="E103:F103"/>
    <mergeCell ref="E104:F104"/>
    <mergeCell ref="E93:F93"/>
    <mergeCell ref="E94:F94"/>
    <mergeCell ref="L63:M63"/>
    <mergeCell ref="L64:M64"/>
    <mergeCell ref="L65:M65"/>
    <mergeCell ref="L66:M66"/>
    <mergeCell ref="K36:M36"/>
    <mergeCell ref="K37:M37"/>
    <mergeCell ref="K49:M49"/>
    <mergeCell ref="K50:M50"/>
    <mergeCell ref="K60:M60"/>
    <mergeCell ref="K61:M61"/>
    <mergeCell ref="G54:I54"/>
    <mergeCell ref="G68:I68"/>
    <mergeCell ref="G75:I75"/>
    <mergeCell ref="G82:I82"/>
    <mergeCell ref="G83:I83"/>
    <mergeCell ref="L68:M68"/>
    <mergeCell ref="L69:M69"/>
    <mergeCell ref="L70:M70"/>
    <mergeCell ref="L71:M71"/>
    <mergeCell ref="H85:I85"/>
    <mergeCell ref="K73:M73"/>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B2780-C4FE-4A29-888B-47230ECB5984}">
  <sheetPr codeName="Hoja2">
    <pageSetUpPr fitToPage="1"/>
  </sheetPr>
  <dimension ref="A1:AF84"/>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baseColWidth="10" defaultColWidth="11.42578125" defaultRowHeight="15.75" x14ac:dyDescent="0.25"/>
  <cols>
    <col min="1" max="1" width="15"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184.5" customHeight="1" x14ac:dyDescent="0.2">
      <c r="A2" s="9">
        <v>3395</v>
      </c>
      <c r="B2" s="10">
        <v>114</v>
      </c>
      <c r="C2" s="14">
        <v>2017</v>
      </c>
      <c r="D2" s="10" t="s">
        <v>300</v>
      </c>
      <c r="E2" s="10" t="s">
        <v>163</v>
      </c>
      <c r="F2" s="10"/>
      <c r="G2" s="10"/>
      <c r="H2" s="10" t="s">
        <v>301</v>
      </c>
      <c r="I2" s="11" t="s">
        <v>36</v>
      </c>
      <c r="J2" s="12" t="s">
        <v>98</v>
      </c>
      <c r="K2" s="10" t="s">
        <v>302</v>
      </c>
      <c r="L2" s="10" t="s">
        <v>279</v>
      </c>
      <c r="M2" s="13" t="s">
        <v>296</v>
      </c>
      <c r="N2" s="13" t="s">
        <v>102</v>
      </c>
      <c r="O2" s="14">
        <v>2017</v>
      </c>
      <c r="P2" s="14"/>
      <c r="Q2" s="14"/>
      <c r="R2" s="15" t="s">
        <v>42</v>
      </c>
      <c r="S2" s="25" t="s">
        <v>303</v>
      </c>
      <c r="T2" s="16">
        <v>42942</v>
      </c>
      <c r="U2" s="16">
        <v>44561</v>
      </c>
      <c r="V2" s="10"/>
      <c r="W2" s="13" t="s">
        <v>304</v>
      </c>
      <c r="X2" s="18">
        <v>0.9</v>
      </c>
      <c r="Y2" s="19" t="s">
        <v>305</v>
      </c>
      <c r="Z2" s="13"/>
      <c r="AA2" s="14"/>
      <c r="AB2" s="14"/>
      <c r="AC2" s="20"/>
      <c r="AD2" s="21"/>
      <c r="AE2" s="22" t="s">
        <v>58</v>
      </c>
      <c r="AF2" s="34" t="s">
        <v>306</v>
      </c>
    </row>
    <row r="3" spans="1:32" ht="156" customHeight="1" x14ac:dyDescent="0.2">
      <c r="A3" s="9">
        <v>3622</v>
      </c>
      <c r="B3" s="10">
        <v>83</v>
      </c>
      <c r="C3" s="10">
        <v>2018</v>
      </c>
      <c r="D3" s="10" t="s">
        <v>526</v>
      </c>
      <c r="E3" s="10" t="s">
        <v>97</v>
      </c>
      <c r="F3" s="10"/>
      <c r="G3" s="10"/>
      <c r="H3" s="10" t="s">
        <v>35</v>
      </c>
      <c r="I3" s="11" t="s">
        <v>36</v>
      </c>
      <c r="J3" s="12" t="s">
        <v>37</v>
      </c>
      <c r="K3" s="10" t="s">
        <v>273</v>
      </c>
      <c r="L3" s="10" t="s">
        <v>527</v>
      </c>
      <c r="M3" s="13" t="s">
        <v>520</v>
      </c>
      <c r="N3" s="13" t="s">
        <v>195</v>
      </c>
      <c r="O3" s="14">
        <v>2018</v>
      </c>
      <c r="P3" s="14"/>
      <c r="Q3" s="14"/>
      <c r="R3" s="15"/>
      <c r="S3" s="25" t="s">
        <v>528</v>
      </c>
      <c r="T3" s="16">
        <v>43313</v>
      </c>
      <c r="U3" s="16" t="s">
        <v>529</v>
      </c>
      <c r="V3" s="10"/>
      <c r="W3" s="50" t="s">
        <v>530</v>
      </c>
      <c r="X3" s="18">
        <v>0.8</v>
      </c>
      <c r="Y3" s="19" t="s">
        <v>305</v>
      </c>
      <c r="Z3" s="13"/>
      <c r="AA3" s="14"/>
      <c r="AB3" s="14"/>
      <c r="AC3" s="20"/>
      <c r="AD3" s="21"/>
      <c r="AE3" s="22" t="s">
        <v>46</v>
      </c>
      <c r="AF3" s="34" t="s">
        <v>531</v>
      </c>
    </row>
    <row r="4" spans="1:32" ht="237" customHeight="1" x14ac:dyDescent="0.2">
      <c r="A4" s="9">
        <v>3646</v>
      </c>
      <c r="B4" s="10">
        <v>107</v>
      </c>
      <c r="C4" s="10">
        <v>2018</v>
      </c>
      <c r="D4" s="10" t="s">
        <v>591</v>
      </c>
      <c r="E4" s="10" t="s">
        <v>333</v>
      </c>
      <c r="F4" s="10"/>
      <c r="G4" s="10"/>
      <c r="H4" s="10" t="s">
        <v>35</v>
      </c>
      <c r="I4" s="11" t="s">
        <v>36</v>
      </c>
      <c r="J4" s="12" t="s">
        <v>37</v>
      </c>
      <c r="K4" s="10" t="s">
        <v>578</v>
      </c>
      <c r="L4" s="10" t="s">
        <v>100</v>
      </c>
      <c r="M4" s="13" t="s">
        <v>574</v>
      </c>
      <c r="N4" s="13" t="s">
        <v>88</v>
      </c>
      <c r="O4" s="14">
        <v>2018</v>
      </c>
      <c r="P4" s="14"/>
      <c r="Q4" s="14"/>
      <c r="R4" s="15" t="s">
        <v>42</v>
      </c>
      <c r="S4" s="10" t="s">
        <v>592</v>
      </c>
      <c r="T4" s="16">
        <v>43398</v>
      </c>
      <c r="U4" s="16">
        <v>45473</v>
      </c>
      <c r="V4" s="10"/>
      <c r="W4" s="10" t="s">
        <v>593</v>
      </c>
      <c r="X4" s="18">
        <v>0</v>
      </c>
      <c r="Y4" s="19" t="s">
        <v>305</v>
      </c>
      <c r="Z4" s="13"/>
      <c r="AA4" s="14">
        <v>6</v>
      </c>
      <c r="AB4" s="14">
        <v>2022</v>
      </c>
      <c r="AC4" s="20"/>
      <c r="AD4" s="21"/>
      <c r="AE4" s="22" t="s">
        <v>46</v>
      </c>
      <c r="AF4" s="34" t="s">
        <v>594</v>
      </c>
    </row>
    <row r="5" spans="1:32" ht="409.5" x14ac:dyDescent="0.2">
      <c r="A5" s="44">
        <v>3751</v>
      </c>
      <c r="B5" s="45">
        <v>72</v>
      </c>
      <c r="C5" s="45">
        <v>2019</v>
      </c>
      <c r="D5" s="60" t="s">
        <v>968</v>
      </c>
      <c r="E5" s="10" t="s">
        <v>333</v>
      </c>
      <c r="F5" s="45"/>
      <c r="G5" s="45"/>
      <c r="H5" s="45" t="s">
        <v>35</v>
      </c>
      <c r="I5" s="61" t="s">
        <v>36</v>
      </c>
      <c r="J5" s="70" t="s">
        <v>98</v>
      </c>
      <c r="K5" s="45" t="s">
        <v>969</v>
      </c>
      <c r="L5" s="45" t="s">
        <v>100</v>
      </c>
      <c r="M5" s="62" t="s">
        <v>970</v>
      </c>
      <c r="N5" s="62" t="s">
        <v>971</v>
      </c>
      <c r="O5" s="63">
        <v>2019</v>
      </c>
      <c r="P5" s="63"/>
      <c r="Q5" s="63"/>
      <c r="R5" s="64" t="s">
        <v>42</v>
      </c>
      <c r="S5" s="65" t="s">
        <v>972</v>
      </c>
      <c r="T5" s="16" t="s">
        <v>932</v>
      </c>
      <c r="U5" s="16" t="s">
        <v>529</v>
      </c>
      <c r="V5" s="63"/>
      <c r="W5" s="45" t="s">
        <v>973</v>
      </c>
      <c r="X5" s="66">
        <v>0.5</v>
      </c>
      <c r="Y5" s="69" t="s">
        <v>305</v>
      </c>
      <c r="Z5" s="63"/>
      <c r="AA5" s="63"/>
      <c r="AB5" s="63"/>
      <c r="AC5" s="68" t="s">
        <v>974</v>
      </c>
      <c r="AD5" s="72">
        <f ca="1">TODAY()-TABLA[[#This Row],[Fecha radicación informe]]</f>
        <v>1694</v>
      </c>
      <c r="AE5" s="22" t="s">
        <v>46</v>
      </c>
      <c r="AF5" s="34" t="s">
        <v>975</v>
      </c>
    </row>
    <row r="6" spans="1:32" ht="409.5" x14ac:dyDescent="0.2">
      <c r="A6" s="44">
        <v>3754</v>
      </c>
      <c r="B6" s="45">
        <v>75</v>
      </c>
      <c r="C6" s="45">
        <v>2019</v>
      </c>
      <c r="D6" s="60" t="s">
        <v>983</v>
      </c>
      <c r="E6" s="10" t="s">
        <v>333</v>
      </c>
      <c r="F6" s="45"/>
      <c r="G6" s="45"/>
      <c r="H6" s="45" t="s">
        <v>85</v>
      </c>
      <c r="I6" s="61" t="s">
        <v>49</v>
      </c>
      <c r="J6" s="70" t="s">
        <v>50</v>
      </c>
      <c r="K6" s="10" t="s">
        <v>180</v>
      </c>
      <c r="L6" s="45" t="s">
        <v>279</v>
      </c>
      <c r="M6" s="62" t="s">
        <v>970</v>
      </c>
      <c r="N6" s="62" t="s">
        <v>971</v>
      </c>
      <c r="O6" s="63">
        <v>2019</v>
      </c>
      <c r="P6" s="63"/>
      <c r="Q6" s="63"/>
      <c r="R6" s="64"/>
      <c r="S6" s="65" t="s">
        <v>984</v>
      </c>
      <c r="T6" s="16">
        <v>43920</v>
      </c>
      <c r="U6" s="16" t="s">
        <v>985</v>
      </c>
      <c r="V6" s="63"/>
      <c r="W6" s="45" t="s">
        <v>986</v>
      </c>
      <c r="X6" s="66">
        <v>0.75</v>
      </c>
      <c r="Y6" s="69" t="s">
        <v>305</v>
      </c>
      <c r="Z6" s="63"/>
      <c r="AA6" s="63"/>
      <c r="AB6" s="63"/>
      <c r="AC6" s="68" t="s">
        <v>987</v>
      </c>
      <c r="AD6" s="72">
        <f ca="1">TODAY()-TABLA[[#This Row],[Fecha radicación informe]]</f>
        <v>1692</v>
      </c>
      <c r="AE6" s="22" t="s">
        <v>758</v>
      </c>
      <c r="AF6" s="34" t="s">
        <v>988</v>
      </c>
    </row>
    <row r="7" spans="1:32" ht="409.5" x14ac:dyDescent="0.2">
      <c r="A7" s="44">
        <v>3757</v>
      </c>
      <c r="B7" s="45">
        <v>78</v>
      </c>
      <c r="C7" s="45">
        <v>2019</v>
      </c>
      <c r="D7" s="60" t="s">
        <v>1000</v>
      </c>
      <c r="E7" s="10" t="s">
        <v>333</v>
      </c>
      <c r="F7" s="45"/>
      <c r="G7" s="45"/>
      <c r="H7" s="45" t="s">
        <v>35</v>
      </c>
      <c r="I7" s="61" t="s">
        <v>36</v>
      </c>
      <c r="J7" s="12" t="s">
        <v>98</v>
      </c>
      <c r="K7" s="45" t="s">
        <v>997</v>
      </c>
      <c r="L7" s="10" t="s">
        <v>39</v>
      </c>
      <c r="M7" s="62" t="s">
        <v>970</v>
      </c>
      <c r="N7" s="62" t="s">
        <v>971</v>
      </c>
      <c r="O7" s="63">
        <v>2019</v>
      </c>
      <c r="P7" s="63"/>
      <c r="Q7" s="63"/>
      <c r="R7" s="64" t="s">
        <v>358</v>
      </c>
      <c r="S7" s="65" t="s">
        <v>1001</v>
      </c>
      <c r="T7" s="16" t="s">
        <v>992</v>
      </c>
      <c r="U7" s="16" t="s">
        <v>993</v>
      </c>
      <c r="V7" s="63"/>
      <c r="W7" s="45" t="s">
        <v>1002</v>
      </c>
      <c r="X7" s="66">
        <v>0.5</v>
      </c>
      <c r="Y7" s="69" t="s">
        <v>305</v>
      </c>
      <c r="Z7" s="63"/>
      <c r="AA7" s="63"/>
      <c r="AB7" s="63"/>
      <c r="AC7" s="68">
        <v>43710</v>
      </c>
      <c r="AD7" s="72">
        <f ca="1">TODAY()-TABLA[[#This Row],[Fecha radicación informe]]</f>
        <v>1687</v>
      </c>
      <c r="AE7" s="22" t="s">
        <v>46</v>
      </c>
      <c r="AF7" s="34" t="s">
        <v>1003</v>
      </c>
    </row>
    <row r="8" spans="1:32" ht="409.5" x14ac:dyDescent="0.2">
      <c r="A8" s="44">
        <v>3774</v>
      </c>
      <c r="B8" s="45">
        <v>95</v>
      </c>
      <c r="C8" s="45">
        <v>2019</v>
      </c>
      <c r="D8" s="60" t="s">
        <v>1063</v>
      </c>
      <c r="E8" s="10" t="s">
        <v>333</v>
      </c>
      <c r="F8" s="45"/>
      <c r="G8" s="45"/>
      <c r="H8" s="45" t="s">
        <v>35</v>
      </c>
      <c r="I8" s="61" t="s">
        <v>36</v>
      </c>
      <c r="J8" s="70" t="s">
        <v>98</v>
      </c>
      <c r="K8" s="45" t="s">
        <v>1064</v>
      </c>
      <c r="L8" s="10" t="s">
        <v>39</v>
      </c>
      <c r="M8" s="62" t="s">
        <v>1045</v>
      </c>
      <c r="N8" s="62" t="s">
        <v>1046</v>
      </c>
      <c r="O8" s="63">
        <v>2019</v>
      </c>
      <c r="P8" s="63"/>
      <c r="Q8" s="63"/>
      <c r="R8" s="64" t="s">
        <v>436</v>
      </c>
      <c r="S8" s="65" t="s">
        <v>991</v>
      </c>
      <c r="T8" s="75" t="s">
        <v>1065</v>
      </c>
      <c r="U8" s="75" t="s">
        <v>985</v>
      </c>
      <c r="V8" s="63"/>
      <c r="W8" s="45" t="s">
        <v>1066</v>
      </c>
      <c r="X8" s="66">
        <v>0.5</v>
      </c>
      <c r="Y8" s="69" t="s">
        <v>305</v>
      </c>
      <c r="Z8" s="63"/>
      <c r="AA8" s="63"/>
      <c r="AB8" s="63"/>
      <c r="AC8" s="68" t="s">
        <v>992</v>
      </c>
      <c r="AD8" s="21">
        <f ca="1">IF(TABLA[[#This Row],[Fecha radicación informe]]="","",TODAY()-TABLA[[#This Row],[Fecha radicación informe]])</f>
        <v>1631</v>
      </c>
      <c r="AE8" s="22" t="s">
        <v>46</v>
      </c>
      <c r="AF8" s="34" t="s">
        <v>1067</v>
      </c>
    </row>
    <row r="9" spans="1:32" ht="409.5" x14ac:dyDescent="0.2">
      <c r="A9" s="44">
        <v>3784</v>
      </c>
      <c r="B9" s="45">
        <v>105</v>
      </c>
      <c r="C9" s="45">
        <v>2019</v>
      </c>
      <c r="D9" s="60" t="s">
        <v>1105</v>
      </c>
      <c r="E9" s="10" t="s">
        <v>333</v>
      </c>
      <c r="F9" s="45"/>
      <c r="G9" s="45"/>
      <c r="H9" s="45" t="s">
        <v>35</v>
      </c>
      <c r="I9" s="61" t="s">
        <v>36</v>
      </c>
      <c r="J9" s="12" t="s">
        <v>98</v>
      </c>
      <c r="K9" s="45" t="s">
        <v>1106</v>
      </c>
      <c r="L9" s="45" t="s">
        <v>1107</v>
      </c>
      <c r="M9" s="62" t="s">
        <v>1108</v>
      </c>
      <c r="N9" s="62" t="s">
        <v>1109</v>
      </c>
      <c r="O9" s="63">
        <v>2019</v>
      </c>
      <c r="P9" s="63"/>
      <c r="Q9" s="63"/>
      <c r="R9" s="64" t="s">
        <v>358</v>
      </c>
      <c r="S9" s="65" t="s">
        <v>1110</v>
      </c>
      <c r="T9" s="75" t="s">
        <v>1071</v>
      </c>
      <c r="U9" s="75" t="s">
        <v>993</v>
      </c>
      <c r="V9" s="63"/>
      <c r="W9" s="45" t="s">
        <v>1111</v>
      </c>
      <c r="X9" s="66">
        <v>0.5</v>
      </c>
      <c r="Y9" s="69" t="s">
        <v>305</v>
      </c>
      <c r="Z9" s="63"/>
      <c r="AA9" s="63"/>
      <c r="AB9" s="63"/>
      <c r="AC9" s="68" t="s">
        <v>1112</v>
      </c>
      <c r="AD9" s="21">
        <f ca="1">IF(TABLA[[#This Row],[Fecha radicación informe]]="","",TODAY()-TABLA[[#This Row],[Fecha radicación informe]])</f>
        <v>1613</v>
      </c>
      <c r="AE9" s="22" t="s">
        <v>46</v>
      </c>
      <c r="AF9" s="34" t="s">
        <v>1113</v>
      </c>
    </row>
    <row r="10" spans="1:32" ht="409.5" x14ac:dyDescent="0.2">
      <c r="A10" s="44">
        <v>3792</v>
      </c>
      <c r="B10" s="45">
        <v>113</v>
      </c>
      <c r="C10" s="45">
        <v>2019</v>
      </c>
      <c r="D10" s="60" t="s">
        <v>1132</v>
      </c>
      <c r="E10" s="10" t="s">
        <v>333</v>
      </c>
      <c r="F10" s="45"/>
      <c r="G10" s="45"/>
      <c r="H10" s="45" t="s">
        <v>35</v>
      </c>
      <c r="I10" s="61" t="s">
        <v>36</v>
      </c>
      <c r="J10" s="70" t="s">
        <v>98</v>
      </c>
      <c r="K10" s="45" t="s">
        <v>374</v>
      </c>
      <c r="L10" s="45" t="s">
        <v>1107</v>
      </c>
      <c r="M10" s="62" t="s">
        <v>1108</v>
      </c>
      <c r="N10" s="62" t="s">
        <v>1109</v>
      </c>
      <c r="O10" s="63">
        <v>2019</v>
      </c>
      <c r="P10" s="63"/>
      <c r="Q10" s="63"/>
      <c r="R10" s="64" t="s">
        <v>358</v>
      </c>
      <c r="S10" s="65" t="s">
        <v>1133</v>
      </c>
      <c r="T10" s="75">
        <v>43891</v>
      </c>
      <c r="U10" s="75" t="s">
        <v>993</v>
      </c>
      <c r="V10" s="63"/>
      <c r="W10" s="45" t="s">
        <v>1134</v>
      </c>
      <c r="X10" s="66">
        <v>0.5</v>
      </c>
      <c r="Y10" s="69" t="s">
        <v>305</v>
      </c>
      <c r="Z10" s="63"/>
      <c r="AA10" s="63"/>
      <c r="AB10" s="63"/>
      <c r="AC10" s="68">
        <v>43804</v>
      </c>
      <c r="AD10" s="21">
        <f ca="1">TODAY()-TABLA[[#This Row],[Fecha radicación informe]]</f>
        <v>1593</v>
      </c>
      <c r="AE10" s="22" t="s">
        <v>46</v>
      </c>
      <c r="AF10" s="34" t="s">
        <v>1135</v>
      </c>
    </row>
    <row r="11" spans="1:32" ht="409.5" x14ac:dyDescent="0.2">
      <c r="A11" s="44">
        <v>3800</v>
      </c>
      <c r="B11" s="45">
        <v>121</v>
      </c>
      <c r="C11" s="45">
        <v>2019</v>
      </c>
      <c r="D11" s="60" t="s">
        <v>1164</v>
      </c>
      <c r="E11" s="10" t="s">
        <v>333</v>
      </c>
      <c r="F11" s="76"/>
      <c r="G11" s="76"/>
      <c r="H11" s="76" t="s">
        <v>35</v>
      </c>
      <c r="I11" s="61" t="s">
        <v>60</v>
      </c>
      <c r="J11" s="70" t="s">
        <v>61</v>
      </c>
      <c r="K11" s="45" t="s">
        <v>952</v>
      </c>
      <c r="L11" s="45" t="s">
        <v>100</v>
      </c>
      <c r="M11" s="62" t="s">
        <v>1150</v>
      </c>
      <c r="N11" s="62" t="s">
        <v>1151</v>
      </c>
      <c r="O11" s="63">
        <v>2019</v>
      </c>
      <c r="P11" s="63"/>
      <c r="Q11" s="63"/>
      <c r="R11" s="64" t="s">
        <v>358</v>
      </c>
      <c r="S11" s="65" t="s">
        <v>1165</v>
      </c>
      <c r="T11" s="75">
        <v>43801</v>
      </c>
      <c r="U11" s="75" t="s">
        <v>985</v>
      </c>
      <c r="V11" s="63"/>
      <c r="W11" s="45" t="s">
        <v>1166</v>
      </c>
      <c r="X11" s="66">
        <v>0</v>
      </c>
      <c r="Y11" s="69" t="s">
        <v>305</v>
      </c>
      <c r="Z11" s="63"/>
      <c r="AA11" s="63"/>
      <c r="AB11" s="63"/>
      <c r="AC11" s="68" t="s">
        <v>1167</v>
      </c>
      <c r="AD11" s="21">
        <f ca="1">TODAY()-TABLA[[#This Row],[Fecha radicación informe]]</f>
        <v>1581</v>
      </c>
      <c r="AE11" s="22" t="s">
        <v>58</v>
      </c>
      <c r="AF11" s="34" t="s">
        <v>1168</v>
      </c>
    </row>
    <row r="12" spans="1:32" ht="409.5" x14ac:dyDescent="0.2">
      <c r="A12" s="44">
        <v>3802</v>
      </c>
      <c r="B12" s="45">
        <v>123</v>
      </c>
      <c r="C12" s="45">
        <v>2019</v>
      </c>
      <c r="D12" s="60" t="s">
        <v>1173</v>
      </c>
      <c r="E12" s="10" t="s">
        <v>333</v>
      </c>
      <c r="F12" s="78"/>
      <c r="G12" s="78"/>
      <c r="H12" s="78" t="s">
        <v>35</v>
      </c>
      <c r="I12" s="61" t="s">
        <v>60</v>
      </c>
      <c r="J12" s="70" t="s">
        <v>61</v>
      </c>
      <c r="K12" s="45" t="s">
        <v>952</v>
      </c>
      <c r="L12" s="45" t="s">
        <v>100</v>
      </c>
      <c r="M12" s="62" t="s">
        <v>1150</v>
      </c>
      <c r="N12" s="62" t="s">
        <v>1151</v>
      </c>
      <c r="O12" s="63">
        <v>2019</v>
      </c>
      <c r="P12" s="63"/>
      <c r="Q12" s="63"/>
      <c r="R12" s="64" t="s">
        <v>358</v>
      </c>
      <c r="S12" s="65" t="s">
        <v>1174</v>
      </c>
      <c r="T12" s="75">
        <v>43801</v>
      </c>
      <c r="U12" s="75" t="s">
        <v>985</v>
      </c>
      <c r="V12" s="63"/>
      <c r="W12" s="45" t="s">
        <v>1175</v>
      </c>
      <c r="X12" s="66">
        <v>0.5</v>
      </c>
      <c r="Y12" s="69" t="s">
        <v>305</v>
      </c>
      <c r="Z12" s="63"/>
      <c r="AA12" s="63"/>
      <c r="AB12" s="63"/>
      <c r="AC12" s="68" t="s">
        <v>1167</v>
      </c>
      <c r="AD12" s="21">
        <f ca="1">TODAY()-TABLA[[#This Row],[Fecha radicación informe]]</f>
        <v>1581</v>
      </c>
      <c r="AE12" s="22" t="s">
        <v>58</v>
      </c>
      <c r="AF12" s="34" t="s">
        <v>1176</v>
      </c>
    </row>
    <row r="13" spans="1:32" ht="409.5" x14ac:dyDescent="0.2">
      <c r="A13" s="44">
        <v>3806</v>
      </c>
      <c r="B13" s="45">
        <v>127</v>
      </c>
      <c r="C13" s="45">
        <v>2019</v>
      </c>
      <c r="D13" s="60" t="s">
        <v>1187</v>
      </c>
      <c r="E13" s="10" t="s">
        <v>333</v>
      </c>
      <c r="F13" s="45"/>
      <c r="G13" s="45"/>
      <c r="H13" s="45" t="s">
        <v>35</v>
      </c>
      <c r="I13" s="61" t="s">
        <v>36</v>
      </c>
      <c r="J13" s="70" t="s">
        <v>98</v>
      </c>
      <c r="K13" s="45" t="s">
        <v>1178</v>
      </c>
      <c r="L13" s="10" t="s">
        <v>39</v>
      </c>
      <c r="M13" s="62" t="s">
        <v>1150</v>
      </c>
      <c r="N13" s="62" t="s">
        <v>1151</v>
      </c>
      <c r="O13" s="63">
        <v>2019</v>
      </c>
      <c r="P13" s="63"/>
      <c r="Q13" s="63"/>
      <c r="R13" s="64" t="s">
        <v>358</v>
      </c>
      <c r="S13" s="65" t="s">
        <v>1188</v>
      </c>
      <c r="T13" s="75">
        <v>43817</v>
      </c>
      <c r="U13" s="75" t="s">
        <v>985</v>
      </c>
      <c r="V13" s="63"/>
      <c r="W13" s="45" t="s">
        <v>1189</v>
      </c>
      <c r="X13" s="66">
        <v>0</v>
      </c>
      <c r="Y13" s="69" t="s">
        <v>305</v>
      </c>
      <c r="Z13" s="63"/>
      <c r="AA13" s="63"/>
      <c r="AB13" s="63"/>
      <c r="AC13" s="68" t="s">
        <v>1023</v>
      </c>
      <c r="AD13" s="21">
        <f ca="1">TODAY()-TABLA[[#This Row],[Fecha radicación informe]]</f>
        <v>1580</v>
      </c>
      <c r="AE13" s="22" t="s">
        <v>46</v>
      </c>
      <c r="AF13" s="34" t="s">
        <v>1190</v>
      </c>
    </row>
    <row r="14" spans="1:32" ht="409.5" x14ac:dyDescent="0.2">
      <c r="A14" s="44">
        <v>3809</v>
      </c>
      <c r="B14" s="45">
        <v>130</v>
      </c>
      <c r="C14" s="45">
        <v>2019</v>
      </c>
      <c r="D14" s="60" t="s">
        <v>1197</v>
      </c>
      <c r="E14" s="10" t="s">
        <v>333</v>
      </c>
      <c r="F14" s="45"/>
      <c r="G14" s="45"/>
      <c r="H14" s="45" t="s">
        <v>35</v>
      </c>
      <c r="I14" s="61" t="s">
        <v>36</v>
      </c>
      <c r="J14" s="12" t="s">
        <v>98</v>
      </c>
      <c r="K14" s="45" t="s">
        <v>390</v>
      </c>
      <c r="L14" s="45" t="s">
        <v>1107</v>
      </c>
      <c r="M14" s="62" t="s">
        <v>1108</v>
      </c>
      <c r="N14" s="62" t="s">
        <v>1109</v>
      </c>
      <c r="O14" s="63">
        <v>2019</v>
      </c>
      <c r="P14" s="63"/>
      <c r="Q14" s="63"/>
      <c r="R14" s="64"/>
      <c r="S14" s="65" t="s">
        <v>1198</v>
      </c>
      <c r="T14" s="75">
        <v>43923</v>
      </c>
      <c r="U14" s="75" t="s">
        <v>985</v>
      </c>
      <c r="V14" s="63"/>
      <c r="W14" s="45" t="s">
        <v>1199</v>
      </c>
      <c r="X14" s="66">
        <v>0</v>
      </c>
      <c r="Y14" s="69" t="s">
        <v>305</v>
      </c>
      <c r="Z14" s="63"/>
      <c r="AA14" s="63"/>
      <c r="AB14" s="63"/>
      <c r="AC14" s="68" t="s">
        <v>1023</v>
      </c>
      <c r="AD14" s="21">
        <f ca="1">TODAY()-TABLA[[#This Row],[Fecha radicación informe]]</f>
        <v>1580</v>
      </c>
      <c r="AE14" s="22" t="s">
        <v>46</v>
      </c>
      <c r="AF14" s="34" t="s">
        <v>1200</v>
      </c>
    </row>
    <row r="15" spans="1:32" ht="409.5" x14ac:dyDescent="0.2">
      <c r="A15" s="44">
        <v>3825</v>
      </c>
      <c r="B15" s="45">
        <v>14</v>
      </c>
      <c r="C15" s="45">
        <v>2020</v>
      </c>
      <c r="D15" s="60" t="s">
        <v>1255</v>
      </c>
      <c r="E15" s="10" t="s">
        <v>333</v>
      </c>
      <c r="F15" s="45"/>
      <c r="G15" s="45"/>
      <c r="H15" s="45" t="s">
        <v>35</v>
      </c>
      <c r="I15" s="61" t="s">
        <v>121</v>
      </c>
      <c r="J15" s="70" t="s">
        <v>77</v>
      </c>
      <c r="K15" s="45" t="s">
        <v>959</v>
      </c>
      <c r="L15" s="10" t="s">
        <v>39</v>
      </c>
      <c r="M15" s="62" t="s">
        <v>1256</v>
      </c>
      <c r="N15" s="62" t="s">
        <v>1257</v>
      </c>
      <c r="O15" s="63">
        <v>2020</v>
      </c>
      <c r="P15" s="63"/>
      <c r="Q15" s="63"/>
      <c r="R15" s="64"/>
      <c r="S15" s="65" t="s">
        <v>1258</v>
      </c>
      <c r="T15" s="75">
        <v>44020</v>
      </c>
      <c r="U15" s="75" t="s">
        <v>985</v>
      </c>
      <c r="V15" s="63"/>
      <c r="W15" s="45" t="s">
        <v>1259</v>
      </c>
      <c r="X15" s="66">
        <v>0.5</v>
      </c>
      <c r="Y15" s="69" t="s">
        <v>305</v>
      </c>
      <c r="Z15" s="63"/>
      <c r="AA15" s="63"/>
      <c r="AB15" s="63"/>
      <c r="AC15" s="68">
        <v>43987</v>
      </c>
      <c r="AD15" s="21">
        <f ca="1">TODAY()-TABLA[[#This Row],[Fecha radicación informe]]</f>
        <v>1410</v>
      </c>
      <c r="AE15" s="22" t="s">
        <v>46</v>
      </c>
      <c r="AF15" s="34" t="s">
        <v>1260</v>
      </c>
    </row>
    <row r="16" spans="1:32" ht="409.5" x14ac:dyDescent="0.2">
      <c r="A16" s="44">
        <v>3826</v>
      </c>
      <c r="B16" s="45">
        <v>15</v>
      </c>
      <c r="C16" s="45">
        <v>2020</v>
      </c>
      <c r="D16" s="60" t="s">
        <v>1261</v>
      </c>
      <c r="E16" s="10" t="s">
        <v>97</v>
      </c>
      <c r="F16" s="45"/>
      <c r="G16" s="45"/>
      <c r="H16" s="45" t="s">
        <v>35</v>
      </c>
      <c r="I16" s="61" t="s">
        <v>36</v>
      </c>
      <c r="J16" s="12" t="s">
        <v>98</v>
      </c>
      <c r="K16" s="45" t="s">
        <v>1252</v>
      </c>
      <c r="L16" s="10" t="s">
        <v>39</v>
      </c>
      <c r="M16" s="62" t="s">
        <v>1244</v>
      </c>
      <c r="N16" s="62" t="s">
        <v>802</v>
      </c>
      <c r="O16" s="63">
        <v>2020</v>
      </c>
      <c r="P16" s="63"/>
      <c r="Q16" s="63"/>
      <c r="R16" s="64" t="s">
        <v>42</v>
      </c>
      <c r="S16" s="65" t="s">
        <v>1262</v>
      </c>
      <c r="T16" s="75">
        <v>44019</v>
      </c>
      <c r="U16" s="75" t="s">
        <v>1263</v>
      </c>
      <c r="V16" s="63"/>
      <c r="W16" s="45" t="s">
        <v>1264</v>
      </c>
      <c r="X16" s="66">
        <v>0.5</v>
      </c>
      <c r="Y16" s="69" t="s">
        <v>305</v>
      </c>
      <c r="Z16" s="63"/>
      <c r="AA16" s="63"/>
      <c r="AB16" s="63"/>
      <c r="AC16" s="68">
        <v>43987</v>
      </c>
      <c r="AD16" s="21">
        <f ca="1">TODAY()-TABLA[[#This Row],[Fecha radicación informe]]</f>
        <v>1410</v>
      </c>
      <c r="AE16" s="22" t="s">
        <v>46</v>
      </c>
      <c r="AF16" s="34" t="s">
        <v>1265</v>
      </c>
    </row>
    <row r="17" spans="1:32" ht="409.5" x14ac:dyDescent="0.2">
      <c r="A17" s="44">
        <v>3828</v>
      </c>
      <c r="B17" s="45">
        <v>17</v>
      </c>
      <c r="C17" s="45">
        <v>2020</v>
      </c>
      <c r="D17" s="60" t="s">
        <v>1270</v>
      </c>
      <c r="E17" s="10" t="s">
        <v>1271</v>
      </c>
      <c r="F17" s="45"/>
      <c r="G17" s="45"/>
      <c r="H17" s="45" t="s">
        <v>85</v>
      </c>
      <c r="I17" s="61" t="s">
        <v>36</v>
      </c>
      <c r="J17" s="12" t="s">
        <v>98</v>
      </c>
      <c r="K17" s="45" t="s">
        <v>385</v>
      </c>
      <c r="L17" s="45" t="s">
        <v>100</v>
      </c>
      <c r="M17" s="62" t="s">
        <v>1267</v>
      </c>
      <c r="N17" s="62" t="s">
        <v>852</v>
      </c>
      <c r="O17" s="63">
        <v>2020</v>
      </c>
      <c r="P17" s="63"/>
      <c r="Q17" s="63"/>
      <c r="R17" s="64" t="s">
        <v>42</v>
      </c>
      <c r="S17" s="65" t="s">
        <v>1272</v>
      </c>
      <c r="T17" s="75">
        <v>44047</v>
      </c>
      <c r="U17" s="75" t="s">
        <v>1273</v>
      </c>
      <c r="V17" s="63"/>
      <c r="W17" s="45" t="s">
        <v>1274</v>
      </c>
      <c r="X17" s="66">
        <v>0.5</v>
      </c>
      <c r="Y17" s="69" t="s">
        <v>305</v>
      </c>
      <c r="Z17" s="63"/>
      <c r="AA17" s="63"/>
      <c r="AB17" s="63"/>
      <c r="AC17" s="68">
        <v>44015</v>
      </c>
      <c r="AD17" s="21">
        <f ca="1">TODAY()-TABLA[[#This Row],[Fecha radicación informe]]</f>
        <v>1382</v>
      </c>
      <c r="AE17" s="22" t="s">
        <v>46</v>
      </c>
      <c r="AF17" s="34" t="s">
        <v>1275</v>
      </c>
    </row>
    <row r="18" spans="1:32" ht="409.5" x14ac:dyDescent="0.2">
      <c r="A18" s="44">
        <v>3839</v>
      </c>
      <c r="B18" s="45">
        <v>28</v>
      </c>
      <c r="C18" s="45">
        <v>2020</v>
      </c>
      <c r="D18" s="60" t="s">
        <v>1314</v>
      </c>
      <c r="E18" s="10" t="s">
        <v>333</v>
      </c>
      <c r="F18" s="45"/>
      <c r="G18" s="45"/>
      <c r="H18" s="45" t="s">
        <v>35</v>
      </c>
      <c r="I18" s="61" t="s">
        <v>36</v>
      </c>
      <c r="J18" s="70" t="s">
        <v>98</v>
      </c>
      <c r="K18" s="45" t="s">
        <v>1315</v>
      </c>
      <c r="L18" s="45" t="s">
        <v>39</v>
      </c>
      <c r="M18" s="62" t="s">
        <v>1306</v>
      </c>
      <c r="N18" s="62" t="s">
        <v>971</v>
      </c>
      <c r="O18" s="63">
        <v>2020</v>
      </c>
      <c r="P18" s="63"/>
      <c r="Q18" s="63"/>
      <c r="R18" s="64" t="s">
        <v>358</v>
      </c>
      <c r="S18" s="65" t="s">
        <v>1316</v>
      </c>
      <c r="T18" s="75" t="s">
        <v>1317</v>
      </c>
      <c r="U18" s="75" t="s">
        <v>985</v>
      </c>
      <c r="V18" s="63"/>
      <c r="W18" s="45" t="s">
        <v>1318</v>
      </c>
      <c r="X18" s="66">
        <v>0.5</v>
      </c>
      <c r="Y18" s="69" t="s">
        <v>305</v>
      </c>
      <c r="Z18" s="63"/>
      <c r="AA18" s="63"/>
      <c r="AB18" s="63"/>
      <c r="AC18" s="68">
        <v>44077</v>
      </c>
      <c r="AD18" s="21">
        <f ca="1">TODAY()-TABLA[[#This Row],[Fecha radicación informe]]</f>
        <v>1320</v>
      </c>
      <c r="AE18" s="22" t="s">
        <v>46</v>
      </c>
      <c r="AF18" s="34" t="s">
        <v>1319</v>
      </c>
    </row>
    <row r="19" spans="1:32" ht="409.5" x14ac:dyDescent="0.2">
      <c r="A19" s="44">
        <v>3850</v>
      </c>
      <c r="B19" s="45">
        <v>39</v>
      </c>
      <c r="C19" s="45">
        <v>2020</v>
      </c>
      <c r="D19" s="60" t="s">
        <v>1362</v>
      </c>
      <c r="E19" s="10" t="s">
        <v>333</v>
      </c>
      <c r="F19" s="45"/>
      <c r="G19" s="45"/>
      <c r="H19" s="45" t="s">
        <v>35</v>
      </c>
      <c r="I19" s="61" t="s">
        <v>36</v>
      </c>
      <c r="J19" s="70" t="s">
        <v>98</v>
      </c>
      <c r="K19" s="45" t="s">
        <v>1356</v>
      </c>
      <c r="L19" s="45" t="s">
        <v>100</v>
      </c>
      <c r="M19" s="62" t="s">
        <v>1357</v>
      </c>
      <c r="N19" s="62" t="s">
        <v>1046</v>
      </c>
      <c r="O19" s="63">
        <v>2020</v>
      </c>
      <c r="P19" s="63"/>
      <c r="Q19" s="63"/>
      <c r="R19" s="64" t="s">
        <v>42</v>
      </c>
      <c r="S19" s="65" t="s">
        <v>1363</v>
      </c>
      <c r="T19" s="75" t="s">
        <v>1359</v>
      </c>
      <c r="U19" s="75" t="s">
        <v>985</v>
      </c>
      <c r="V19" s="63"/>
      <c r="W19" s="45" t="s">
        <v>1364</v>
      </c>
      <c r="X19" s="66">
        <v>0.5</v>
      </c>
      <c r="Y19" s="69" t="s">
        <v>305</v>
      </c>
      <c r="Z19" s="63"/>
      <c r="AA19" s="63"/>
      <c r="AB19" s="63"/>
      <c r="AC19" s="68" t="s">
        <v>1361</v>
      </c>
      <c r="AD19" s="79">
        <f ca="1">TODAY()-TABLA[[#This Row],[Fecha radicación informe]]</f>
        <v>1270</v>
      </c>
      <c r="AE19" s="22" t="s">
        <v>46</v>
      </c>
      <c r="AF19" s="34" t="s">
        <v>1365</v>
      </c>
    </row>
    <row r="20" spans="1:32" ht="409.5" x14ac:dyDescent="0.2">
      <c r="A20" s="44">
        <v>3851</v>
      </c>
      <c r="B20" s="45">
        <v>40</v>
      </c>
      <c r="C20" s="45">
        <v>2020</v>
      </c>
      <c r="D20" s="60" t="s">
        <v>1366</v>
      </c>
      <c r="E20" s="10" t="s">
        <v>333</v>
      </c>
      <c r="F20" s="45"/>
      <c r="G20" s="45"/>
      <c r="H20" s="45" t="s">
        <v>35</v>
      </c>
      <c r="I20" s="61" t="s">
        <v>36</v>
      </c>
      <c r="J20" s="12" t="s">
        <v>98</v>
      </c>
      <c r="K20" s="45" t="s">
        <v>573</v>
      </c>
      <c r="L20" s="45" t="s">
        <v>39</v>
      </c>
      <c r="M20" s="62" t="s">
        <v>1357</v>
      </c>
      <c r="N20" s="62" t="s">
        <v>1046</v>
      </c>
      <c r="O20" s="63">
        <v>2020</v>
      </c>
      <c r="P20" s="63"/>
      <c r="Q20" s="63"/>
      <c r="R20" s="64" t="s">
        <v>436</v>
      </c>
      <c r="S20" s="65" t="s">
        <v>1367</v>
      </c>
      <c r="T20" s="75">
        <v>44175</v>
      </c>
      <c r="U20" s="75" t="s">
        <v>985</v>
      </c>
      <c r="V20" s="63"/>
      <c r="W20" s="45" t="s">
        <v>1368</v>
      </c>
      <c r="X20" s="66">
        <v>0</v>
      </c>
      <c r="Y20" s="69" t="s">
        <v>305</v>
      </c>
      <c r="Z20" s="63"/>
      <c r="AA20" s="63"/>
      <c r="AB20" s="63"/>
      <c r="AC20" s="68">
        <v>44140</v>
      </c>
      <c r="AD20" s="79">
        <f ca="1">TODAY()-TABLA[[#This Row],[Fecha radicación informe]]</f>
        <v>1257</v>
      </c>
      <c r="AE20" s="22" t="s">
        <v>46</v>
      </c>
      <c r="AF20" s="34" t="s">
        <v>1369</v>
      </c>
    </row>
    <row r="21" spans="1:32" ht="409.5" x14ac:dyDescent="0.2">
      <c r="A21" s="44">
        <v>3865</v>
      </c>
      <c r="B21" s="45">
        <v>54</v>
      </c>
      <c r="C21" s="45">
        <v>2020</v>
      </c>
      <c r="D21" s="60" t="s">
        <v>1415</v>
      </c>
      <c r="E21" s="10" t="s">
        <v>333</v>
      </c>
      <c r="F21" s="45"/>
      <c r="G21" s="45"/>
      <c r="H21" s="45" t="s">
        <v>35</v>
      </c>
      <c r="I21" s="61" t="s">
        <v>36</v>
      </c>
      <c r="J21" s="70" t="s">
        <v>98</v>
      </c>
      <c r="K21" s="45" t="s">
        <v>1416</v>
      </c>
      <c r="L21" s="45" t="s">
        <v>1107</v>
      </c>
      <c r="M21" s="62" t="s">
        <v>1417</v>
      </c>
      <c r="N21" s="62" t="s">
        <v>1151</v>
      </c>
      <c r="O21" s="63">
        <v>2020</v>
      </c>
      <c r="P21" s="63"/>
      <c r="Q21" s="63"/>
      <c r="R21" s="64" t="s">
        <v>358</v>
      </c>
      <c r="S21" s="65" t="s">
        <v>1418</v>
      </c>
      <c r="T21" s="75">
        <v>44230</v>
      </c>
      <c r="U21" s="75" t="s">
        <v>1419</v>
      </c>
      <c r="V21" s="63"/>
      <c r="W21" s="45" t="s">
        <v>1420</v>
      </c>
      <c r="X21" s="66">
        <v>0</v>
      </c>
      <c r="Y21" s="69" t="s">
        <v>305</v>
      </c>
      <c r="Z21" s="63"/>
      <c r="AA21" s="63"/>
      <c r="AB21" s="63"/>
      <c r="AC21" s="68" t="s">
        <v>1421</v>
      </c>
      <c r="AD21" s="79">
        <f ca="1">TODAY()-TABLA[[#This Row],[Fecha radicación informe]]</f>
        <v>1215</v>
      </c>
      <c r="AE21" s="22" t="s">
        <v>46</v>
      </c>
      <c r="AF21" s="34" t="s">
        <v>1422</v>
      </c>
    </row>
    <row r="22" spans="1:32" ht="409.5" x14ac:dyDescent="0.2">
      <c r="A22" s="44">
        <v>3867</v>
      </c>
      <c r="B22" s="45">
        <v>56</v>
      </c>
      <c r="C22" s="45">
        <v>2020</v>
      </c>
      <c r="D22" s="60" t="s">
        <v>1426</v>
      </c>
      <c r="E22" s="10" t="s">
        <v>333</v>
      </c>
      <c r="F22" s="45"/>
      <c r="G22" s="45"/>
      <c r="H22" s="45" t="s">
        <v>35</v>
      </c>
      <c r="I22" s="61" t="s">
        <v>36</v>
      </c>
      <c r="J22" s="12" t="s">
        <v>98</v>
      </c>
      <c r="K22" s="45" t="s">
        <v>1017</v>
      </c>
      <c r="L22" s="45" t="s">
        <v>39</v>
      </c>
      <c r="M22" s="62" t="s">
        <v>1417</v>
      </c>
      <c r="N22" s="62" t="s">
        <v>1151</v>
      </c>
      <c r="O22" s="63">
        <v>2020</v>
      </c>
      <c r="P22" s="63"/>
      <c r="Q22" s="63"/>
      <c r="R22" s="64" t="s">
        <v>436</v>
      </c>
      <c r="S22" s="65" t="s">
        <v>1427</v>
      </c>
      <c r="T22" s="75" t="s">
        <v>1428</v>
      </c>
      <c r="U22" s="75" t="s">
        <v>1419</v>
      </c>
      <c r="V22" s="63"/>
      <c r="W22" s="45" t="s">
        <v>1429</v>
      </c>
      <c r="X22" s="66">
        <v>0.5</v>
      </c>
      <c r="Y22" s="69" t="s">
        <v>305</v>
      </c>
      <c r="Z22" s="63"/>
      <c r="AA22" s="63"/>
      <c r="AB22" s="63"/>
      <c r="AC22" s="68" t="s">
        <v>1421</v>
      </c>
      <c r="AD22" s="79">
        <f ca="1">TODAY()-TABLA[[#This Row],[Fecha radicación informe]]</f>
        <v>1215</v>
      </c>
      <c r="AE22" s="22" t="s">
        <v>46</v>
      </c>
      <c r="AF22" s="34" t="s">
        <v>1430</v>
      </c>
    </row>
    <row r="23" spans="1:32" ht="409.5" x14ac:dyDescent="0.2">
      <c r="A23" s="44">
        <v>3875</v>
      </c>
      <c r="B23" s="45">
        <v>3</v>
      </c>
      <c r="C23" s="45">
        <v>2021</v>
      </c>
      <c r="D23" s="60" t="s">
        <v>1465</v>
      </c>
      <c r="E23" s="10" t="s">
        <v>315</v>
      </c>
      <c r="F23" s="45"/>
      <c r="G23" s="45"/>
      <c r="H23" s="45" t="s">
        <v>85</v>
      </c>
      <c r="I23" s="61" t="s">
        <v>49</v>
      </c>
      <c r="J23" s="70" t="s">
        <v>50</v>
      </c>
      <c r="K23" s="10" t="s">
        <v>180</v>
      </c>
      <c r="L23" s="45" t="s">
        <v>492</v>
      </c>
      <c r="M23" s="62" t="s">
        <v>1454</v>
      </c>
      <c r="N23" s="62" t="s">
        <v>1455</v>
      </c>
      <c r="O23" s="63">
        <v>2021</v>
      </c>
      <c r="P23" s="63"/>
      <c r="Q23" s="63"/>
      <c r="R23" s="64" t="s">
        <v>42</v>
      </c>
      <c r="S23" s="65" t="s">
        <v>1466</v>
      </c>
      <c r="T23" s="75" t="s">
        <v>1467</v>
      </c>
      <c r="U23" s="75" t="s">
        <v>985</v>
      </c>
      <c r="V23" s="63"/>
      <c r="W23" s="45" t="s">
        <v>1468</v>
      </c>
      <c r="X23" s="66">
        <v>0.6</v>
      </c>
      <c r="Y23" s="69" t="s">
        <v>305</v>
      </c>
      <c r="Z23" s="63"/>
      <c r="AA23" s="63"/>
      <c r="AB23" s="63"/>
      <c r="AC23" s="68" t="s">
        <v>1460</v>
      </c>
      <c r="AD23" s="79">
        <f ca="1">TODAY()-TABLA[[#This Row],[Fecha radicación informe]]</f>
        <v>1116</v>
      </c>
      <c r="AE23" s="22" t="s">
        <v>758</v>
      </c>
      <c r="AF23" s="34" t="s">
        <v>1469</v>
      </c>
    </row>
    <row r="24" spans="1:32" ht="409.5" x14ac:dyDescent="0.2">
      <c r="A24" s="44">
        <v>3877</v>
      </c>
      <c r="B24" s="45">
        <v>5</v>
      </c>
      <c r="C24" s="45">
        <v>2021</v>
      </c>
      <c r="D24" s="60" t="s">
        <v>1473</v>
      </c>
      <c r="E24" s="10" t="s">
        <v>315</v>
      </c>
      <c r="F24" s="45"/>
      <c r="G24" s="45"/>
      <c r="H24" s="45" t="s">
        <v>85</v>
      </c>
      <c r="I24" s="61" t="s">
        <v>49</v>
      </c>
      <c r="J24" s="70" t="s">
        <v>50</v>
      </c>
      <c r="K24" s="10" t="s">
        <v>180</v>
      </c>
      <c r="L24" s="45" t="s">
        <v>492</v>
      </c>
      <c r="M24" s="62" t="s">
        <v>1454</v>
      </c>
      <c r="N24" s="62" t="s">
        <v>1455</v>
      </c>
      <c r="O24" s="63">
        <v>2021</v>
      </c>
      <c r="P24" s="63"/>
      <c r="Q24" s="63"/>
      <c r="R24" s="64" t="s">
        <v>42</v>
      </c>
      <c r="S24" s="65" t="s">
        <v>1474</v>
      </c>
      <c r="T24" s="75">
        <v>44352</v>
      </c>
      <c r="U24" s="75" t="s">
        <v>985</v>
      </c>
      <c r="V24" s="63"/>
      <c r="W24" s="45" t="s">
        <v>1475</v>
      </c>
      <c r="X24" s="66">
        <v>0.8</v>
      </c>
      <c r="Y24" s="69" t="s">
        <v>305</v>
      </c>
      <c r="Z24" s="63"/>
      <c r="AA24" s="63"/>
      <c r="AB24" s="63"/>
      <c r="AC24" s="68" t="s">
        <v>1460</v>
      </c>
      <c r="AD24" s="79">
        <f ca="1">TODAY()-TABLA[[#This Row],[Fecha radicación informe]]</f>
        <v>1116</v>
      </c>
      <c r="AE24" s="22" t="s">
        <v>758</v>
      </c>
      <c r="AF24" s="34" t="s">
        <v>1476</v>
      </c>
    </row>
    <row r="25" spans="1:32" ht="409.5" x14ac:dyDescent="0.2">
      <c r="A25" s="44">
        <v>3881</v>
      </c>
      <c r="B25" s="45">
        <v>9</v>
      </c>
      <c r="C25" s="45">
        <v>2021</v>
      </c>
      <c r="D25" s="60" t="s">
        <v>1488</v>
      </c>
      <c r="E25" s="10" t="s">
        <v>1271</v>
      </c>
      <c r="F25" s="45"/>
      <c r="G25" s="45"/>
      <c r="H25" s="45" t="s">
        <v>85</v>
      </c>
      <c r="I25" s="61" t="s">
        <v>36</v>
      </c>
      <c r="J25" s="12" t="s">
        <v>37</v>
      </c>
      <c r="K25" s="45" t="s">
        <v>1489</v>
      </c>
      <c r="L25" s="45" t="s">
        <v>100</v>
      </c>
      <c r="M25" s="62" t="s">
        <v>1490</v>
      </c>
      <c r="N25" s="62" t="s">
        <v>889</v>
      </c>
      <c r="O25" s="63">
        <v>2021</v>
      </c>
      <c r="P25" s="63"/>
      <c r="Q25" s="63"/>
      <c r="R25" s="64" t="s">
        <v>42</v>
      </c>
      <c r="S25" s="65" t="s">
        <v>1491</v>
      </c>
      <c r="T25" s="75" t="s">
        <v>1492</v>
      </c>
      <c r="U25" s="75" t="s">
        <v>1493</v>
      </c>
      <c r="V25" s="63"/>
      <c r="W25" s="45" t="s">
        <v>1494</v>
      </c>
      <c r="X25" s="66">
        <v>0</v>
      </c>
      <c r="Y25" s="69" t="s">
        <v>305</v>
      </c>
      <c r="Z25" s="63"/>
      <c r="AA25" s="63"/>
      <c r="AB25" s="63"/>
      <c r="AC25" s="68" t="s">
        <v>1463</v>
      </c>
      <c r="AD25" s="79">
        <f ca="1">TODAY()-TABLA[[#This Row],[Fecha radicación informe]]</f>
        <v>1084</v>
      </c>
      <c r="AE25" s="22" t="s">
        <v>46</v>
      </c>
      <c r="AF25" s="34" t="s">
        <v>1495</v>
      </c>
    </row>
    <row r="26" spans="1:32" ht="409.5" x14ac:dyDescent="0.2">
      <c r="A26" s="44">
        <v>3888</v>
      </c>
      <c r="B26" s="45">
        <v>16</v>
      </c>
      <c r="C26" s="45">
        <v>2021</v>
      </c>
      <c r="D26" s="60" t="s">
        <v>1522</v>
      </c>
      <c r="E26" s="10" t="s">
        <v>333</v>
      </c>
      <c r="F26" s="45"/>
      <c r="G26" s="45" t="s">
        <v>1523</v>
      </c>
      <c r="H26" s="45" t="s">
        <v>186</v>
      </c>
      <c r="I26" s="61" t="s">
        <v>187</v>
      </c>
      <c r="J26" s="12" t="s">
        <v>188</v>
      </c>
      <c r="K26" s="45" t="s">
        <v>884</v>
      </c>
      <c r="L26" s="45" t="s">
        <v>770</v>
      </c>
      <c r="M26" s="62" t="s">
        <v>1524</v>
      </c>
      <c r="N26" s="62" t="s">
        <v>802</v>
      </c>
      <c r="O26" s="63">
        <v>2021</v>
      </c>
      <c r="P26" s="63"/>
      <c r="Q26" s="63"/>
      <c r="R26" s="64" t="s">
        <v>358</v>
      </c>
      <c r="S26" s="65" t="s">
        <v>1525</v>
      </c>
      <c r="T26" s="75" t="s">
        <v>1526</v>
      </c>
      <c r="U26" s="75">
        <v>45473</v>
      </c>
      <c r="V26" s="63"/>
      <c r="W26" s="45" t="s">
        <v>1527</v>
      </c>
      <c r="X26" s="66">
        <v>0.4</v>
      </c>
      <c r="Y26" s="69" t="s">
        <v>305</v>
      </c>
      <c r="Z26" s="63"/>
      <c r="AA26" s="63"/>
      <c r="AB26" s="63"/>
      <c r="AC26" s="68" t="s">
        <v>1528</v>
      </c>
      <c r="AD26" s="79">
        <f ca="1">TODAY()-TABLA[[#This Row],[Fecha radicación informe]]</f>
        <v>1050</v>
      </c>
      <c r="AE26" s="80" t="s">
        <v>58</v>
      </c>
      <c r="AF26" s="81" t="s">
        <v>1529</v>
      </c>
    </row>
    <row r="27" spans="1:32" ht="409.5" x14ac:dyDescent="0.2">
      <c r="A27" s="44">
        <v>3892</v>
      </c>
      <c r="B27" s="45">
        <v>20</v>
      </c>
      <c r="C27" s="45">
        <v>2021</v>
      </c>
      <c r="D27" s="60" t="s">
        <v>1549</v>
      </c>
      <c r="E27" s="10" t="s">
        <v>1550</v>
      </c>
      <c r="F27" s="45"/>
      <c r="G27" s="45"/>
      <c r="H27" s="45" t="s">
        <v>35</v>
      </c>
      <c r="I27" s="61" t="s">
        <v>36</v>
      </c>
      <c r="J27" s="12" t="s">
        <v>37</v>
      </c>
      <c r="K27" s="45" t="s">
        <v>1542</v>
      </c>
      <c r="L27" s="45" t="s">
        <v>39</v>
      </c>
      <c r="M27" s="62" t="s">
        <v>1543</v>
      </c>
      <c r="N27" s="62" t="s">
        <v>852</v>
      </c>
      <c r="O27" s="63">
        <v>2021</v>
      </c>
      <c r="P27" s="63"/>
      <c r="Q27" s="63"/>
      <c r="R27" s="64" t="s">
        <v>42</v>
      </c>
      <c r="S27" s="65" t="s">
        <v>1551</v>
      </c>
      <c r="T27" s="75">
        <v>44415</v>
      </c>
      <c r="U27" s="75" t="s">
        <v>1419</v>
      </c>
      <c r="V27" s="63"/>
      <c r="W27" s="45" t="s">
        <v>1552</v>
      </c>
      <c r="X27" s="66">
        <v>0.6</v>
      </c>
      <c r="Y27" s="69" t="s">
        <v>305</v>
      </c>
      <c r="Z27" s="63"/>
      <c r="AA27" s="63"/>
      <c r="AB27" s="63"/>
      <c r="AC27" s="68" t="s">
        <v>1548</v>
      </c>
      <c r="AD27" s="79">
        <f ca="1">TODAY()-TABLA[[#This Row],[Fecha radicación informe]]</f>
        <v>1026</v>
      </c>
      <c r="AE27" s="22" t="s">
        <v>46</v>
      </c>
      <c r="AF27" s="34" t="s">
        <v>1553</v>
      </c>
    </row>
    <row r="28" spans="1:32" ht="409.5" x14ac:dyDescent="0.2">
      <c r="A28" s="44">
        <v>3915</v>
      </c>
      <c r="B28" s="45">
        <v>43</v>
      </c>
      <c r="C28" s="45">
        <v>2021</v>
      </c>
      <c r="D28" s="60" t="s">
        <v>1674</v>
      </c>
      <c r="E28" s="10" t="s">
        <v>333</v>
      </c>
      <c r="F28" s="45"/>
      <c r="G28" s="45" t="s">
        <v>1675</v>
      </c>
      <c r="H28" s="45" t="s">
        <v>48</v>
      </c>
      <c r="I28" s="61" t="s">
        <v>60</v>
      </c>
      <c r="J28" s="70" t="s">
        <v>61</v>
      </c>
      <c r="K28" s="45" t="s">
        <v>952</v>
      </c>
      <c r="L28" s="45" t="s">
        <v>492</v>
      </c>
      <c r="M28" s="62" t="s">
        <v>1676</v>
      </c>
      <c r="N28" s="62" t="s">
        <v>1109</v>
      </c>
      <c r="O28" s="63">
        <v>2021</v>
      </c>
      <c r="P28" s="63"/>
      <c r="Q28" s="63"/>
      <c r="R28" s="64" t="s">
        <v>436</v>
      </c>
      <c r="S28" s="65" t="s">
        <v>1677</v>
      </c>
      <c r="T28" s="75" t="s">
        <v>105</v>
      </c>
      <c r="U28" s="75">
        <v>45504</v>
      </c>
      <c r="V28" s="63"/>
      <c r="W28" s="45" t="s">
        <v>1678</v>
      </c>
      <c r="X28" s="66">
        <v>0</v>
      </c>
      <c r="Y28" s="69" t="s">
        <v>305</v>
      </c>
      <c r="Z28" s="63"/>
      <c r="AA28" s="63"/>
      <c r="AB28" s="63"/>
      <c r="AC28" s="68">
        <v>44509</v>
      </c>
      <c r="AD28" s="79">
        <f ca="1">TODAY()-TABLA[[#This Row],[Fecha radicación informe]]</f>
        <v>888</v>
      </c>
      <c r="AE28" s="82" t="s">
        <v>58</v>
      </c>
      <c r="AF28" s="83" t="s">
        <v>1679</v>
      </c>
    </row>
    <row r="29" spans="1:32" ht="409.5" x14ac:dyDescent="0.2">
      <c r="A29" s="44">
        <v>3928</v>
      </c>
      <c r="B29" s="45">
        <v>5</v>
      </c>
      <c r="C29" s="45">
        <v>2022</v>
      </c>
      <c r="D29" s="60" t="s">
        <v>1750</v>
      </c>
      <c r="E29" s="45" t="s">
        <v>1751</v>
      </c>
      <c r="F29" s="45" t="s">
        <v>1752</v>
      </c>
      <c r="G29" s="45" t="s">
        <v>1753</v>
      </c>
      <c r="H29" s="45" t="s">
        <v>48</v>
      </c>
      <c r="I29" s="61" t="s">
        <v>36</v>
      </c>
      <c r="J29" s="70" t="s">
        <v>188</v>
      </c>
      <c r="K29" s="45" t="s">
        <v>1754</v>
      </c>
      <c r="L29" s="45" t="s">
        <v>100</v>
      </c>
      <c r="M29" s="62" t="s">
        <v>1755</v>
      </c>
      <c r="N29" s="62" t="s">
        <v>1109</v>
      </c>
      <c r="O29" s="63">
        <v>2022</v>
      </c>
      <c r="P29" s="63"/>
      <c r="Q29" s="63"/>
      <c r="R29" s="64" t="s">
        <v>42</v>
      </c>
      <c r="S29" s="65" t="s">
        <v>1756</v>
      </c>
      <c r="T29" s="75" t="s">
        <v>1757</v>
      </c>
      <c r="U29" s="75" t="s">
        <v>985</v>
      </c>
      <c r="V29" s="63"/>
      <c r="W29" s="45" t="s">
        <v>1758</v>
      </c>
      <c r="X29" s="66">
        <v>0</v>
      </c>
      <c r="Y29" s="69" t="s">
        <v>305</v>
      </c>
      <c r="Z29" s="63"/>
      <c r="AA29" s="63"/>
      <c r="AB29" s="63"/>
      <c r="AC29" s="68" t="s">
        <v>1510</v>
      </c>
      <c r="AD29" s="79">
        <f ca="1">TODAY()-TABLA[[#This Row],[Fecha radicación informe]]</f>
        <v>503</v>
      </c>
      <c r="AE29" s="87" t="s">
        <v>46</v>
      </c>
      <c r="AF29" s="88" t="s">
        <v>1759</v>
      </c>
    </row>
    <row r="30" spans="1:32" ht="409.5" x14ac:dyDescent="0.2">
      <c r="A30" s="44">
        <v>3929</v>
      </c>
      <c r="B30" s="45">
        <v>6</v>
      </c>
      <c r="C30" s="45">
        <v>2022</v>
      </c>
      <c r="D30" s="60" t="s">
        <v>1760</v>
      </c>
      <c r="E30" s="45" t="s">
        <v>1751</v>
      </c>
      <c r="F30" s="45" t="s">
        <v>1752</v>
      </c>
      <c r="G30" s="45" t="s">
        <v>1753</v>
      </c>
      <c r="H30" s="45" t="s">
        <v>48</v>
      </c>
      <c r="I30" s="61" t="s">
        <v>36</v>
      </c>
      <c r="J30" s="70" t="s">
        <v>98</v>
      </c>
      <c r="K30" s="45" t="s">
        <v>1754</v>
      </c>
      <c r="L30" s="45" t="s">
        <v>100</v>
      </c>
      <c r="M30" s="62" t="s">
        <v>1755</v>
      </c>
      <c r="N30" s="62" t="s">
        <v>1109</v>
      </c>
      <c r="O30" s="63">
        <v>2022</v>
      </c>
      <c r="P30" s="63"/>
      <c r="Q30" s="63"/>
      <c r="R30" s="64" t="s">
        <v>358</v>
      </c>
      <c r="S30" s="65" t="s">
        <v>1761</v>
      </c>
      <c r="T30" s="75" t="s">
        <v>1762</v>
      </c>
      <c r="U30" s="75" t="s">
        <v>985</v>
      </c>
      <c r="V30" s="63"/>
      <c r="W30" s="45" t="s">
        <v>1763</v>
      </c>
      <c r="X30" s="66">
        <v>0.5</v>
      </c>
      <c r="Y30" s="69" t="s">
        <v>305</v>
      </c>
      <c r="Z30" s="63"/>
      <c r="AA30" s="63"/>
      <c r="AB30" s="63"/>
      <c r="AC30" s="68" t="s">
        <v>1510</v>
      </c>
      <c r="AD30" s="79">
        <f ca="1">TODAY()-TABLA[[#This Row],[Fecha radicación informe]]</f>
        <v>503</v>
      </c>
      <c r="AE30" s="87" t="s">
        <v>46</v>
      </c>
      <c r="AF30" s="88" t="s">
        <v>1764</v>
      </c>
    </row>
    <row r="31" spans="1:32" ht="409.5" x14ac:dyDescent="0.2">
      <c r="A31" s="44">
        <v>3930</v>
      </c>
      <c r="B31" s="45">
        <v>7</v>
      </c>
      <c r="C31" s="45">
        <v>2022</v>
      </c>
      <c r="D31" s="60" t="s">
        <v>1765</v>
      </c>
      <c r="E31" s="45" t="s">
        <v>333</v>
      </c>
      <c r="F31" s="45" t="s">
        <v>1766</v>
      </c>
      <c r="G31" s="45" t="s">
        <v>1767</v>
      </c>
      <c r="H31" s="45" t="s">
        <v>48</v>
      </c>
      <c r="I31" s="61" t="s">
        <v>308</v>
      </c>
      <c r="J31" s="70" t="s">
        <v>133</v>
      </c>
      <c r="K31" s="45" t="s">
        <v>927</v>
      </c>
      <c r="L31" s="45" t="s">
        <v>279</v>
      </c>
      <c r="M31" s="62" t="s">
        <v>1755</v>
      </c>
      <c r="N31" s="62" t="s">
        <v>1109</v>
      </c>
      <c r="O31" s="63">
        <v>2022</v>
      </c>
      <c r="P31" s="63"/>
      <c r="Q31" s="63"/>
      <c r="R31" s="64" t="s">
        <v>436</v>
      </c>
      <c r="S31" s="65" t="s">
        <v>1768</v>
      </c>
      <c r="T31" s="75">
        <v>44988</v>
      </c>
      <c r="U31" s="75" t="s">
        <v>1769</v>
      </c>
      <c r="V31" s="63"/>
      <c r="W31" s="45" t="s">
        <v>1770</v>
      </c>
      <c r="X31" s="66">
        <v>0.33</v>
      </c>
      <c r="Y31" s="69" t="s">
        <v>305</v>
      </c>
      <c r="Z31" s="63"/>
      <c r="AA31" s="63"/>
      <c r="AB31" s="63"/>
      <c r="AC31" s="68">
        <v>44896</v>
      </c>
      <c r="AD31" s="79">
        <f ca="1">TODAY()-TABLA[[#This Row],[Fecha radicación informe]]</f>
        <v>501</v>
      </c>
      <c r="AE31" s="87" t="s">
        <v>58</v>
      </c>
      <c r="AF31" s="88" t="s">
        <v>1771</v>
      </c>
    </row>
    <row r="32" spans="1:32" ht="409.5" x14ac:dyDescent="0.2">
      <c r="A32" s="44">
        <v>3931</v>
      </c>
      <c r="B32" s="45">
        <v>8</v>
      </c>
      <c r="C32" s="45">
        <v>2022</v>
      </c>
      <c r="D32" s="60" t="s">
        <v>1772</v>
      </c>
      <c r="E32" s="45" t="s">
        <v>333</v>
      </c>
      <c r="F32" s="45" t="s">
        <v>1773</v>
      </c>
      <c r="G32" s="45" t="s">
        <v>1774</v>
      </c>
      <c r="H32" s="45" t="s">
        <v>186</v>
      </c>
      <c r="I32" s="61" t="s">
        <v>187</v>
      </c>
      <c r="J32" s="70" t="s">
        <v>61</v>
      </c>
      <c r="K32" s="45" t="s">
        <v>952</v>
      </c>
      <c r="L32" s="45" t="s">
        <v>492</v>
      </c>
      <c r="M32" s="62" t="s">
        <v>1755</v>
      </c>
      <c r="N32" s="62" t="s">
        <v>1109</v>
      </c>
      <c r="O32" s="63">
        <v>2022</v>
      </c>
      <c r="P32" s="63"/>
      <c r="Q32" s="63"/>
      <c r="R32" s="64" t="s">
        <v>436</v>
      </c>
      <c r="S32" s="65" t="s">
        <v>1775</v>
      </c>
      <c r="T32" s="75" t="s">
        <v>1776</v>
      </c>
      <c r="U32" s="75">
        <v>45504</v>
      </c>
      <c r="V32" s="63"/>
      <c r="W32" s="45" t="s">
        <v>1777</v>
      </c>
      <c r="X32" s="66">
        <v>0.33</v>
      </c>
      <c r="Y32" s="69" t="s">
        <v>305</v>
      </c>
      <c r="Z32" s="63"/>
      <c r="AA32" s="63"/>
      <c r="AB32" s="63"/>
      <c r="AC32" s="68" t="s">
        <v>1778</v>
      </c>
      <c r="AD32" s="79">
        <f ca="1">TODAY()-TABLA[[#This Row],[Fecha radicación informe]]</f>
        <v>504</v>
      </c>
      <c r="AE32" s="87" t="s">
        <v>758</v>
      </c>
      <c r="AF32" s="88" t="s">
        <v>1779</v>
      </c>
    </row>
    <row r="33" spans="1:32" ht="409.5" x14ac:dyDescent="0.2">
      <c r="A33" s="44">
        <v>3932</v>
      </c>
      <c r="B33" s="45">
        <v>9</v>
      </c>
      <c r="C33" s="45">
        <v>2022</v>
      </c>
      <c r="D33" s="60" t="s">
        <v>1780</v>
      </c>
      <c r="E33" s="45" t="s">
        <v>333</v>
      </c>
      <c r="F33" s="45" t="s">
        <v>1773</v>
      </c>
      <c r="G33" s="45" t="s">
        <v>1781</v>
      </c>
      <c r="H33" s="45" t="s">
        <v>186</v>
      </c>
      <c r="I33" s="61" t="s">
        <v>187</v>
      </c>
      <c r="J33" s="70" t="s">
        <v>61</v>
      </c>
      <c r="K33" s="45" t="s">
        <v>952</v>
      </c>
      <c r="L33" s="45" t="s">
        <v>492</v>
      </c>
      <c r="M33" s="62" t="s">
        <v>1755</v>
      </c>
      <c r="N33" s="62" t="s">
        <v>1109</v>
      </c>
      <c r="O33" s="63">
        <v>2022</v>
      </c>
      <c r="P33" s="63"/>
      <c r="Q33" s="63"/>
      <c r="R33" s="64" t="s">
        <v>436</v>
      </c>
      <c r="S33" s="65" t="s">
        <v>1775</v>
      </c>
      <c r="T33" s="75" t="s">
        <v>1776</v>
      </c>
      <c r="U33" s="75">
        <v>45504</v>
      </c>
      <c r="V33" s="63"/>
      <c r="W33" s="45" t="s">
        <v>1777</v>
      </c>
      <c r="X33" s="66">
        <v>0.33</v>
      </c>
      <c r="Y33" s="69" t="s">
        <v>305</v>
      </c>
      <c r="Z33" s="63"/>
      <c r="AA33" s="63"/>
      <c r="AB33" s="63"/>
      <c r="AC33" s="68" t="s">
        <v>1778</v>
      </c>
      <c r="AD33" s="79">
        <f ca="1">TODAY()-TABLA[[#This Row],[Fecha radicación informe]]</f>
        <v>504</v>
      </c>
      <c r="AE33" s="87" t="s">
        <v>758</v>
      </c>
      <c r="AF33" s="88" t="s">
        <v>1782</v>
      </c>
    </row>
    <row r="34" spans="1:32" ht="409.5" x14ac:dyDescent="0.2">
      <c r="A34" s="44">
        <v>3936</v>
      </c>
      <c r="B34" s="45">
        <v>13</v>
      </c>
      <c r="C34" s="45">
        <v>2022</v>
      </c>
      <c r="D34" s="60" t="s">
        <v>1807</v>
      </c>
      <c r="E34" s="45" t="s">
        <v>315</v>
      </c>
      <c r="F34" s="45" t="s">
        <v>1808</v>
      </c>
      <c r="G34" s="45" t="s">
        <v>1809</v>
      </c>
      <c r="H34" s="45" t="s">
        <v>85</v>
      </c>
      <c r="I34" s="61" t="s">
        <v>49</v>
      </c>
      <c r="J34" s="70" t="s">
        <v>50</v>
      </c>
      <c r="K34" s="45" t="s">
        <v>1029</v>
      </c>
      <c r="L34" s="45" t="s">
        <v>492</v>
      </c>
      <c r="M34" s="62" t="s">
        <v>1794</v>
      </c>
      <c r="N34" s="62" t="s">
        <v>1151</v>
      </c>
      <c r="O34" s="63">
        <v>2022</v>
      </c>
      <c r="P34" s="63"/>
      <c r="Q34" s="63"/>
      <c r="R34" s="64" t="s">
        <v>436</v>
      </c>
      <c r="S34" s="65" t="s">
        <v>1810</v>
      </c>
      <c r="T34" s="75">
        <v>44962</v>
      </c>
      <c r="U34" s="75" t="s">
        <v>985</v>
      </c>
      <c r="V34" s="63"/>
      <c r="W34" s="45" t="s">
        <v>1811</v>
      </c>
      <c r="X34" s="66">
        <v>0.33</v>
      </c>
      <c r="Y34" s="69" t="s">
        <v>305</v>
      </c>
      <c r="Z34" s="63"/>
      <c r="AA34" s="63"/>
      <c r="AB34" s="63"/>
      <c r="AC34" s="68" t="s">
        <v>1812</v>
      </c>
      <c r="AD34" s="79">
        <f ca="1">TODAY()-TABLA[[#This Row],[Fecha radicación informe]]</f>
        <v>488</v>
      </c>
      <c r="AE34" s="87" t="s">
        <v>58</v>
      </c>
      <c r="AF34" s="88" t="s">
        <v>1813</v>
      </c>
    </row>
    <row r="35" spans="1:32" ht="409.5" x14ac:dyDescent="0.2">
      <c r="A35" s="44">
        <v>3940</v>
      </c>
      <c r="B35" s="45">
        <v>17</v>
      </c>
      <c r="C35" s="45">
        <v>2022</v>
      </c>
      <c r="D35" s="60" t="s">
        <v>1832</v>
      </c>
      <c r="E35" s="45" t="s">
        <v>1271</v>
      </c>
      <c r="F35" s="45" t="s">
        <v>1833</v>
      </c>
      <c r="G35" s="45" t="s">
        <v>1834</v>
      </c>
      <c r="H35" s="45" t="s">
        <v>48</v>
      </c>
      <c r="I35" s="61" t="s">
        <v>36</v>
      </c>
      <c r="J35" s="70" t="s">
        <v>37</v>
      </c>
      <c r="K35" s="45" t="s">
        <v>496</v>
      </c>
      <c r="L35" s="45" t="s">
        <v>39</v>
      </c>
      <c r="M35" s="62" t="s">
        <v>1755</v>
      </c>
      <c r="N35" s="62" t="s">
        <v>1109</v>
      </c>
      <c r="O35" s="63">
        <v>2022</v>
      </c>
      <c r="P35" s="63"/>
      <c r="Q35" s="63"/>
      <c r="R35" s="64" t="s">
        <v>358</v>
      </c>
      <c r="S35" s="65" t="s">
        <v>1835</v>
      </c>
      <c r="T35" s="75" t="s">
        <v>1836</v>
      </c>
      <c r="U35" s="75" t="s">
        <v>1263</v>
      </c>
      <c r="V35" s="63"/>
      <c r="W35" s="45" t="s">
        <v>1837</v>
      </c>
      <c r="X35" s="66">
        <v>0.83</v>
      </c>
      <c r="Y35" s="69" t="s">
        <v>305</v>
      </c>
      <c r="Z35" s="63"/>
      <c r="AA35" s="63"/>
      <c r="AB35" s="63"/>
      <c r="AC35" s="68">
        <v>44902</v>
      </c>
      <c r="AD35" s="79">
        <f ca="1">TODAY()-TABLA[[#This Row],[Fecha radicación informe]]</f>
        <v>495</v>
      </c>
      <c r="AE35" s="87" t="s">
        <v>46</v>
      </c>
      <c r="AF35" s="88" t="s">
        <v>1838</v>
      </c>
    </row>
    <row r="36" spans="1:32" ht="409.5" x14ac:dyDescent="0.2">
      <c r="A36" s="44">
        <v>3941</v>
      </c>
      <c r="B36" s="45">
        <v>18</v>
      </c>
      <c r="C36" s="45">
        <v>2022</v>
      </c>
      <c r="D36" s="60" t="s">
        <v>1839</v>
      </c>
      <c r="E36" s="45" t="s">
        <v>1271</v>
      </c>
      <c r="F36" s="45" t="s">
        <v>1833</v>
      </c>
      <c r="G36" s="45" t="s">
        <v>1840</v>
      </c>
      <c r="H36" s="45" t="s">
        <v>48</v>
      </c>
      <c r="I36" s="61" t="s">
        <v>36</v>
      </c>
      <c r="J36" s="70" t="s">
        <v>37</v>
      </c>
      <c r="K36" s="45" t="s">
        <v>496</v>
      </c>
      <c r="L36" s="45" t="s">
        <v>39</v>
      </c>
      <c r="M36" s="62" t="s">
        <v>1755</v>
      </c>
      <c r="N36" s="62" t="s">
        <v>1109</v>
      </c>
      <c r="O36" s="63">
        <v>2022</v>
      </c>
      <c r="P36" s="63"/>
      <c r="Q36" s="63"/>
      <c r="R36" s="64" t="s">
        <v>42</v>
      </c>
      <c r="S36" s="65" t="s">
        <v>1841</v>
      </c>
      <c r="T36" s="75" t="s">
        <v>1842</v>
      </c>
      <c r="U36" s="75" t="s">
        <v>1824</v>
      </c>
      <c r="V36" s="63"/>
      <c r="W36" s="45" t="s">
        <v>1843</v>
      </c>
      <c r="X36" s="66">
        <v>0.73</v>
      </c>
      <c r="Y36" s="69" t="s">
        <v>305</v>
      </c>
      <c r="Z36" s="63"/>
      <c r="AA36" s="63"/>
      <c r="AB36" s="63"/>
      <c r="AC36" s="68">
        <v>44902</v>
      </c>
      <c r="AD36" s="79">
        <f ca="1">TODAY()-TABLA[[#This Row],[Fecha radicación informe]]</f>
        <v>495</v>
      </c>
      <c r="AE36" s="87" t="s">
        <v>46</v>
      </c>
      <c r="AF36" s="88" t="s">
        <v>1844</v>
      </c>
    </row>
    <row r="37" spans="1:32" ht="409.5" x14ac:dyDescent="0.2">
      <c r="A37" s="44">
        <v>3942</v>
      </c>
      <c r="B37" s="45">
        <v>19</v>
      </c>
      <c r="C37" s="45">
        <v>2022</v>
      </c>
      <c r="D37" s="60" t="s">
        <v>1845</v>
      </c>
      <c r="E37" s="45" t="s">
        <v>1846</v>
      </c>
      <c r="F37" s="45" t="s">
        <v>1847</v>
      </c>
      <c r="G37" s="45" t="s">
        <v>1848</v>
      </c>
      <c r="H37" s="45" t="s">
        <v>301</v>
      </c>
      <c r="I37" s="61" t="s">
        <v>60</v>
      </c>
      <c r="J37" s="70" t="s">
        <v>61</v>
      </c>
      <c r="K37" s="45" t="s">
        <v>952</v>
      </c>
      <c r="L37" s="45" t="s">
        <v>527</v>
      </c>
      <c r="M37" s="62" t="s">
        <v>1794</v>
      </c>
      <c r="N37" s="62" t="s">
        <v>1151</v>
      </c>
      <c r="O37" s="63">
        <v>2022</v>
      </c>
      <c r="P37" s="63"/>
      <c r="Q37" s="63"/>
      <c r="R37" s="64" t="s">
        <v>436</v>
      </c>
      <c r="S37" s="65" t="s">
        <v>1849</v>
      </c>
      <c r="T37" s="75">
        <v>44988</v>
      </c>
      <c r="U37" s="75" t="s">
        <v>1769</v>
      </c>
      <c r="V37" s="63"/>
      <c r="W37" s="45" t="s">
        <v>1850</v>
      </c>
      <c r="X37" s="66">
        <v>0</v>
      </c>
      <c r="Y37" s="69" t="s">
        <v>305</v>
      </c>
      <c r="Z37" s="63"/>
      <c r="AA37" s="63"/>
      <c r="AB37" s="63"/>
      <c r="AC37" s="68">
        <v>44909</v>
      </c>
      <c r="AD37" s="79">
        <f ca="1">TODAY()-TABLA[[#This Row],[Fecha radicación informe]]</f>
        <v>488</v>
      </c>
      <c r="AE37" s="87" t="s">
        <v>46</v>
      </c>
      <c r="AF37" s="88" t="s">
        <v>1851</v>
      </c>
    </row>
    <row r="38" spans="1:32" ht="409.5" x14ac:dyDescent="0.2">
      <c r="A38" s="44">
        <v>3943</v>
      </c>
      <c r="B38" s="45">
        <v>20</v>
      </c>
      <c r="C38" s="45">
        <v>2022</v>
      </c>
      <c r="D38" s="60" t="s">
        <v>1852</v>
      </c>
      <c r="E38" s="45" t="s">
        <v>1853</v>
      </c>
      <c r="F38" s="45" t="s">
        <v>1854</v>
      </c>
      <c r="G38" s="45" t="s">
        <v>1848</v>
      </c>
      <c r="H38" s="45" t="s">
        <v>48</v>
      </c>
      <c r="I38" s="61" t="s">
        <v>60</v>
      </c>
      <c r="J38" s="70" t="s">
        <v>61</v>
      </c>
      <c r="K38" s="45" t="s">
        <v>952</v>
      </c>
      <c r="L38" s="45" t="s">
        <v>527</v>
      </c>
      <c r="M38" s="62" t="s">
        <v>1794</v>
      </c>
      <c r="N38" s="62" t="s">
        <v>1151</v>
      </c>
      <c r="O38" s="63">
        <v>2022</v>
      </c>
      <c r="P38" s="63"/>
      <c r="Q38" s="63"/>
      <c r="R38" s="64" t="s">
        <v>436</v>
      </c>
      <c r="S38" s="65" t="s">
        <v>1855</v>
      </c>
      <c r="T38" s="75">
        <v>44988</v>
      </c>
      <c r="U38" s="75">
        <v>45504</v>
      </c>
      <c r="V38" s="63"/>
      <c r="W38" s="45" t="s">
        <v>1856</v>
      </c>
      <c r="X38" s="66">
        <v>0</v>
      </c>
      <c r="Y38" s="69" t="s">
        <v>305</v>
      </c>
      <c r="Z38" s="63"/>
      <c r="AA38" s="63"/>
      <c r="AB38" s="63"/>
      <c r="AC38" s="68" t="s">
        <v>1812</v>
      </c>
      <c r="AD38" s="79">
        <f ca="1">TODAY()-TABLA[[#This Row],[Fecha radicación informe]]</f>
        <v>488</v>
      </c>
      <c r="AE38" s="87" t="s">
        <v>46</v>
      </c>
      <c r="AF38" s="88" t="s">
        <v>1857</v>
      </c>
    </row>
    <row r="39" spans="1:32" ht="409.5" x14ac:dyDescent="0.2">
      <c r="A39" s="44">
        <v>3944</v>
      </c>
      <c r="B39" s="45">
        <v>21</v>
      </c>
      <c r="C39" s="45">
        <v>2022</v>
      </c>
      <c r="D39" s="60" t="s">
        <v>1858</v>
      </c>
      <c r="E39" s="45" t="s">
        <v>1853</v>
      </c>
      <c r="F39" s="45" t="s">
        <v>1854</v>
      </c>
      <c r="G39" s="45" t="s">
        <v>1848</v>
      </c>
      <c r="H39" s="45" t="s">
        <v>48</v>
      </c>
      <c r="I39" s="61" t="s">
        <v>60</v>
      </c>
      <c r="J39" s="70" t="s">
        <v>61</v>
      </c>
      <c r="K39" s="45" t="s">
        <v>952</v>
      </c>
      <c r="L39" s="45" t="s">
        <v>527</v>
      </c>
      <c r="M39" s="62" t="s">
        <v>1794</v>
      </c>
      <c r="N39" s="62" t="s">
        <v>1151</v>
      </c>
      <c r="O39" s="63">
        <v>2022</v>
      </c>
      <c r="P39" s="63"/>
      <c r="Q39" s="63"/>
      <c r="R39" s="64" t="s">
        <v>436</v>
      </c>
      <c r="S39" s="65" t="s">
        <v>1859</v>
      </c>
      <c r="T39" s="75">
        <v>44988</v>
      </c>
      <c r="U39" s="75">
        <v>45504</v>
      </c>
      <c r="V39" s="63"/>
      <c r="W39" s="45" t="s">
        <v>1860</v>
      </c>
      <c r="X39" s="66">
        <v>0</v>
      </c>
      <c r="Y39" s="69" t="s">
        <v>305</v>
      </c>
      <c r="Z39" s="63"/>
      <c r="AA39" s="63"/>
      <c r="AB39" s="63"/>
      <c r="AC39" s="68" t="s">
        <v>1812</v>
      </c>
      <c r="AD39" s="79">
        <f ca="1">TODAY()-TABLA[[#This Row],[Fecha radicación informe]]</f>
        <v>488</v>
      </c>
      <c r="AE39" s="87" t="s">
        <v>46</v>
      </c>
      <c r="AF39" s="88" t="s">
        <v>1861</v>
      </c>
    </row>
    <row r="40" spans="1:32" ht="409.5" x14ac:dyDescent="0.2">
      <c r="A40" s="44">
        <v>3950</v>
      </c>
      <c r="B40" s="45">
        <v>5</v>
      </c>
      <c r="C40" s="45">
        <v>2023</v>
      </c>
      <c r="D40" s="60" t="s">
        <v>1900</v>
      </c>
      <c r="E40" s="45" t="s">
        <v>333</v>
      </c>
      <c r="F40" s="45"/>
      <c r="G40" s="45" t="s">
        <v>1901</v>
      </c>
      <c r="H40" s="45" t="s">
        <v>48</v>
      </c>
      <c r="I40" s="61" t="s">
        <v>36</v>
      </c>
      <c r="J40" s="70" t="s">
        <v>98</v>
      </c>
      <c r="K40" s="45" t="s">
        <v>1252</v>
      </c>
      <c r="L40" s="45" t="s">
        <v>1107</v>
      </c>
      <c r="M40" s="62" t="s">
        <v>1902</v>
      </c>
      <c r="N40" s="62" t="s">
        <v>852</v>
      </c>
      <c r="O40" s="63">
        <v>2023</v>
      </c>
      <c r="P40" s="63"/>
      <c r="Q40" s="63"/>
      <c r="R40" s="64" t="s">
        <v>358</v>
      </c>
      <c r="S40" s="65" t="s">
        <v>1903</v>
      </c>
      <c r="T40" s="75">
        <v>45149</v>
      </c>
      <c r="U40" s="75" t="s">
        <v>1904</v>
      </c>
      <c r="V40" s="63"/>
      <c r="W40" s="45" t="s">
        <v>1905</v>
      </c>
      <c r="X40" s="66">
        <v>0.67</v>
      </c>
      <c r="Y40" s="69" t="s">
        <v>305</v>
      </c>
      <c r="Z40" s="63"/>
      <c r="AA40" s="63"/>
      <c r="AB40" s="63"/>
      <c r="AC40" s="68" t="s">
        <v>1906</v>
      </c>
      <c r="AD40" s="79">
        <f ca="1">TODAY()-TABLA[[#This Row],[Fecha radicación informe]]</f>
        <v>294</v>
      </c>
      <c r="AE40" s="87" t="s">
        <v>46</v>
      </c>
      <c r="AF40" s="88" t="s">
        <v>1907</v>
      </c>
    </row>
    <row r="41" spans="1:32" ht="409.5" x14ac:dyDescent="0.2">
      <c r="A41" s="44">
        <v>3951</v>
      </c>
      <c r="B41" s="45">
        <v>6</v>
      </c>
      <c r="C41" s="45">
        <v>2023</v>
      </c>
      <c r="D41" s="60" t="s">
        <v>1908</v>
      </c>
      <c r="E41" s="45" t="s">
        <v>333</v>
      </c>
      <c r="F41" s="45"/>
      <c r="G41" s="45" t="s">
        <v>1901</v>
      </c>
      <c r="H41" s="45" t="s">
        <v>48</v>
      </c>
      <c r="I41" s="61" t="s">
        <v>36</v>
      </c>
      <c r="J41" s="70" t="s">
        <v>98</v>
      </c>
      <c r="K41" s="45" t="s">
        <v>1252</v>
      </c>
      <c r="L41" s="45" t="s">
        <v>1107</v>
      </c>
      <c r="M41" s="62" t="s">
        <v>1902</v>
      </c>
      <c r="N41" s="62" t="s">
        <v>852</v>
      </c>
      <c r="O41" s="63">
        <v>2023</v>
      </c>
      <c r="P41" s="63"/>
      <c r="Q41" s="63"/>
      <c r="R41" s="64" t="s">
        <v>358</v>
      </c>
      <c r="S41" s="65" t="s">
        <v>1909</v>
      </c>
      <c r="T41" s="75">
        <v>45149</v>
      </c>
      <c r="U41" s="75" t="s">
        <v>993</v>
      </c>
      <c r="V41" s="63"/>
      <c r="W41" s="45" t="s">
        <v>1910</v>
      </c>
      <c r="X41" s="66">
        <v>0</v>
      </c>
      <c r="Y41" s="69" t="s">
        <v>305</v>
      </c>
      <c r="Z41" s="63"/>
      <c r="AA41" s="63"/>
      <c r="AB41" s="63"/>
      <c r="AC41" s="68" t="s">
        <v>1906</v>
      </c>
      <c r="AD41" s="79">
        <f ca="1">TODAY()-TABLA[[#This Row],[Fecha radicación informe]]</f>
        <v>294</v>
      </c>
      <c r="AE41" s="87" t="s">
        <v>46</v>
      </c>
      <c r="AF41" s="88" t="s">
        <v>1911</v>
      </c>
    </row>
    <row r="42" spans="1:32" ht="409.5" x14ac:dyDescent="0.2">
      <c r="A42" s="44">
        <v>3952</v>
      </c>
      <c r="B42" s="45">
        <v>7</v>
      </c>
      <c r="C42" s="45">
        <v>2023</v>
      </c>
      <c r="D42" s="60" t="s">
        <v>1912</v>
      </c>
      <c r="E42" s="45" t="s">
        <v>1913</v>
      </c>
      <c r="F42" s="45"/>
      <c r="G42" s="45" t="s">
        <v>1901</v>
      </c>
      <c r="H42" s="45" t="s">
        <v>35</v>
      </c>
      <c r="I42" s="61" t="s">
        <v>36</v>
      </c>
      <c r="J42" s="70" t="s">
        <v>98</v>
      </c>
      <c r="K42" s="45" t="s">
        <v>1252</v>
      </c>
      <c r="L42" s="45" t="s">
        <v>1107</v>
      </c>
      <c r="M42" s="62" t="s">
        <v>1902</v>
      </c>
      <c r="N42" s="62" t="s">
        <v>852</v>
      </c>
      <c r="O42" s="63">
        <v>2023</v>
      </c>
      <c r="P42" s="63"/>
      <c r="Q42" s="63"/>
      <c r="R42" s="64" t="s">
        <v>358</v>
      </c>
      <c r="S42" s="65" t="s">
        <v>1914</v>
      </c>
      <c r="T42" s="75">
        <v>45149</v>
      </c>
      <c r="U42" s="75" t="s">
        <v>993</v>
      </c>
      <c r="V42" s="63"/>
      <c r="W42" s="45" t="s">
        <v>1915</v>
      </c>
      <c r="X42" s="66">
        <v>0</v>
      </c>
      <c r="Y42" s="69" t="s">
        <v>305</v>
      </c>
      <c r="Z42" s="63"/>
      <c r="AA42" s="63"/>
      <c r="AB42" s="63"/>
      <c r="AC42" s="68" t="s">
        <v>1906</v>
      </c>
      <c r="AD42" s="79">
        <f ca="1">TODAY()-TABLA[[#This Row],[Fecha radicación informe]]</f>
        <v>294</v>
      </c>
      <c r="AE42" s="87" t="s">
        <v>46</v>
      </c>
      <c r="AF42" s="88" t="s">
        <v>1916</v>
      </c>
    </row>
    <row r="43" spans="1:32" ht="409.5" x14ac:dyDescent="0.2">
      <c r="A43" s="44">
        <v>3953</v>
      </c>
      <c r="B43" s="45">
        <v>8</v>
      </c>
      <c r="C43" s="45">
        <v>2023</v>
      </c>
      <c r="D43" s="60" t="s">
        <v>1917</v>
      </c>
      <c r="E43" s="45" t="s">
        <v>719</v>
      </c>
      <c r="F43" s="45"/>
      <c r="G43" s="45" t="s">
        <v>1918</v>
      </c>
      <c r="H43" s="45" t="s">
        <v>85</v>
      </c>
      <c r="I43" s="61" t="s">
        <v>49</v>
      </c>
      <c r="J43" s="70" t="s">
        <v>50</v>
      </c>
      <c r="K43" s="45" t="s">
        <v>1029</v>
      </c>
      <c r="L43" s="45" t="s">
        <v>770</v>
      </c>
      <c r="M43" s="62" t="s">
        <v>1902</v>
      </c>
      <c r="N43" s="62" t="s">
        <v>852</v>
      </c>
      <c r="O43" s="63">
        <v>2023</v>
      </c>
      <c r="P43" s="63"/>
      <c r="Q43" s="63"/>
      <c r="R43" s="64" t="s">
        <v>358</v>
      </c>
      <c r="S43" s="65" t="s">
        <v>1919</v>
      </c>
      <c r="T43" s="75">
        <v>45142</v>
      </c>
      <c r="U43" s="75" t="s">
        <v>985</v>
      </c>
      <c r="V43" s="63"/>
      <c r="W43" s="45" t="s">
        <v>1920</v>
      </c>
      <c r="X43" s="66">
        <v>0.3</v>
      </c>
      <c r="Y43" s="69" t="s">
        <v>305</v>
      </c>
      <c r="Z43" s="63"/>
      <c r="AA43" s="63"/>
      <c r="AB43" s="63"/>
      <c r="AC43" s="68">
        <v>45112</v>
      </c>
      <c r="AD43" s="79">
        <f ca="1">TODAY()-TABLA[[#This Row],[Fecha radicación informe]]</f>
        <v>285</v>
      </c>
      <c r="AE43" s="87" t="s">
        <v>58</v>
      </c>
      <c r="AF43" s="88" t="s">
        <v>1921</v>
      </c>
    </row>
    <row r="44" spans="1:32" ht="409.5" x14ac:dyDescent="0.2">
      <c r="A44" s="44">
        <v>3954</v>
      </c>
      <c r="B44" s="45">
        <v>9</v>
      </c>
      <c r="C44" s="45">
        <v>2023</v>
      </c>
      <c r="D44" s="60" t="s">
        <v>1922</v>
      </c>
      <c r="E44" s="45" t="s">
        <v>719</v>
      </c>
      <c r="F44" s="45"/>
      <c r="G44" s="45" t="s">
        <v>1918</v>
      </c>
      <c r="H44" s="45" t="s">
        <v>85</v>
      </c>
      <c r="I44" s="61" t="s">
        <v>49</v>
      </c>
      <c r="J44" s="70" t="s">
        <v>50</v>
      </c>
      <c r="K44" s="45" t="s">
        <v>1029</v>
      </c>
      <c r="L44" s="45" t="s">
        <v>770</v>
      </c>
      <c r="M44" s="62" t="s">
        <v>1902</v>
      </c>
      <c r="N44" s="62" t="s">
        <v>852</v>
      </c>
      <c r="O44" s="63">
        <v>2023</v>
      </c>
      <c r="P44" s="63"/>
      <c r="Q44" s="63"/>
      <c r="R44" s="64" t="s">
        <v>358</v>
      </c>
      <c r="S44" s="65" t="s">
        <v>1923</v>
      </c>
      <c r="T44" s="75">
        <v>45142</v>
      </c>
      <c r="U44" s="75" t="s">
        <v>985</v>
      </c>
      <c r="V44" s="63"/>
      <c r="W44" s="45" t="s">
        <v>1924</v>
      </c>
      <c r="X44" s="66">
        <v>0.3</v>
      </c>
      <c r="Y44" s="69" t="s">
        <v>305</v>
      </c>
      <c r="Z44" s="63"/>
      <c r="AA44" s="63"/>
      <c r="AB44" s="63"/>
      <c r="AC44" s="68">
        <v>45112</v>
      </c>
      <c r="AD44" s="79">
        <f ca="1">TODAY()-TABLA[[#This Row],[Fecha radicación informe]]</f>
        <v>285</v>
      </c>
      <c r="AE44" s="87" t="s">
        <v>58</v>
      </c>
      <c r="AF44" s="88" t="s">
        <v>1925</v>
      </c>
    </row>
    <row r="45" spans="1:32" ht="409.5" x14ac:dyDescent="0.2">
      <c r="A45" s="44">
        <v>3955</v>
      </c>
      <c r="B45" s="45">
        <v>10</v>
      </c>
      <c r="C45" s="45">
        <v>2023</v>
      </c>
      <c r="D45" s="60" t="s">
        <v>1926</v>
      </c>
      <c r="E45" s="45" t="s">
        <v>719</v>
      </c>
      <c r="F45" s="45"/>
      <c r="G45" s="45" t="s">
        <v>1918</v>
      </c>
      <c r="H45" s="45" t="s">
        <v>85</v>
      </c>
      <c r="I45" s="61" t="s">
        <v>49</v>
      </c>
      <c r="J45" s="70" t="s">
        <v>50</v>
      </c>
      <c r="K45" s="45" t="s">
        <v>1029</v>
      </c>
      <c r="L45" s="45" t="s">
        <v>770</v>
      </c>
      <c r="M45" s="62" t="s">
        <v>1902</v>
      </c>
      <c r="N45" s="62" t="s">
        <v>852</v>
      </c>
      <c r="O45" s="63">
        <v>2023</v>
      </c>
      <c r="P45" s="63"/>
      <c r="Q45" s="63"/>
      <c r="R45" s="64" t="s">
        <v>358</v>
      </c>
      <c r="S45" s="65" t="s">
        <v>1927</v>
      </c>
      <c r="T45" s="75">
        <v>45142</v>
      </c>
      <c r="U45" s="75" t="s">
        <v>985</v>
      </c>
      <c r="V45" s="63"/>
      <c r="W45" s="45" t="s">
        <v>1928</v>
      </c>
      <c r="X45" s="66">
        <v>0.3</v>
      </c>
      <c r="Y45" s="69" t="s">
        <v>305</v>
      </c>
      <c r="Z45" s="63"/>
      <c r="AA45" s="63"/>
      <c r="AB45" s="63"/>
      <c r="AC45" s="68">
        <v>45112</v>
      </c>
      <c r="AD45" s="79">
        <f ca="1">TODAY()-TABLA[[#This Row],[Fecha radicación informe]]</f>
        <v>285</v>
      </c>
      <c r="AE45" s="87" t="s">
        <v>58</v>
      </c>
      <c r="AF45" s="88" t="s">
        <v>1929</v>
      </c>
    </row>
    <row r="46" spans="1:32" ht="409.5" x14ac:dyDescent="0.2">
      <c r="A46" s="44">
        <v>3956</v>
      </c>
      <c r="B46" s="45">
        <v>11</v>
      </c>
      <c r="C46" s="45">
        <v>2023</v>
      </c>
      <c r="D46" s="60" t="s">
        <v>1930</v>
      </c>
      <c r="E46" s="45" t="s">
        <v>333</v>
      </c>
      <c r="F46" s="45"/>
      <c r="G46" s="45" t="s">
        <v>1931</v>
      </c>
      <c r="H46" s="45" t="s">
        <v>781</v>
      </c>
      <c r="I46" s="61" t="s">
        <v>140</v>
      </c>
      <c r="J46" s="70" t="s">
        <v>77</v>
      </c>
      <c r="K46" s="45" t="s">
        <v>1932</v>
      </c>
      <c r="L46" s="45" t="s">
        <v>210</v>
      </c>
      <c r="M46" s="62" t="s">
        <v>1933</v>
      </c>
      <c r="N46" s="62" t="s">
        <v>1934</v>
      </c>
      <c r="O46" s="63">
        <v>2023</v>
      </c>
      <c r="P46" s="63"/>
      <c r="Q46" s="63"/>
      <c r="R46" s="64" t="s">
        <v>42</v>
      </c>
      <c r="S46" s="65" t="s">
        <v>1935</v>
      </c>
      <c r="T46" s="75">
        <v>45148</v>
      </c>
      <c r="U46" s="75" t="s">
        <v>1824</v>
      </c>
      <c r="V46" s="63"/>
      <c r="W46" s="45" t="s">
        <v>1936</v>
      </c>
      <c r="X46" s="66">
        <v>0.65</v>
      </c>
      <c r="Y46" s="69" t="s">
        <v>305</v>
      </c>
      <c r="Z46" s="63"/>
      <c r="AA46" s="63"/>
      <c r="AB46" s="63"/>
      <c r="AC46" s="68">
        <v>45114</v>
      </c>
      <c r="AD46" s="79">
        <f ca="1">TODAY()-TABLA[[#This Row],[Fecha radicación informe]]</f>
        <v>283</v>
      </c>
      <c r="AE46" s="87" t="s">
        <v>758</v>
      </c>
      <c r="AF46" s="88" t="s">
        <v>1937</v>
      </c>
    </row>
    <row r="47" spans="1:32" ht="409.5" x14ac:dyDescent="0.2">
      <c r="A47" s="44">
        <v>3958</v>
      </c>
      <c r="B47" s="45">
        <v>13</v>
      </c>
      <c r="C47" s="45">
        <v>2023</v>
      </c>
      <c r="D47" s="60" t="s">
        <v>1944</v>
      </c>
      <c r="E47" s="45" t="s">
        <v>333</v>
      </c>
      <c r="F47" s="45"/>
      <c r="G47" s="45" t="s">
        <v>1931</v>
      </c>
      <c r="H47" s="45" t="s">
        <v>48</v>
      </c>
      <c r="I47" s="61" t="s">
        <v>140</v>
      </c>
      <c r="J47" s="70" t="s">
        <v>77</v>
      </c>
      <c r="K47" s="45" t="s">
        <v>1945</v>
      </c>
      <c r="L47" s="45" t="s">
        <v>210</v>
      </c>
      <c r="M47" s="62" t="s">
        <v>1946</v>
      </c>
      <c r="N47" s="62" t="s">
        <v>1947</v>
      </c>
      <c r="O47" s="63">
        <v>2023</v>
      </c>
      <c r="P47" s="63"/>
      <c r="Q47" s="63"/>
      <c r="R47" s="64" t="s">
        <v>358</v>
      </c>
      <c r="S47" s="65" t="s">
        <v>1948</v>
      </c>
      <c r="T47" s="75">
        <v>45149</v>
      </c>
      <c r="U47" s="75" t="s">
        <v>1824</v>
      </c>
      <c r="V47" s="63"/>
      <c r="W47" s="45" t="s">
        <v>1949</v>
      </c>
      <c r="X47" s="66">
        <v>0.65</v>
      </c>
      <c r="Y47" s="69" t="s">
        <v>305</v>
      </c>
      <c r="Z47" s="63"/>
      <c r="AA47" s="63"/>
      <c r="AB47" s="63"/>
      <c r="AC47" s="68">
        <v>45114</v>
      </c>
      <c r="AD47" s="79">
        <f ca="1">TODAY()-TABLA[[#This Row],[Fecha radicación informe]]</f>
        <v>283</v>
      </c>
      <c r="AE47" s="87" t="s">
        <v>758</v>
      </c>
      <c r="AF47" s="88" t="s">
        <v>1950</v>
      </c>
    </row>
    <row r="48" spans="1:32" ht="409.5" x14ac:dyDescent="0.2">
      <c r="A48" s="44">
        <v>3959</v>
      </c>
      <c r="B48" s="45">
        <v>14</v>
      </c>
      <c r="C48" s="45">
        <v>2023</v>
      </c>
      <c r="D48" s="60" t="s">
        <v>1951</v>
      </c>
      <c r="E48" s="45" t="s">
        <v>333</v>
      </c>
      <c r="F48" s="45"/>
      <c r="G48" s="45" t="s">
        <v>1931</v>
      </c>
      <c r="H48" s="45" t="s">
        <v>48</v>
      </c>
      <c r="I48" s="61" t="s">
        <v>140</v>
      </c>
      <c r="J48" s="70" t="s">
        <v>77</v>
      </c>
      <c r="K48" s="45" t="s">
        <v>1952</v>
      </c>
      <c r="L48" s="45" t="s">
        <v>210</v>
      </c>
      <c r="M48" s="62" t="s">
        <v>1946</v>
      </c>
      <c r="N48" s="62" t="s">
        <v>1947</v>
      </c>
      <c r="O48" s="63">
        <v>2023</v>
      </c>
      <c r="P48" s="63"/>
      <c r="Q48" s="63"/>
      <c r="R48" s="64" t="s">
        <v>358</v>
      </c>
      <c r="S48" s="65" t="s">
        <v>1953</v>
      </c>
      <c r="T48" s="75">
        <v>45149</v>
      </c>
      <c r="U48" s="75" t="s">
        <v>1824</v>
      </c>
      <c r="V48" s="63"/>
      <c r="W48" s="45" t="s">
        <v>1954</v>
      </c>
      <c r="X48" s="66">
        <v>0.6</v>
      </c>
      <c r="Y48" s="69" t="s">
        <v>305</v>
      </c>
      <c r="Z48" s="63"/>
      <c r="AA48" s="63"/>
      <c r="AB48" s="63"/>
      <c r="AC48" s="68">
        <v>45114</v>
      </c>
      <c r="AD48" s="79">
        <f ca="1">TODAY()-TABLA[[#This Row],[Fecha radicación informe]]</f>
        <v>283</v>
      </c>
      <c r="AE48" s="87" t="s">
        <v>758</v>
      </c>
      <c r="AF48" s="88" t="s">
        <v>1955</v>
      </c>
    </row>
    <row r="49" spans="1:32" ht="409.5" x14ac:dyDescent="0.2">
      <c r="A49" s="44">
        <v>3962</v>
      </c>
      <c r="B49" s="45">
        <v>17</v>
      </c>
      <c r="C49" s="45">
        <v>2023</v>
      </c>
      <c r="D49" s="60" t="s">
        <v>1965</v>
      </c>
      <c r="E49" s="45" t="s">
        <v>719</v>
      </c>
      <c r="F49" s="45"/>
      <c r="G49" s="45" t="s">
        <v>1966</v>
      </c>
      <c r="H49" s="45" t="s">
        <v>85</v>
      </c>
      <c r="I49" s="61" t="s">
        <v>49</v>
      </c>
      <c r="J49" s="70" t="s">
        <v>50</v>
      </c>
      <c r="K49" s="45" t="s">
        <v>1091</v>
      </c>
      <c r="L49" s="45" t="s">
        <v>770</v>
      </c>
      <c r="M49" s="62" t="s">
        <v>1967</v>
      </c>
      <c r="N49" s="62" t="s">
        <v>914</v>
      </c>
      <c r="O49" s="63">
        <v>2023</v>
      </c>
      <c r="P49" s="63"/>
      <c r="Q49" s="63"/>
      <c r="R49" s="64" t="s">
        <v>358</v>
      </c>
      <c r="S49" s="65" t="s">
        <v>1968</v>
      </c>
      <c r="T49" s="75">
        <v>45086</v>
      </c>
      <c r="U49" s="75" t="s">
        <v>1874</v>
      </c>
      <c r="V49" s="63"/>
      <c r="W49" s="45" t="s">
        <v>1969</v>
      </c>
      <c r="X49" s="66">
        <v>0.5</v>
      </c>
      <c r="Y49" s="69" t="s">
        <v>305</v>
      </c>
      <c r="Z49" s="63"/>
      <c r="AA49" s="63"/>
      <c r="AB49" s="63"/>
      <c r="AC49" s="68" t="s">
        <v>1970</v>
      </c>
      <c r="AD49" s="79">
        <f ca="1">TODAY()-TABLA[[#This Row],[Fecha radicación informe]]</f>
        <v>262</v>
      </c>
      <c r="AE49" s="87" t="s">
        <v>758</v>
      </c>
      <c r="AF49" s="88" t="s">
        <v>1971</v>
      </c>
    </row>
    <row r="50" spans="1:32" ht="409.5" x14ac:dyDescent="0.2">
      <c r="A50" s="44">
        <v>3963</v>
      </c>
      <c r="B50" s="45">
        <v>18</v>
      </c>
      <c r="C50" s="45">
        <v>2023</v>
      </c>
      <c r="D50" s="60" t="s">
        <v>1972</v>
      </c>
      <c r="E50" s="45" t="s">
        <v>719</v>
      </c>
      <c r="F50" s="45"/>
      <c r="G50" s="45" t="s">
        <v>1966</v>
      </c>
      <c r="H50" s="45" t="s">
        <v>85</v>
      </c>
      <c r="I50" s="61" t="s">
        <v>49</v>
      </c>
      <c r="J50" s="70" t="s">
        <v>50</v>
      </c>
      <c r="K50" s="45" t="s">
        <v>1029</v>
      </c>
      <c r="L50" s="45" t="s">
        <v>770</v>
      </c>
      <c r="M50" s="62" t="s">
        <v>1967</v>
      </c>
      <c r="N50" s="62" t="s">
        <v>914</v>
      </c>
      <c r="O50" s="63">
        <v>2023</v>
      </c>
      <c r="P50" s="63"/>
      <c r="Q50" s="63"/>
      <c r="R50" s="64" t="s">
        <v>358</v>
      </c>
      <c r="S50" s="65" t="s">
        <v>1973</v>
      </c>
      <c r="T50" s="75">
        <v>45086</v>
      </c>
      <c r="U50" s="75" t="s">
        <v>1874</v>
      </c>
      <c r="V50" s="63"/>
      <c r="W50" s="45" t="s">
        <v>1974</v>
      </c>
      <c r="X50" s="66">
        <v>0</v>
      </c>
      <c r="Y50" s="69" t="s">
        <v>305</v>
      </c>
      <c r="Z50" s="63"/>
      <c r="AA50" s="63"/>
      <c r="AB50" s="63"/>
      <c r="AC50" s="68" t="s">
        <v>1970</v>
      </c>
      <c r="AD50" s="79">
        <f ca="1">TODAY()-TABLA[[#This Row],[Fecha radicación informe]]</f>
        <v>262</v>
      </c>
      <c r="AE50" s="87" t="s">
        <v>758</v>
      </c>
      <c r="AF50" s="88" t="s">
        <v>1975</v>
      </c>
    </row>
    <row r="51" spans="1:32" ht="267.75" x14ac:dyDescent="0.2">
      <c r="A51" s="44">
        <v>3964</v>
      </c>
      <c r="B51" s="45">
        <v>19</v>
      </c>
      <c r="C51" s="45">
        <v>2023</v>
      </c>
      <c r="D51" s="60" t="s">
        <v>1976</v>
      </c>
      <c r="E51" s="45" t="s">
        <v>1271</v>
      </c>
      <c r="F51" s="45"/>
      <c r="G51" s="45" t="s">
        <v>1977</v>
      </c>
      <c r="H51" s="45" t="s">
        <v>35</v>
      </c>
      <c r="I51" s="61" t="s">
        <v>36</v>
      </c>
      <c r="J51" s="70" t="s">
        <v>37</v>
      </c>
      <c r="K51" s="45" t="s">
        <v>737</v>
      </c>
      <c r="L51" s="45" t="s">
        <v>527</v>
      </c>
      <c r="M51" s="62" t="s">
        <v>1967</v>
      </c>
      <c r="N51" s="62" t="s">
        <v>914</v>
      </c>
      <c r="O51" s="63">
        <v>2023</v>
      </c>
      <c r="P51" s="63"/>
      <c r="Q51" s="63"/>
      <c r="R51" s="64" t="s">
        <v>436</v>
      </c>
      <c r="S51" s="65" t="s">
        <v>1978</v>
      </c>
      <c r="T51" s="75">
        <v>45211</v>
      </c>
      <c r="U51" s="75" t="s">
        <v>1979</v>
      </c>
      <c r="V51" s="63"/>
      <c r="W51" s="45" t="s">
        <v>1980</v>
      </c>
      <c r="X51" s="66">
        <v>0</v>
      </c>
      <c r="Y51" s="69" t="s">
        <v>305</v>
      </c>
      <c r="Z51" s="63"/>
      <c r="AA51" s="63"/>
      <c r="AB51" s="63"/>
      <c r="AC51" s="68" t="s">
        <v>1981</v>
      </c>
      <c r="AD51" s="79">
        <f ca="1">TODAY()-TABLA[[#This Row],[Fecha radicación informe]]</f>
        <v>269</v>
      </c>
      <c r="AE51" s="87" t="s">
        <v>46</v>
      </c>
      <c r="AF51" s="88" t="s">
        <v>1982</v>
      </c>
    </row>
    <row r="52" spans="1:32" ht="299.25" x14ac:dyDescent="0.2">
      <c r="A52" s="44">
        <v>3965</v>
      </c>
      <c r="B52" s="45">
        <v>20</v>
      </c>
      <c r="C52" s="45">
        <v>2023</v>
      </c>
      <c r="D52" s="60" t="s">
        <v>1983</v>
      </c>
      <c r="E52" s="45" t="s">
        <v>719</v>
      </c>
      <c r="F52" s="45"/>
      <c r="G52" s="45" t="s">
        <v>1977</v>
      </c>
      <c r="H52" s="45" t="s">
        <v>35</v>
      </c>
      <c r="I52" s="61" t="s">
        <v>36</v>
      </c>
      <c r="J52" s="70" t="s">
        <v>37</v>
      </c>
      <c r="K52" s="45" t="s">
        <v>737</v>
      </c>
      <c r="L52" s="45" t="s">
        <v>527</v>
      </c>
      <c r="M52" s="62" t="s">
        <v>1967</v>
      </c>
      <c r="N52" s="62" t="s">
        <v>914</v>
      </c>
      <c r="O52" s="63">
        <v>2023</v>
      </c>
      <c r="P52" s="63"/>
      <c r="Q52" s="63"/>
      <c r="R52" s="64" t="s">
        <v>436</v>
      </c>
      <c r="S52" s="65" t="s">
        <v>1984</v>
      </c>
      <c r="T52" s="75">
        <v>45211</v>
      </c>
      <c r="U52" s="75" t="s">
        <v>1979</v>
      </c>
      <c r="V52" s="63"/>
      <c r="W52" s="45" t="s">
        <v>1985</v>
      </c>
      <c r="X52" s="66">
        <v>0</v>
      </c>
      <c r="Y52" s="69" t="s">
        <v>305</v>
      </c>
      <c r="Z52" s="63"/>
      <c r="AA52" s="63"/>
      <c r="AB52" s="63"/>
      <c r="AC52" s="68" t="s">
        <v>1981</v>
      </c>
      <c r="AD52" s="79">
        <f ca="1">TODAY()-TABLA[[#This Row],[Fecha radicación informe]]</f>
        <v>269</v>
      </c>
      <c r="AE52" s="87" t="s">
        <v>46</v>
      </c>
      <c r="AF52" s="88" t="s">
        <v>1986</v>
      </c>
    </row>
    <row r="53" spans="1:32" ht="283.5" x14ac:dyDescent="0.2">
      <c r="A53" s="44">
        <v>3966</v>
      </c>
      <c r="B53" s="45">
        <v>21</v>
      </c>
      <c r="C53" s="45">
        <v>2023</v>
      </c>
      <c r="D53" s="60" t="s">
        <v>1987</v>
      </c>
      <c r="E53" s="45" t="s">
        <v>719</v>
      </c>
      <c r="F53" s="45"/>
      <c r="G53" s="45" t="s">
        <v>1977</v>
      </c>
      <c r="H53" s="45" t="s">
        <v>35</v>
      </c>
      <c r="I53" s="61" t="s">
        <v>36</v>
      </c>
      <c r="J53" s="70" t="s">
        <v>37</v>
      </c>
      <c r="K53" s="45" t="s">
        <v>737</v>
      </c>
      <c r="L53" s="45" t="s">
        <v>527</v>
      </c>
      <c r="M53" s="62" t="s">
        <v>1967</v>
      </c>
      <c r="N53" s="62" t="s">
        <v>914</v>
      </c>
      <c r="O53" s="63">
        <v>2023</v>
      </c>
      <c r="P53" s="63"/>
      <c r="Q53" s="63"/>
      <c r="R53" s="64" t="s">
        <v>436</v>
      </c>
      <c r="S53" s="65" t="s">
        <v>1988</v>
      </c>
      <c r="T53" s="75">
        <v>45211</v>
      </c>
      <c r="U53" s="75" t="s">
        <v>1979</v>
      </c>
      <c r="V53" s="63"/>
      <c r="W53" s="45" t="s">
        <v>1985</v>
      </c>
      <c r="X53" s="66">
        <v>0</v>
      </c>
      <c r="Y53" s="69" t="s">
        <v>305</v>
      </c>
      <c r="Z53" s="63"/>
      <c r="AA53" s="63"/>
      <c r="AB53" s="63"/>
      <c r="AC53" s="68" t="s">
        <v>1981</v>
      </c>
      <c r="AD53" s="79">
        <f ca="1">TODAY()-TABLA[[#This Row],[Fecha radicación informe]]</f>
        <v>269</v>
      </c>
      <c r="AE53" s="87" t="s">
        <v>46</v>
      </c>
      <c r="AF53" s="88" t="s">
        <v>1989</v>
      </c>
    </row>
    <row r="54" spans="1:32" ht="409.5" x14ac:dyDescent="0.2">
      <c r="A54" s="44">
        <v>3967</v>
      </c>
      <c r="B54" s="45">
        <v>22</v>
      </c>
      <c r="C54" s="45">
        <v>2023</v>
      </c>
      <c r="D54" s="60" t="s">
        <v>1990</v>
      </c>
      <c r="E54" s="45" t="s">
        <v>333</v>
      </c>
      <c r="F54" s="45"/>
      <c r="G54" s="45" t="s">
        <v>1977</v>
      </c>
      <c r="H54" s="45" t="s">
        <v>35</v>
      </c>
      <c r="I54" s="61" t="s">
        <v>60</v>
      </c>
      <c r="J54" s="70" t="s">
        <v>61</v>
      </c>
      <c r="K54" s="45" t="s">
        <v>1991</v>
      </c>
      <c r="L54" s="45" t="s">
        <v>527</v>
      </c>
      <c r="M54" s="62" t="s">
        <v>1967</v>
      </c>
      <c r="N54" s="62" t="s">
        <v>914</v>
      </c>
      <c r="O54" s="63">
        <v>2023</v>
      </c>
      <c r="P54" s="63"/>
      <c r="Q54" s="63"/>
      <c r="R54" s="64" t="s">
        <v>42</v>
      </c>
      <c r="S54" s="65" t="s">
        <v>1992</v>
      </c>
      <c r="T54" s="75" t="s">
        <v>1993</v>
      </c>
      <c r="U54" s="75" t="s">
        <v>1994</v>
      </c>
      <c r="V54" s="63"/>
      <c r="W54" s="45" t="s">
        <v>1995</v>
      </c>
      <c r="X54" s="66">
        <v>0</v>
      </c>
      <c r="Y54" s="69" t="s">
        <v>305</v>
      </c>
      <c r="Z54" s="63"/>
      <c r="AA54" s="63"/>
      <c r="AB54" s="63"/>
      <c r="AC54" s="68" t="s">
        <v>1981</v>
      </c>
      <c r="AD54" s="79">
        <f ca="1">TODAY()-TABLA[[#This Row],[Fecha radicación informe]]</f>
        <v>269</v>
      </c>
      <c r="AE54" s="87" t="s">
        <v>46</v>
      </c>
      <c r="AF54" s="88" t="s">
        <v>1996</v>
      </c>
    </row>
    <row r="55" spans="1:32" ht="393.75" x14ac:dyDescent="0.2">
      <c r="A55" s="44">
        <v>3971</v>
      </c>
      <c r="B55" s="45">
        <v>26</v>
      </c>
      <c r="C55" s="45">
        <v>2023</v>
      </c>
      <c r="D55" s="60" t="s">
        <v>2018</v>
      </c>
      <c r="E55" s="45" t="s">
        <v>719</v>
      </c>
      <c r="F55" s="45"/>
      <c r="G55" s="45" t="s">
        <v>2019</v>
      </c>
      <c r="H55" s="45" t="s">
        <v>48</v>
      </c>
      <c r="I55" s="61" t="s">
        <v>36</v>
      </c>
      <c r="J55" s="70" t="s">
        <v>98</v>
      </c>
      <c r="K55" s="45" t="s">
        <v>1356</v>
      </c>
      <c r="L55" s="45" t="s">
        <v>100</v>
      </c>
      <c r="M55" s="62" t="s">
        <v>2011</v>
      </c>
      <c r="N55" s="62" t="s">
        <v>1031</v>
      </c>
      <c r="O55" s="63">
        <v>2023</v>
      </c>
      <c r="P55" s="63"/>
      <c r="Q55" s="63"/>
      <c r="R55" s="64" t="s">
        <v>358</v>
      </c>
      <c r="S55" s="65" t="s">
        <v>2020</v>
      </c>
      <c r="T55" s="75">
        <v>45210</v>
      </c>
      <c r="U55" s="75" t="s">
        <v>529</v>
      </c>
      <c r="V55" s="63"/>
      <c r="W55" s="45" t="s">
        <v>2021</v>
      </c>
      <c r="X55" s="66">
        <v>0.5</v>
      </c>
      <c r="Y55" s="69" t="s">
        <v>305</v>
      </c>
      <c r="Z55" s="63"/>
      <c r="AA55" s="63"/>
      <c r="AB55" s="63"/>
      <c r="AC55" s="68">
        <v>45202</v>
      </c>
      <c r="AD55" s="79">
        <f ca="1">TODAY()-TABLA[[#This Row],[Fecha radicación informe]]</f>
        <v>195</v>
      </c>
      <c r="AE55" s="87" t="s">
        <v>46</v>
      </c>
      <c r="AF55" s="88" t="s">
        <v>2022</v>
      </c>
    </row>
    <row r="56" spans="1:32" ht="409.5" x14ac:dyDescent="0.2">
      <c r="A56" s="44">
        <v>3972</v>
      </c>
      <c r="B56" s="45">
        <v>27</v>
      </c>
      <c r="C56" s="45">
        <v>2023</v>
      </c>
      <c r="D56" s="60" t="s">
        <v>2023</v>
      </c>
      <c r="E56" s="45" t="s">
        <v>333</v>
      </c>
      <c r="F56" s="45"/>
      <c r="G56" s="45" t="s">
        <v>2024</v>
      </c>
      <c r="H56" s="45" t="s">
        <v>48</v>
      </c>
      <c r="I56" s="61" t="s">
        <v>36</v>
      </c>
      <c r="J56" s="70" t="s">
        <v>98</v>
      </c>
      <c r="K56" s="45" t="s">
        <v>2025</v>
      </c>
      <c r="L56" s="45" t="s">
        <v>39</v>
      </c>
      <c r="M56" s="62" t="s">
        <v>2011</v>
      </c>
      <c r="N56" s="62" t="s">
        <v>1031</v>
      </c>
      <c r="O56" s="63">
        <v>2023</v>
      </c>
      <c r="P56" s="63"/>
      <c r="Q56" s="63"/>
      <c r="R56" s="64" t="s">
        <v>42</v>
      </c>
      <c r="S56" s="65" t="s">
        <v>2026</v>
      </c>
      <c r="T56" s="75">
        <v>45149</v>
      </c>
      <c r="U56" s="75" t="s">
        <v>2027</v>
      </c>
      <c r="V56" s="63"/>
      <c r="W56" s="45"/>
      <c r="X56" s="66">
        <v>0</v>
      </c>
      <c r="Y56" s="69" t="s">
        <v>305</v>
      </c>
      <c r="Z56" s="63"/>
      <c r="AA56" s="63"/>
      <c r="AB56" s="63"/>
      <c r="AC56" s="68">
        <v>45203</v>
      </c>
      <c r="AD56" s="79">
        <f ca="1">TODAY()-TABLA[[#This Row],[Fecha radicación informe]]</f>
        <v>194</v>
      </c>
      <c r="AE56" s="87" t="s">
        <v>46</v>
      </c>
      <c r="AF56" s="88" t="s">
        <v>2028</v>
      </c>
    </row>
    <row r="57" spans="1:32" ht="409.5" x14ac:dyDescent="0.2">
      <c r="A57" s="44">
        <v>3973</v>
      </c>
      <c r="B57" s="45">
        <v>28</v>
      </c>
      <c r="C57" s="45">
        <v>2023</v>
      </c>
      <c r="D57" s="60" t="s">
        <v>2029</v>
      </c>
      <c r="E57" s="45" t="s">
        <v>333</v>
      </c>
      <c r="F57" s="45"/>
      <c r="G57" s="45" t="s">
        <v>2024</v>
      </c>
      <c r="H57" s="45" t="s">
        <v>35</v>
      </c>
      <c r="I57" s="61" t="s">
        <v>36</v>
      </c>
      <c r="J57" s="70" t="s">
        <v>98</v>
      </c>
      <c r="K57" s="45" t="s">
        <v>2025</v>
      </c>
      <c r="L57" s="45" t="s">
        <v>39</v>
      </c>
      <c r="M57" s="62" t="s">
        <v>2011</v>
      </c>
      <c r="N57" s="62" t="s">
        <v>1031</v>
      </c>
      <c r="O57" s="63">
        <v>2023</v>
      </c>
      <c r="P57" s="63"/>
      <c r="Q57" s="63"/>
      <c r="R57" s="64" t="s">
        <v>436</v>
      </c>
      <c r="S57" s="65" t="s">
        <v>2030</v>
      </c>
      <c r="T57" s="75">
        <v>45149</v>
      </c>
      <c r="U57" s="75" t="s">
        <v>2027</v>
      </c>
      <c r="V57" s="63"/>
      <c r="W57" s="45"/>
      <c r="X57" s="66">
        <v>0</v>
      </c>
      <c r="Y57" s="69" t="s">
        <v>305</v>
      </c>
      <c r="Z57" s="63"/>
      <c r="AA57" s="63"/>
      <c r="AB57" s="63"/>
      <c r="AC57" s="68">
        <v>45203</v>
      </c>
      <c r="AD57" s="79">
        <f ca="1">TODAY()-TABLA[[#This Row],[Fecha radicación informe]]</f>
        <v>194</v>
      </c>
      <c r="AE57" s="87" t="s">
        <v>46</v>
      </c>
      <c r="AF57" s="88" t="s">
        <v>2031</v>
      </c>
    </row>
    <row r="58" spans="1:32" ht="409.5" x14ac:dyDescent="0.2">
      <c r="A58" s="44">
        <v>3974</v>
      </c>
      <c r="B58" s="45">
        <v>29</v>
      </c>
      <c r="C58" s="45">
        <v>2023</v>
      </c>
      <c r="D58" s="60" t="s">
        <v>2032</v>
      </c>
      <c r="E58" s="45" t="s">
        <v>333</v>
      </c>
      <c r="F58" s="45"/>
      <c r="G58" s="45" t="s">
        <v>2024</v>
      </c>
      <c r="H58" s="45" t="s">
        <v>48</v>
      </c>
      <c r="I58" s="61" t="s">
        <v>36</v>
      </c>
      <c r="J58" s="70" t="s">
        <v>98</v>
      </c>
      <c r="K58" s="45" t="s">
        <v>2025</v>
      </c>
      <c r="L58" s="45" t="s">
        <v>39</v>
      </c>
      <c r="M58" s="62" t="s">
        <v>2011</v>
      </c>
      <c r="N58" s="62" t="s">
        <v>1031</v>
      </c>
      <c r="O58" s="63">
        <v>2023</v>
      </c>
      <c r="P58" s="63"/>
      <c r="Q58" s="63"/>
      <c r="R58" s="64" t="s">
        <v>42</v>
      </c>
      <c r="S58" s="65" t="s">
        <v>2033</v>
      </c>
      <c r="T58" s="75">
        <v>45149</v>
      </c>
      <c r="U58" s="75" t="s">
        <v>985</v>
      </c>
      <c r="V58" s="63"/>
      <c r="W58" s="45"/>
      <c r="X58" s="66">
        <v>0</v>
      </c>
      <c r="Y58" s="69" t="s">
        <v>305</v>
      </c>
      <c r="Z58" s="63"/>
      <c r="AA58" s="63"/>
      <c r="AB58" s="63"/>
      <c r="AC58" s="68">
        <v>45203</v>
      </c>
      <c r="AD58" s="79">
        <f ca="1">TODAY()-TABLA[[#This Row],[Fecha radicación informe]]</f>
        <v>194</v>
      </c>
      <c r="AE58" s="87" t="s">
        <v>46</v>
      </c>
      <c r="AF58" s="88" t="s">
        <v>2034</v>
      </c>
    </row>
    <row r="59" spans="1:32" ht="409.5" x14ac:dyDescent="0.2">
      <c r="A59" s="44">
        <v>3975</v>
      </c>
      <c r="B59" s="45">
        <v>30</v>
      </c>
      <c r="C59" s="45">
        <v>2023</v>
      </c>
      <c r="D59" s="60" t="s">
        <v>2035</v>
      </c>
      <c r="E59" s="45" t="s">
        <v>1321</v>
      </c>
      <c r="F59" s="45"/>
      <c r="G59" s="45" t="s">
        <v>2024</v>
      </c>
      <c r="H59" s="45" t="s">
        <v>35</v>
      </c>
      <c r="I59" s="61" t="s">
        <v>36</v>
      </c>
      <c r="J59" s="70" t="s">
        <v>98</v>
      </c>
      <c r="K59" s="45" t="s">
        <v>2025</v>
      </c>
      <c r="L59" s="45" t="s">
        <v>39</v>
      </c>
      <c r="M59" s="62" t="s">
        <v>2011</v>
      </c>
      <c r="N59" s="62" t="s">
        <v>1031</v>
      </c>
      <c r="O59" s="63">
        <v>2023</v>
      </c>
      <c r="P59" s="63"/>
      <c r="Q59" s="63"/>
      <c r="R59" s="64" t="s">
        <v>42</v>
      </c>
      <c r="S59" s="65" t="s">
        <v>2036</v>
      </c>
      <c r="T59" s="75">
        <v>45149</v>
      </c>
      <c r="U59" s="75" t="s">
        <v>985</v>
      </c>
      <c r="V59" s="63"/>
      <c r="W59" s="45"/>
      <c r="X59" s="66">
        <v>0</v>
      </c>
      <c r="Y59" s="69" t="s">
        <v>305</v>
      </c>
      <c r="Z59" s="63"/>
      <c r="AA59" s="63"/>
      <c r="AB59" s="63"/>
      <c r="AC59" s="68">
        <v>45203</v>
      </c>
      <c r="AD59" s="79">
        <f ca="1">TODAY()-TABLA[[#This Row],[Fecha radicación informe]]</f>
        <v>194</v>
      </c>
      <c r="AE59" s="87" t="s">
        <v>46</v>
      </c>
      <c r="AF59" s="88" t="s">
        <v>2037</v>
      </c>
    </row>
    <row r="60" spans="1:32" ht="78.75" x14ac:dyDescent="0.2">
      <c r="A60" s="44">
        <v>3976</v>
      </c>
      <c r="B60" s="45">
        <v>31</v>
      </c>
      <c r="C60" s="45">
        <v>2023</v>
      </c>
      <c r="D60" s="60" t="s">
        <v>2038</v>
      </c>
      <c r="E60" s="45" t="s">
        <v>719</v>
      </c>
      <c r="F60" s="45"/>
      <c r="G60" s="45" t="s">
        <v>2039</v>
      </c>
      <c r="H60" s="45" t="s">
        <v>48</v>
      </c>
      <c r="I60" s="61" t="s">
        <v>132</v>
      </c>
      <c r="J60" s="70" t="s">
        <v>50</v>
      </c>
      <c r="K60" s="45" t="s">
        <v>1412</v>
      </c>
      <c r="L60" s="45" t="s">
        <v>1999</v>
      </c>
      <c r="M60" s="62" t="s">
        <v>2011</v>
      </c>
      <c r="N60" s="62" t="s">
        <v>1031</v>
      </c>
      <c r="O60" s="63">
        <v>2023</v>
      </c>
      <c r="P60" s="63"/>
      <c r="Q60" s="63"/>
      <c r="R60" s="64"/>
      <c r="S60" s="65"/>
      <c r="T60" s="75"/>
      <c r="U60" s="75"/>
      <c r="V60" s="63"/>
      <c r="W60" s="45"/>
      <c r="X60" s="66">
        <v>0</v>
      </c>
      <c r="Y60" s="69" t="s">
        <v>2040</v>
      </c>
      <c r="Z60" s="63"/>
      <c r="AA60" s="63"/>
      <c r="AB60" s="63"/>
      <c r="AC60" s="68">
        <v>45204</v>
      </c>
      <c r="AD60" s="79">
        <f ca="1">TODAY()-TABLA[[#This Row],[Fecha radicación informe]]</f>
        <v>193</v>
      </c>
      <c r="AE60" s="87" t="s">
        <v>758</v>
      </c>
      <c r="AF60" s="88" t="s">
        <v>2041</v>
      </c>
    </row>
    <row r="61" spans="1:32" ht="409.5" x14ac:dyDescent="0.2">
      <c r="A61" s="44">
        <v>3977</v>
      </c>
      <c r="B61" s="45">
        <v>32</v>
      </c>
      <c r="C61" s="45">
        <v>2023</v>
      </c>
      <c r="D61" s="60" t="s">
        <v>2042</v>
      </c>
      <c r="E61" s="45" t="s">
        <v>719</v>
      </c>
      <c r="F61" s="45"/>
      <c r="G61" s="45" t="s">
        <v>2043</v>
      </c>
      <c r="H61" s="45" t="s">
        <v>186</v>
      </c>
      <c r="I61" s="61" t="s">
        <v>187</v>
      </c>
      <c r="J61" s="70" t="s">
        <v>188</v>
      </c>
      <c r="K61" s="45" t="s">
        <v>2044</v>
      </c>
      <c r="L61" s="45" t="s">
        <v>79</v>
      </c>
      <c r="M61" s="62" t="s">
        <v>2011</v>
      </c>
      <c r="N61" s="62" t="s">
        <v>1031</v>
      </c>
      <c r="O61" s="63">
        <v>2023</v>
      </c>
      <c r="P61" s="63"/>
      <c r="Q61" s="63"/>
      <c r="R61" s="64" t="s">
        <v>358</v>
      </c>
      <c r="S61" s="65" t="s">
        <v>2045</v>
      </c>
      <c r="T61" s="75">
        <v>45180</v>
      </c>
      <c r="U61" s="75" t="s">
        <v>381</v>
      </c>
      <c r="V61" s="63"/>
      <c r="W61" s="45" t="s">
        <v>2046</v>
      </c>
      <c r="X61" s="66">
        <v>0.44</v>
      </c>
      <c r="Y61" s="69" t="s">
        <v>305</v>
      </c>
      <c r="Z61" s="63"/>
      <c r="AA61" s="63"/>
      <c r="AB61" s="63"/>
      <c r="AC61" s="68" t="s">
        <v>2047</v>
      </c>
      <c r="AD61" s="79">
        <f ca="1">TODAY()-TABLA[[#This Row],[Fecha radicación informe]]</f>
        <v>201</v>
      </c>
      <c r="AE61" s="87" t="s">
        <v>58</v>
      </c>
      <c r="AF61" s="88" t="s">
        <v>2048</v>
      </c>
    </row>
    <row r="62" spans="1:32" ht="409.5" x14ac:dyDescent="0.2">
      <c r="A62" s="44">
        <v>3978</v>
      </c>
      <c r="B62" s="45">
        <v>33</v>
      </c>
      <c r="C62" s="45">
        <v>2023</v>
      </c>
      <c r="D62" s="60" t="s">
        <v>2049</v>
      </c>
      <c r="E62" s="45" t="s">
        <v>719</v>
      </c>
      <c r="F62" s="45"/>
      <c r="G62" s="45" t="s">
        <v>2043</v>
      </c>
      <c r="H62" s="45" t="s">
        <v>186</v>
      </c>
      <c r="I62" s="61" t="s">
        <v>187</v>
      </c>
      <c r="J62" s="70" t="s">
        <v>188</v>
      </c>
      <c r="K62" s="45" t="s">
        <v>884</v>
      </c>
      <c r="L62" s="45" t="s">
        <v>79</v>
      </c>
      <c r="M62" s="62" t="s">
        <v>2011</v>
      </c>
      <c r="N62" s="62" t="s">
        <v>1031</v>
      </c>
      <c r="O62" s="63">
        <v>2023</v>
      </c>
      <c r="P62" s="63"/>
      <c r="Q62" s="63"/>
      <c r="R62" s="64" t="s">
        <v>358</v>
      </c>
      <c r="S62" s="65" t="s">
        <v>2045</v>
      </c>
      <c r="T62" s="75">
        <v>45180</v>
      </c>
      <c r="U62" s="75" t="s">
        <v>381</v>
      </c>
      <c r="V62" s="63"/>
      <c r="W62" s="45" t="s">
        <v>2046</v>
      </c>
      <c r="X62" s="66">
        <v>0.44</v>
      </c>
      <c r="Y62" s="69" t="s">
        <v>305</v>
      </c>
      <c r="Z62" s="63"/>
      <c r="AA62" s="63"/>
      <c r="AB62" s="63"/>
      <c r="AC62" s="68" t="s">
        <v>2047</v>
      </c>
      <c r="AD62" s="79">
        <f ca="1">TODAY()-TABLA[[#This Row],[Fecha radicación informe]]</f>
        <v>201</v>
      </c>
      <c r="AE62" s="87" t="s">
        <v>58</v>
      </c>
      <c r="AF62" s="88" t="s">
        <v>2050</v>
      </c>
    </row>
    <row r="63" spans="1:32" ht="409.5" x14ac:dyDescent="0.2">
      <c r="A63" s="44">
        <v>3980</v>
      </c>
      <c r="B63" s="45">
        <v>35</v>
      </c>
      <c r="C63" s="45">
        <v>2023</v>
      </c>
      <c r="D63" s="60" t="s">
        <v>2056</v>
      </c>
      <c r="E63" s="45" t="s">
        <v>1913</v>
      </c>
      <c r="F63" s="45"/>
      <c r="G63" s="45" t="s">
        <v>2057</v>
      </c>
      <c r="H63" s="45" t="s">
        <v>35</v>
      </c>
      <c r="I63" s="61" t="s">
        <v>36</v>
      </c>
      <c r="J63" s="70" t="s">
        <v>98</v>
      </c>
      <c r="K63" s="45" t="s">
        <v>1106</v>
      </c>
      <c r="L63" s="45" t="s">
        <v>1107</v>
      </c>
      <c r="M63" s="62" t="s">
        <v>2011</v>
      </c>
      <c r="N63" s="62" t="s">
        <v>1031</v>
      </c>
      <c r="O63" s="63">
        <v>2023</v>
      </c>
      <c r="P63" s="63"/>
      <c r="Q63" s="63"/>
      <c r="R63" s="64" t="s">
        <v>358</v>
      </c>
      <c r="S63" s="65" t="s">
        <v>2058</v>
      </c>
      <c r="T63" s="75" t="s">
        <v>1874</v>
      </c>
      <c r="U63" s="75" t="s">
        <v>1904</v>
      </c>
      <c r="V63" s="63"/>
      <c r="W63" s="45" t="s">
        <v>2059</v>
      </c>
      <c r="X63" s="66">
        <v>0</v>
      </c>
      <c r="Y63" s="69" t="s">
        <v>305</v>
      </c>
      <c r="Z63" s="63"/>
      <c r="AA63" s="63"/>
      <c r="AB63" s="63"/>
      <c r="AC63" s="68" t="s">
        <v>2016</v>
      </c>
      <c r="AD63" s="79">
        <f ca="1">TODAY()-TABLA[[#This Row],[Fecha radicación informe]]</f>
        <v>199</v>
      </c>
      <c r="AE63" s="87" t="s">
        <v>46</v>
      </c>
      <c r="AF63" s="88" t="s">
        <v>2060</v>
      </c>
    </row>
    <row r="64" spans="1:32" ht="252" x14ac:dyDescent="0.2">
      <c r="A64" s="44">
        <v>3981</v>
      </c>
      <c r="B64" s="45">
        <v>36</v>
      </c>
      <c r="C64" s="45">
        <v>2023</v>
      </c>
      <c r="D64" s="60" t="s">
        <v>2061</v>
      </c>
      <c r="E64" s="45" t="s">
        <v>1913</v>
      </c>
      <c r="F64" s="45"/>
      <c r="G64" s="45" t="s">
        <v>2057</v>
      </c>
      <c r="H64" s="45" t="s">
        <v>35</v>
      </c>
      <c r="I64" s="61" t="s">
        <v>36</v>
      </c>
      <c r="J64" s="70" t="s">
        <v>188</v>
      </c>
      <c r="K64" s="45" t="s">
        <v>2062</v>
      </c>
      <c r="L64" s="45" t="s">
        <v>1107</v>
      </c>
      <c r="M64" s="62" t="s">
        <v>2011</v>
      </c>
      <c r="N64" s="62" t="s">
        <v>1031</v>
      </c>
      <c r="O64" s="63">
        <v>2023</v>
      </c>
      <c r="P64" s="63"/>
      <c r="Q64" s="63"/>
      <c r="R64" s="64" t="s">
        <v>358</v>
      </c>
      <c r="S64" s="65" t="s">
        <v>2063</v>
      </c>
      <c r="T64" s="75" t="s">
        <v>1874</v>
      </c>
      <c r="U64" s="75" t="s">
        <v>1904</v>
      </c>
      <c r="V64" s="63"/>
      <c r="W64" s="45" t="s">
        <v>2064</v>
      </c>
      <c r="X64" s="66">
        <v>0</v>
      </c>
      <c r="Y64" s="69" t="s">
        <v>305</v>
      </c>
      <c r="Z64" s="63"/>
      <c r="AA64" s="63"/>
      <c r="AB64" s="63"/>
      <c r="AC64" s="68" t="s">
        <v>2016</v>
      </c>
      <c r="AD64" s="79">
        <f ca="1">TODAY()-TABLA[[#This Row],[Fecha radicación informe]]</f>
        <v>199</v>
      </c>
      <c r="AE64" s="87" t="s">
        <v>46</v>
      </c>
      <c r="AF64" s="88" t="s">
        <v>2065</v>
      </c>
    </row>
    <row r="65" spans="1:32" ht="189" x14ac:dyDescent="0.2">
      <c r="A65" s="44">
        <v>3982</v>
      </c>
      <c r="B65" s="45">
        <v>37</v>
      </c>
      <c r="C65" s="45">
        <v>2023</v>
      </c>
      <c r="D65" s="60" t="s">
        <v>2066</v>
      </c>
      <c r="E65" s="45" t="s">
        <v>1913</v>
      </c>
      <c r="F65" s="45"/>
      <c r="G65" s="45" t="s">
        <v>2057</v>
      </c>
      <c r="H65" s="45" t="s">
        <v>35</v>
      </c>
      <c r="I65" s="61" t="s">
        <v>36</v>
      </c>
      <c r="J65" s="70" t="s">
        <v>98</v>
      </c>
      <c r="K65" s="45" t="s">
        <v>1069</v>
      </c>
      <c r="L65" s="45" t="s">
        <v>1107</v>
      </c>
      <c r="M65" s="62" t="s">
        <v>2011</v>
      </c>
      <c r="N65" s="62" t="s">
        <v>1031</v>
      </c>
      <c r="O65" s="63">
        <v>2023</v>
      </c>
      <c r="P65" s="63"/>
      <c r="Q65" s="63"/>
      <c r="R65" s="64" t="s">
        <v>358</v>
      </c>
      <c r="S65" s="65" t="s">
        <v>2067</v>
      </c>
      <c r="T65" s="75" t="s">
        <v>1874</v>
      </c>
      <c r="U65" s="75" t="s">
        <v>2068</v>
      </c>
      <c r="V65" s="63"/>
      <c r="W65" s="45" t="s">
        <v>2064</v>
      </c>
      <c r="X65" s="66">
        <v>0</v>
      </c>
      <c r="Y65" s="69" t="s">
        <v>305</v>
      </c>
      <c r="Z65" s="63"/>
      <c r="AA65" s="63"/>
      <c r="AB65" s="63"/>
      <c r="AC65" s="68" t="s">
        <v>2016</v>
      </c>
      <c r="AD65" s="79">
        <f ca="1">TODAY()-TABLA[[#This Row],[Fecha radicación informe]]</f>
        <v>199</v>
      </c>
      <c r="AE65" s="87" t="s">
        <v>46</v>
      </c>
      <c r="AF65" s="88" t="s">
        <v>2069</v>
      </c>
    </row>
    <row r="66" spans="1:32" ht="141.75" x14ac:dyDescent="0.2">
      <c r="A66" s="44">
        <v>3983</v>
      </c>
      <c r="B66" s="45">
        <v>38</v>
      </c>
      <c r="C66" s="45">
        <v>2023</v>
      </c>
      <c r="D66" s="60" t="s">
        <v>2070</v>
      </c>
      <c r="E66" s="45" t="s">
        <v>333</v>
      </c>
      <c r="F66" s="45"/>
      <c r="G66" s="45" t="s">
        <v>2071</v>
      </c>
      <c r="H66" s="45" t="s">
        <v>120</v>
      </c>
      <c r="I66" s="61" t="s">
        <v>2072</v>
      </c>
      <c r="J66" s="70" t="s">
        <v>188</v>
      </c>
      <c r="K66" s="45" t="s">
        <v>2073</v>
      </c>
      <c r="L66" s="45" t="s">
        <v>210</v>
      </c>
      <c r="M66" s="62" t="s">
        <v>2074</v>
      </c>
      <c r="N66" s="62" t="s">
        <v>1046</v>
      </c>
      <c r="O66" s="63">
        <v>2023</v>
      </c>
      <c r="P66" s="63"/>
      <c r="Q66" s="63"/>
      <c r="R66" s="64"/>
      <c r="S66" s="65"/>
      <c r="T66" s="75"/>
      <c r="U66" s="75"/>
      <c r="V66" s="63"/>
      <c r="W66" s="45" t="s">
        <v>2075</v>
      </c>
      <c r="X66" s="66">
        <v>0</v>
      </c>
      <c r="Y66" s="69" t="s">
        <v>2040</v>
      </c>
      <c r="Z66" s="63"/>
      <c r="AA66" s="63"/>
      <c r="AB66" s="63"/>
      <c r="AC66" s="68">
        <v>45232</v>
      </c>
      <c r="AD66" s="79">
        <f ca="1">TODAY()-TABLA[[#This Row],[Fecha radicación informe]]</f>
        <v>165</v>
      </c>
      <c r="AE66" s="87" t="s">
        <v>758</v>
      </c>
      <c r="AF66" s="88" t="s">
        <v>2076</v>
      </c>
    </row>
    <row r="67" spans="1:32" ht="315" x14ac:dyDescent="0.2">
      <c r="A67" s="44">
        <v>3985</v>
      </c>
      <c r="B67" s="45">
        <v>40</v>
      </c>
      <c r="C67" s="45">
        <v>2023</v>
      </c>
      <c r="D67" s="60" t="s">
        <v>2083</v>
      </c>
      <c r="E67" s="45" t="s">
        <v>333</v>
      </c>
      <c r="F67" s="45"/>
      <c r="G67" s="45" t="s">
        <v>2071</v>
      </c>
      <c r="H67" s="45" t="s">
        <v>48</v>
      </c>
      <c r="I67" s="61" t="s">
        <v>140</v>
      </c>
      <c r="J67" s="70" t="s">
        <v>77</v>
      </c>
      <c r="K67" s="45" t="s">
        <v>2084</v>
      </c>
      <c r="L67" s="45" t="s">
        <v>210</v>
      </c>
      <c r="M67" s="62" t="s">
        <v>2074</v>
      </c>
      <c r="N67" s="62" t="s">
        <v>1046</v>
      </c>
      <c r="O67" s="63">
        <v>2023</v>
      </c>
      <c r="P67" s="63"/>
      <c r="Q67" s="63"/>
      <c r="R67" s="64" t="s">
        <v>358</v>
      </c>
      <c r="S67" s="65" t="s">
        <v>2085</v>
      </c>
      <c r="T67" s="75" t="s">
        <v>2086</v>
      </c>
      <c r="U67" s="75" t="s">
        <v>2087</v>
      </c>
      <c r="V67" s="63"/>
      <c r="W67" s="45" t="s">
        <v>2088</v>
      </c>
      <c r="X67" s="66">
        <v>0.1</v>
      </c>
      <c r="Y67" s="69" t="s">
        <v>305</v>
      </c>
      <c r="Z67" s="63"/>
      <c r="AA67" s="63"/>
      <c r="AB67" s="63"/>
      <c r="AC67" s="68">
        <v>45232</v>
      </c>
      <c r="AD67" s="79">
        <f ca="1">TODAY()-TABLA[[#This Row],[Fecha radicación informe]]</f>
        <v>165</v>
      </c>
      <c r="AE67" s="87" t="s">
        <v>758</v>
      </c>
      <c r="AF67" s="88" t="s">
        <v>2089</v>
      </c>
    </row>
    <row r="68" spans="1:32" ht="299.25" x14ac:dyDescent="0.2">
      <c r="A68" s="44">
        <v>3986</v>
      </c>
      <c r="B68" s="45">
        <v>41</v>
      </c>
      <c r="C68" s="45">
        <v>2023</v>
      </c>
      <c r="D68" s="60" t="s">
        <v>2090</v>
      </c>
      <c r="E68" s="45" t="s">
        <v>333</v>
      </c>
      <c r="F68" s="45"/>
      <c r="G68" s="45" t="s">
        <v>2071</v>
      </c>
      <c r="H68" s="45" t="s">
        <v>48</v>
      </c>
      <c r="I68" s="61" t="s">
        <v>140</v>
      </c>
      <c r="J68" s="70" t="s">
        <v>77</v>
      </c>
      <c r="K68" s="45" t="s">
        <v>2084</v>
      </c>
      <c r="L68" s="45" t="s">
        <v>210</v>
      </c>
      <c r="M68" s="62" t="s">
        <v>2074</v>
      </c>
      <c r="N68" s="62" t="s">
        <v>1046</v>
      </c>
      <c r="O68" s="63">
        <v>2023</v>
      </c>
      <c r="P68" s="63"/>
      <c r="Q68" s="63"/>
      <c r="R68" s="64" t="s">
        <v>436</v>
      </c>
      <c r="S68" s="65" t="s">
        <v>2091</v>
      </c>
      <c r="T68" s="75" t="s">
        <v>2086</v>
      </c>
      <c r="U68" s="75" t="s">
        <v>2087</v>
      </c>
      <c r="V68" s="63"/>
      <c r="W68" s="45" t="s">
        <v>2088</v>
      </c>
      <c r="X68" s="66">
        <v>0.1</v>
      </c>
      <c r="Y68" s="69" t="s">
        <v>305</v>
      </c>
      <c r="Z68" s="63"/>
      <c r="AA68" s="63"/>
      <c r="AB68" s="63"/>
      <c r="AC68" s="68">
        <v>45232</v>
      </c>
      <c r="AD68" s="79">
        <f ca="1">TODAY()-TABLA[[#This Row],[Fecha radicación informe]]</f>
        <v>165</v>
      </c>
      <c r="AE68" s="87" t="s">
        <v>758</v>
      </c>
      <c r="AF68" s="88" t="s">
        <v>2092</v>
      </c>
    </row>
    <row r="69" spans="1:32" ht="315" x14ac:dyDescent="0.2">
      <c r="A69" s="44">
        <v>3987</v>
      </c>
      <c r="B69" s="45">
        <v>42</v>
      </c>
      <c r="C69" s="45">
        <v>2023</v>
      </c>
      <c r="D69" s="60" t="s">
        <v>1951</v>
      </c>
      <c r="E69" s="45" t="s">
        <v>333</v>
      </c>
      <c r="F69" s="45"/>
      <c r="G69" s="45" t="s">
        <v>2071</v>
      </c>
      <c r="H69" s="45" t="s">
        <v>48</v>
      </c>
      <c r="I69" s="61" t="s">
        <v>140</v>
      </c>
      <c r="J69" s="70" t="s">
        <v>77</v>
      </c>
      <c r="K69" s="45" t="s">
        <v>2093</v>
      </c>
      <c r="L69" s="45" t="s">
        <v>210</v>
      </c>
      <c r="M69" s="62" t="s">
        <v>2074</v>
      </c>
      <c r="N69" s="62" t="s">
        <v>1046</v>
      </c>
      <c r="O69" s="63">
        <v>2023</v>
      </c>
      <c r="P69" s="63"/>
      <c r="Q69" s="63"/>
      <c r="R69" s="64" t="s">
        <v>436</v>
      </c>
      <c r="S69" s="65" t="s">
        <v>2094</v>
      </c>
      <c r="T69" s="75" t="s">
        <v>2086</v>
      </c>
      <c r="U69" s="75" t="s">
        <v>2087</v>
      </c>
      <c r="V69" s="63"/>
      <c r="W69" s="45" t="s">
        <v>2088</v>
      </c>
      <c r="X69" s="66">
        <v>0.1</v>
      </c>
      <c r="Y69" s="69" t="s">
        <v>305</v>
      </c>
      <c r="Z69" s="63"/>
      <c r="AA69" s="63"/>
      <c r="AB69" s="63"/>
      <c r="AC69" s="68">
        <v>45232</v>
      </c>
      <c r="AD69" s="79">
        <f ca="1">TODAY()-TABLA[[#This Row],[Fecha radicación informe]]</f>
        <v>165</v>
      </c>
      <c r="AE69" s="87" t="s">
        <v>758</v>
      </c>
      <c r="AF69" s="88" t="s">
        <v>2095</v>
      </c>
    </row>
    <row r="70" spans="1:32" ht="315" x14ac:dyDescent="0.2">
      <c r="A70" s="44">
        <v>3988</v>
      </c>
      <c r="B70" s="45">
        <v>43</v>
      </c>
      <c r="C70" s="45">
        <v>2023</v>
      </c>
      <c r="D70" s="60" t="s">
        <v>2096</v>
      </c>
      <c r="E70" s="45" t="s">
        <v>1271</v>
      </c>
      <c r="F70" s="45"/>
      <c r="G70" s="45" t="s">
        <v>2097</v>
      </c>
      <c r="H70" s="45" t="s">
        <v>48</v>
      </c>
      <c r="I70" s="61" t="s">
        <v>36</v>
      </c>
      <c r="J70" s="70" t="s">
        <v>37</v>
      </c>
      <c r="K70" s="45" t="s">
        <v>2098</v>
      </c>
      <c r="L70" s="45" t="s">
        <v>39</v>
      </c>
      <c r="M70" s="62" t="s">
        <v>2099</v>
      </c>
      <c r="N70" s="62" t="s">
        <v>1151</v>
      </c>
      <c r="O70" s="63">
        <v>2023</v>
      </c>
      <c r="P70" s="63"/>
      <c r="Q70" s="63"/>
      <c r="R70" s="64" t="s">
        <v>42</v>
      </c>
      <c r="S70" s="65" t="s">
        <v>2100</v>
      </c>
      <c r="T70" s="75" t="s">
        <v>2101</v>
      </c>
      <c r="U70" s="75" t="s">
        <v>2102</v>
      </c>
      <c r="V70" s="63"/>
      <c r="W70" s="45" t="s">
        <v>2103</v>
      </c>
      <c r="X70" s="66">
        <v>0</v>
      </c>
      <c r="Y70" s="69" t="s">
        <v>305</v>
      </c>
      <c r="Z70" s="63"/>
      <c r="AA70" s="63"/>
      <c r="AB70" s="63"/>
      <c r="AC70" s="68">
        <v>45272</v>
      </c>
      <c r="AD70" s="79">
        <f ca="1">TODAY()-TABLA[[#This Row],[Fecha radicación informe]]</f>
        <v>125</v>
      </c>
      <c r="AE70" s="87" t="s">
        <v>46</v>
      </c>
      <c r="AF70" s="88" t="s">
        <v>2104</v>
      </c>
    </row>
    <row r="71" spans="1:32" ht="362.25" x14ac:dyDescent="0.2">
      <c r="A71" s="44">
        <v>3989</v>
      </c>
      <c r="B71" s="45">
        <v>44</v>
      </c>
      <c r="C71" s="45">
        <v>2023</v>
      </c>
      <c r="D71" s="60" t="s">
        <v>2105</v>
      </c>
      <c r="E71" s="45" t="s">
        <v>719</v>
      </c>
      <c r="F71" s="45"/>
      <c r="G71" s="45" t="s">
        <v>2106</v>
      </c>
      <c r="H71" s="45" t="s">
        <v>85</v>
      </c>
      <c r="I71" s="61" t="s">
        <v>49</v>
      </c>
      <c r="J71" s="70" t="s">
        <v>50</v>
      </c>
      <c r="K71" s="45" t="s">
        <v>847</v>
      </c>
      <c r="L71" s="45" t="s">
        <v>765</v>
      </c>
      <c r="M71" s="62" t="s">
        <v>2099</v>
      </c>
      <c r="N71" s="62" t="s">
        <v>1151</v>
      </c>
      <c r="O71" s="63">
        <v>2023</v>
      </c>
      <c r="P71" s="63"/>
      <c r="Q71" s="63"/>
      <c r="R71" s="64"/>
      <c r="S71" s="65"/>
      <c r="T71" s="75"/>
      <c r="U71" s="75"/>
      <c r="V71" s="63"/>
      <c r="W71" s="45"/>
      <c r="X71" s="66">
        <v>0</v>
      </c>
      <c r="Y71" s="69" t="s">
        <v>2040</v>
      </c>
      <c r="Z71" s="63"/>
      <c r="AA71" s="63"/>
      <c r="AB71" s="63"/>
      <c r="AC71" s="68" t="s">
        <v>1802</v>
      </c>
      <c r="AD71" s="79">
        <f ca="1">TODAY()-TABLA[[#This Row],[Fecha radicación informe]]</f>
        <v>109</v>
      </c>
      <c r="AE71" s="87" t="s">
        <v>58</v>
      </c>
      <c r="AF71" s="88" t="s">
        <v>2107</v>
      </c>
    </row>
    <row r="72" spans="1:32" ht="346.5" x14ac:dyDescent="0.2">
      <c r="A72" s="44">
        <v>3990</v>
      </c>
      <c r="B72" s="45">
        <v>45</v>
      </c>
      <c r="C72" s="45">
        <v>2023</v>
      </c>
      <c r="D72" s="60" t="s">
        <v>2108</v>
      </c>
      <c r="E72" s="45" t="s">
        <v>719</v>
      </c>
      <c r="F72" s="45"/>
      <c r="G72" s="45" t="s">
        <v>2106</v>
      </c>
      <c r="H72" s="45" t="s">
        <v>85</v>
      </c>
      <c r="I72" s="61" t="s">
        <v>49</v>
      </c>
      <c r="J72" s="70" t="s">
        <v>98</v>
      </c>
      <c r="K72" s="45" t="s">
        <v>2109</v>
      </c>
      <c r="L72" s="45" t="s">
        <v>765</v>
      </c>
      <c r="M72" s="62" t="s">
        <v>2099</v>
      </c>
      <c r="N72" s="62" t="s">
        <v>1151</v>
      </c>
      <c r="O72" s="63">
        <v>2023</v>
      </c>
      <c r="P72" s="63"/>
      <c r="Q72" s="63"/>
      <c r="R72" s="64"/>
      <c r="S72" s="65"/>
      <c r="T72" s="75"/>
      <c r="U72" s="75"/>
      <c r="V72" s="63"/>
      <c r="W72" s="45"/>
      <c r="X72" s="66">
        <v>0</v>
      </c>
      <c r="Y72" s="69" t="s">
        <v>2040</v>
      </c>
      <c r="Z72" s="63"/>
      <c r="AA72" s="63"/>
      <c r="AB72" s="63"/>
      <c r="AC72" s="68" t="s">
        <v>1802</v>
      </c>
      <c r="AD72" s="79">
        <f ca="1">TODAY()-TABLA[[#This Row],[Fecha radicación informe]]</f>
        <v>109</v>
      </c>
      <c r="AE72" s="87" t="s">
        <v>58</v>
      </c>
      <c r="AF72" s="88" t="s">
        <v>2110</v>
      </c>
    </row>
    <row r="73" spans="1:32" ht="378" x14ac:dyDescent="0.2">
      <c r="A73" s="44">
        <v>3991</v>
      </c>
      <c r="B73" s="45">
        <v>46</v>
      </c>
      <c r="C73" s="45">
        <v>2023</v>
      </c>
      <c r="D73" s="60" t="s">
        <v>2111</v>
      </c>
      <c r="E73" s="45" t="s">
        <v>719</v>
      </c>
      <c r="F73" s="45"/>
      <c r="G73" s="45" t="s">
        <v>2112</v>
      </c>
      <c r="H73" s="45" t="s">
        <v>85</v>
      </c>
      <c r="I73" s="61" t="s">
        <v>49</v>
      </c>
      <c r="J73" s="70" t="s">
        <v>188</v>
      </c>
      <c r="K73" s="45" t="s">
        <v>2113</v>
      </c>
      <c r="L73" s="45" t="s">
        <v>765</v>
      </c>
      <c r="M73" s="62" t="s">
        <v>2099</v>
      </c>
      <c r="N73" s="62" t="s">
        <v>1151</v>
      </c>
      <c r="O73" s="63">
        <v>2023</v>
      </c>
      <c r="P73" s="63"/>
      <c r="Q73" s="63"/>
      <c r="R73" s="64" t="s">
        <v>482</v>
      </c>
      <c r="S73" s="65" t="s">
        <v>2114</v>
      </c>
      <c r="T73" s="75">
        <v>45318</v>
      </c>
      <c r="U73" s="75">
        <v>45381</v>
      </c>
      <c r="V73" s="63"/>
      <c r="W73" s="45" t="s">
        <v>2115</v>
      </c>
      <c r="X73" s="66">
        <v>0</v>
      </c>
      <c r="Y73" s="69" t="s">
        <v>2040</v>
      </c>
      <c r="Z73" s="63"/>
      <c r="AA73" s="63"/>
      <c r="AB73" s="63"/>
      <c r="AC73" s="68" t="s">
        <v>1802</v>
      </c>
      <c r="AD73" s="79">
        <f ca="1">TODAY()-TABLA[[#This Row],[Fecha radicación informe]]</f>
        <v>109</v>
      </c>
      <c r="AE73" s="87" t="s">
        <v>58</v>
      </c>
      <c r="AF73" s="88" t="s">
        <v>2116</v>
      </c>
    </row>
    <row r="74" spans="1:32" ht="409.5" x14ac:dyDescent="0.2">
      <c r="A74" s="44">
        <v>3993</v>
      </c>
      <c r="B74" s="45">
        <v>48</v>
      </c>
      <c r="C74" s="45">
        <v>2023</v>
      </c>
      <c r="D74" s="60" t="s">
        <v>2122</v>
      </c>
      <c r="E74" s="45" t="s">
        <v>719</v>
      </c>
      <c r="F74" s="45"/>
      <c r="G74" s="45" t="s">
        <v>2123</v>
      </c>
      <c r="H74" s="45" t="s">
        <v>186</v>
      </c>
      <c r="I74" s="61" t="s">
        <v>187</v>
      </c>
      <c r="J74" s="70" t="s">
        <v>188</v>
      </c>
      <c r="K74" s="45" t="s">
        <v>2113</v>
      </c>
      <c r="L74" s="45" t="s">
        <v>492</v>
      </c>
      <c r="M74" s="62" t="s">
        <v>2099</v>
      </c>
      <c r="N74" s="62" t="s">
        <v>1151</v>
      </c>
      <c r="O74" s="63">
        <v>2023</v>
      </c>
      <c r="P74" s="63"/>
      <c r="Q74" s="63"/>
      <c r="R74" s="64" t="s">
        <v>42</v>
      </c>
      <c r="S74" s="65" t="s">
        <v>2124</v>
      </c>
      <c r="T74" s="75">
        <v>45293</v>
      </c>
      <c r="U74" s="75" t="s">
        <v>985</v>
      </c>
      <c r="V74" s="63"/>
      <c r="W74" s="45" t="s">
        <v>2125</v>
      </c>
      <c r="X74" s="66">
        <v>0</v>
      </c>
      <c r="Y74" s="69" t="s">
        <v>305</v>
      </c>
      <c r="Z74" s="63"/>
      <c r="AA74" s="63"/>
      <c r="AB74" s="63"/>
      <c r="AC74" s="68" t="s">
        <v>2126</v>
      </c>
      <c r="AD74" s="79">
        <f ca="1">TODAY()-TABLA[[#This Row],[Fecha radicación informe]]</f>
        <v>115</v>
      </c>
      <c r="AE74" s="87" t="s">
        <v>58</v>
      </c>
      <c r="AF74" s="88" t="s">
        <v>2127</v>
      </c>
    </row>
    <row r="75" spans="1:32" ht="393.75" x14ac:dyDescent="0.2">
      <c r="A75" s="44">
        <v>3994</v>
      </c>
      <c r="B75" s="45">
        <v>49</v>
      </c>
      <c r="C75" s="45">
        <v>2023</v>
      </c>
      <c r="D75" s="60" t="s">
        <v>2128</v>
      </c>
      <c r="E75" s="45" t="s">
        <v>719</v>
      </c>
      <c r="F75" s="45"/>
      <c r="G75" s="45" t="s">
        <v>2123</v>
      </c>
      <c r="H75" s="45" t="s">
        <v>186</v>
      </c>
      <c r="I75" s="61" t="s">
        <v>187</v>
      </c>
      <c r="J75" s="70" t="s">
        <v>188</v>
      </c>
      <c r="K75" s="45" t="s">
        <v>2113</v>
      </c>
      <c r="L75" s="45" t="s">
        <v>492</v>
      </c>
      <c r="M75" s="62" t="s">
        <v>2099</v>
      </c>
      <c r="N75" s="62" t="s">
        <v>1151</v>
      </c>
      <c r="O75" s="63">
        <v>2023</v>
      </c>
      <c r="P75" s="63"/>
      <c r="Q75" s="63"/>
      <c r="R75" s="64" t="s">
        <v>42</v>
      </c>
      <c r="S75" s="65" t="s">
        <v>2129</v>
      </c>
      <c r="T75" s="75">
        <v>45293</v>
      </c>
      <c r="U75" s="75" t="s">
        <v>985</v>
      </c>
      <c r="V75" s="63"/>
      <c r="W75" s="45" t="s">
        <v>2125</v>
      </c>
      <c r="X75" s="66">
        <v>0</v>
      </c>
      <c r="Y75" s="69" t="s">
        <v>305</v>
      </c>
      <c r="Z75" s="63"/>
      <c r="AA75" s="63"/>
      <c r="AB75" s="63"/>
      <c r="AC75" s="68" t="s">
        <v>2126</v>
      </c>
      <c r="AD75" s="79">
        <f ca="1">TODAY()-TABLA[[#This Row],[Fecha radicación informe]]</f>
        <v>115</v>
      </c>
      <c r="AE75" s="87" t="s">
        <v>58</v>
      </c>
      <c r="AF75" s="88" t="s">
        <v>2130</v>
      </c>
    </row>
    <row r="76" spans="1:32" ht="409.5" x14ac:dyDescent="0.2">
      <c r="A76" s="44">
        <v>3995</v>
      </c>
      <c r="B76" s="45">
        <v>50</v>
      </c>
      <c r="C76" s="45">
        <v>2023</v>
      </c>
      <c r="D76" s="60" t="s">
        <v>2131</v>
      </c>
      <c r="E76" s="45" t="s">
        <v>719</v>
      </c>
      <c r="F76" s="45"/>
      <c r="G76" s="45" t="s">
        <v>2123</v>
      </c>
      <c r="H76" s="45" t="s">
        <v>186</v>
      </c>
      <c r="I76" s="61" t="s">
        <v>187</v>
      </c>
      <c r="J76" s="70" t="s">
        <v>188</v>
      </c>
      <c r="K76" s="45" t="s">
        <v>2113</v>
      </c>
      <c r="L76" s="45" t="s">
        <v>492</v>
      </c>
      <c r="M76" s="62" t="s">
        <v>2099</v>
      </c>
      <c r="N76" s="62" t="s">
        <v>1151</v>
      </c>
      <c r="O76" s="63">
        <v>2023</v>
      </c>
      <c r="P76" s="63"/>
      <c r="Q76" s="63"/>
      <c r="R76" s="64" t="s">
        <v>42</v>
      </c>
      <c r="S76" s="65" t="s">
        <v>2129</v>
      </c>
      <c r="T76" s="75">
        <v>45293</v>
      </c>
      <c r="U76" s="75" t="s">
        <v>985</v>
      </c>
      <c r="V76" s="63"/>
      <c r="W76" s="45" t="s">
        <v>2125</v>
      </c>
      <c r="X76" s="66">
        <v>0</v>
      </c>
      <c r="Y76" s="69" t="s">
        <v>305</v>
      </c>
      <c r="Z76" s="63"/>
      <c r="AA76" s="63"/>
      <c r="AB76" s="63"/>
      <c r="AC76" s="68" t="s">
        <v>2126</v>
      </c>
      <c r="AD76" s="79">
        <f ca="1">TODAY()-TABLA[[#This Row],[Fecha radicación informe]]</f>
        <v>115</v>
      </c>
      <c r="AE76" s="87" t="s">
        <v>58</v>
      </c>
      <c r="AF76" s="88" t="s">
        <v>2132</v>
      </c>
    </row>
    <row r="77" spans="1:32" ht="346.5" x14ac:dyDescent="0.2">
      <c r="A77" s="44">
        <v>3996</v>
      </c>
      <c r="B77" s="45">
        <v>51</v>
      </c>
      <c r="C77" s="45">
        <v>2023</v>
      </c>
      <c r="D77" s="60" t="s">
        <v>2133</v>
      </c>
      <c r="E77" s="45" t="s">
        <v>719</v>
      </c>
      <c r="F77" s="45"/>
      <c r="G77" s="45" t="s">
        <v>2123</v>
      </c>
      <c r="H77" s="45" t="s">
        <v>186</v>
      </c>
      <c r="I77" s="61" t="s">
        <v>187</v>
      </c>
      <c r="J77" s="70" t="s">
        <v>188</v>
      </c>
      <c r="K77" s="45" t="s">
        <v>884</v>
      </c>
      <c r="L77" s="45" t="s">
        <v>492</v>
      </c>
      <c r="M77" s="62" t="s">
        <v>2099</v>
      </c>
      <c r="N77" s="62" t="s">
        <v>1151</v>
      </c>
      <c r="O77" s="63">
        <v>2023</v>
      </c>
      <c r="P77" s="63"/>
      <c r="Q77" s="63"/>
      <c r="R77" s="64" t="s">
        <v>42</v>
      </c>
      <c r="S77" s="65" t="s">
        <v>2129</v>
      </c>
      <c r="T77" s="75">
        <v>45293</v>
      </c>
      <c r="U77" s="75" t="s">
        <v>985</v>
      </c>
      <c r="V77" s="63"/>
      <c r="W77" s="45" t="s">
        <v>2125</v>
      </c>
      <c r="X77" s="66">
        <v>0</v>
      </c>
      <c r="Y77" s="69" t="s">
        <v>305</v>
      </c>
      <c r="Z77" s="63"/>
      <c r="AA77" s="63"/>
      <c r="AB77" s="63"/>
      <c r="AC77" s="68" t="s">
        <v>2126</v>
      </c>
      <c r="AD77" s="79">
        <f ca="1">TODAY()-TABLA[[#This Row],[Fecha radicación informe]]</f>
        <v>115</v>
      </c>
      <c r="AE77" s="87" t="s">
        <v>58</v>
      </c>
      <c r="AF77" s="88" t="s">
        <v>2134</v>
      </c>
    </row>
    <row r="78" spans="1:32" ht="330.75" x14ac:dyDescent="0.2">
      <c r="A78" s="44">
        <v>3997</v>
      </c>
      <c r="B78" s="45">
        <v>52</v>
      </c>
      <c r="C78" s="45">
        <v>2023</v>
      </c>
      <c r="D78" s="60" t="s">
        <v>2135</v>
      </c>
      <c r="E78" s="45" t="s">
        <v>719</v>
      </c>
      <c r="F78" s="45"/>
      <c r="G78" s="45" t="s">
        <v>2136</v>
      </c>
      <c r="H78" s="45" t="s">
        <v>781</v>
      </c>
      <c r="I78" s="61" t="s">
        <v>187</v>
      </c>
      <c r="J78" s="70" t="s">
        <v>188</v>
      </c>
      <c r="K78" s="45" t="s">
        <v>2137</v>
      </c>
      <c r="L78" s="45" t="s">
        <v>79</v>
      </c>
      <c r="M78" s="62" t="s">
        <v>2099</v>
      </c>
      <c r="N78" s="62" t="s">
        <v>1151</v>
      </c>
      <c r="O78" s="63">
        <v>2023</v>
      </c>
      <c r="P78" s="63"/>
      <c r="Q78" s="63"/>
      <c r="R78" s="64"/>
      <c r="S78" s="65"/>
      <c r="T78" s="75"/>
      <c r="U78" s="75"/>
      <c r="V78" s="63"/>
      <c r="W78" s="45" t="s">
        <v>2138</v>
      </c>
      <c r="X78" s="66">
        <v>0</v>
      </c>
      <c r="Y78" s="69" t="s">
        <v>2040</v>
      </c>
      <c r="Z78" s="63"/>
      <c r="AA78" s="63"/>
      <c r="AB78" s="63"/>
      <c r="AC78" s="68" t="s">
        <v>2086</v>
      </c>
      <c r="AD78" s="79">
        <f ca="1">TODAY()-TABLA[[#This Row],[Fecha radicación informe]]</f>
        <v>111</v>
      </c>
      <c r="AE78" s="87" t="s">
        <v>58</v>
      </c>
      <c r="AF78" s="88" t="s">
        <v>2139</v>
      </c>
    </row>
    <row r="79" spans="1:32" ht="283.5" x14ac:dyDescent="0.2">
      <c r="A79" s="44">
        <v>3998</v>
      </c>
      <c r="B79" s="45">
        <v>53</v>
      </c>
      <c r="C79" s="45">
        <v>2023</v>
      </c>
      <c r="D79" s="60" t="s">
        <v>2140</v>
      </c>
      <c r="E79" s="45" t="s">
        <v>719</v>
      </c>
      <c r="F79" s="45"/>
      <c r="G79" s="45" t="s">
        <v>2136</v>
      </c>
      <c r="H79" s="45" t="s">
        <v>781</v>
      </c>
      <c r="I79" s="61" t="s">
        <v>187</v>
      </c>
      <c r="J79" s="70" t="s">
        <v>188</v>
      </c>
      <c r="K79" s="45" t="s">
        <v>2137</v>
      </c>
      <c r="L79" s="45" t="s">
        <v>79</v>
      </c>
      <c r="M79" s="62" t="s">
        <v>2099</v>
      </c>
      <c r="N79" s="62" t="s">
        <v>1151</v>
      </c>
      <c r="O79" s="63">
        <v>2023</v>
      </c>
      <c r="P79" s="63"/>
      <c r="Q79" s="63"/>
      <c r="R79" s="64"/>
      <c r="S79" s="65"/>
      <c r="T79" s="75"/>
      <c r="U79" s="75"/>
      <c r="V79" s="63"/>
      <c r="W79" s="45" t="s">
        <v>2138</v>
      </c>
      <c r="X79" s="66">
        <v>0</v>
      </c>
      <c r="Y79" s="69" t="s">
        <v>2040</v>
      </c>
      <c r="Z79" s="63"/>
      <c r="AA79" s="63"/>
      <c r="AB79" s="63"/>
      <c r="AC79" s="68" t="s">
        <v>2086</v>
      </c>
      <c r="AD79" s="79">
        <f ca="1">TODAY()-TABLA[[#This Row],[Fecha radicación informe]]</f>
        <v>111</v>
      </c>
      <c r="AE79" s="87" t="s">
        <v>58</v>
      </c>
      <c r="AF79" s="88" t="s">
        <v>2141</v>
      </c>
    </row>
    <row r="80" spans="1:32" ht="409.5" x14ac:dyDescent="0.2">
      <c r="A80" s="9">
        <v>3999</v>
      </c>
      <c r="B80" s="10">
        <v>54</v>
      </c>
      <c r="C80" s="45">
        <v>2023</v>
      </c>
      <c r="D80" s="59" t="s">
        <v>2142</v>
      </c>
      <c r="E80" s="10" t="s">
        <v>333</v>
      </c>
      <c r="F80" s="10"/>
      <c r="G80" s="10" t="s">
        <v>2143</v>
      </c>
      <c r="H80" s="10" t="s">
        <v>48</v>
      </c>
      <c r="I80" s="11" t="s">
        <v>36</v>
      </c>
      <c r="J80" s="12" t="s">
        <v>98</v>
      </c>
      <c r="K80" s="10" t="s">
        <v>2144</v>
      </c>
      <c r="L80" s="10" t="s">
        <v>1107</v>
      </c>
      <c r="M80" s="62" t="s">
        <v>2099</v>
      </c>
      <c r="N80" s="62" t="s">
        <v>1151</v>
      </c>
      <c r="O80" s="63">
        <v>2023</v>
      </c>
      <c r="P80" s="14"/>
      <c r="Q80" s="14"/>
      <c r="R80" s="15" t="s">
        <v>436</v>
      </c>
      <c r="S80" s="25" t="s">
        <v>2145</v>
      </c>
      <c r="T80" s="16" t="s">
        <v>2146</v>
      </c>
      <c r="U80" s="16" t="s">
        <v>985</v>
      </c>
      <c r="V80" s="14"/>
      <c r="W80" s="10" t="s">
        <v>2147</v>
      </c>
      <c r="X80" s="18">
        <v>0</v>
      </c>
      <c r="Y80" s="19" t="s">
        <v>305</v>
      </c>
      <c r="Z80" s="14"/>
      <c r="AA80" s="14"/>
      <c r="AB80" s="14"/>
      <c r="AC80" s="68" t="s">
        <v>2101</v>
      </c>
      <c r="AD80" s="79">
        <f ca="1">TODAY()-TABLA[[#This Row],[Fecha radicación informe]]</f>
        <v>117</v>
      </c>
      <c r="AE80" s="89" t="s">
        <v>46</v>
      </c>
      <c r="AF80" s="88" t="s">
        <v>2148</v>
      </c>
    </row>
    <row r="81" spans="1:32" ht="315" x14ac:dyDescent="0.2">
      <c r="A81" s="9">
        <v>4000</v>
      </c>
      <c r="B81" s="10">
        <v>55</v>
      </c>
      <c r="C81" s="45">
        <v>2023</v>
      </c>
      <c r="D81" s="59" t="s">
        <v>2149</v>
      </c>
      <c r="E81" s="10" t="s">
        <v>333</v>
      </c>
      <c r="F81" s="10"/>
      <c r="G81" s="10" t="s">
        <v>2150</v>
      </c>
      <c r="H81" s="10" t="s">
        <v>48</v>
      </c>
      <c r="I81" s="11" t="s">
        <v>36</v>
      </c>
      <c r="J81" s="12" t="s">
        <v>98</v>
      </c>
      <c r="K81" s="10" t="s">
        <v>2144</v>
      </c>
      <c r="L81" s="10" t="s">
        <v>1107</v>
      </c>
      <c r="M81" s="62" t="s">
        <v>2099</v>
      </c>
      <c r="N81" s="62" t="s">
        <v>1151</v>
      </c>
      <c r="O81" s="63">
        <v>2023</v>
      </c>
      <c r="P81" s="14"/>
      <c r="Q81" s="14"/>
      <c r="R81" s="15" t="s">
        <v>358</v>
      </c>
      <c r="S81" s="25" t="s">
        <v>2151</v>
      </c>
      <c r="T81" s="16" t="s">
        <v>2146</v>
      </c>
      <c r="U81" s="16" t="s">
        <v>1904</v>
      </c>
      <c r="V81" s="14"/>
      <c r="W81" s="10" t="s">
        <v>2147</v>
      </c>
      <c r="X81" s="18">
        <v>0</v>
      </c>
      <c r="Y81" s="19" t="s">
        <v>305</v>
      </c>
      <c r="Z81" s="14"/>
      <c r="AA81" s="14"/>
      <c r="AB81" s="14"/>
      <c r="AC81" s="68" t="s">
        <v>2101</v>
      </c>
      <c r="AD81" s="79">
        <f ca="1">TODAY()-TABLA[[#This Row],[Fecha radicación informe]]</f>
        <v>117</v>
      </c>
      <c r="AE81" s="89" t="s">
        <v>46</v>
      </c>
      <c r="AF81" s="88" t="s">
        <v>2152</v>
      </c>
    </row>
    <row r="82" spans="1:32" ht="409.5" x14ac:dyDescent="0.2">
      <c r="A82" s="9">
        <v>4001</v>
      </c>
      <c r="B82" s="10">
        <v>56</v>
      </c>
      <c r="C82" s="45">
        <v>2023</v>
      </c>
      <c r="D82" s="59" t="s">
        <v>2153</v>
      </c>
      <c r="E82" s="10" t="s">
        <v>719</v>
      </c>
      <c r="F82" s="10"/>
      <c r="G82" s="10" t="s">
        <v>2150</v>
      </c>
      <c r="H82" s="10" t="s">
        <v>48</v>
      </c>
      <c r="I82" s="11" t="s">
        <v>36</v>
      </c>
      <c r="J82" s="12" t="s">
        <v>98</v>
      </c>
      <c r="K82" s="10" t="s">
        <v>2144</v>
      </c>
      <c r="L82" s="10" t="s">
        <v>1107</v>
      </c>
      <c r="M82" s="62" t="s">
        <v>2099</v>
      </c>
      <c r="N82" s="62" t="s">
        <v>1151</v>
      </c>
      <c r="O82" s="63">
        <v>2023</v>
      </c>
      <c r="P82" s="14"/>
      <c r="Q82" s="14"/>
      <c r="R82" s="15" t="s">
        <v>358</v>
      </c>
      <c r="S82" s="25" t="s">
        <v>2154</v>
      </c>
      <c r="T82" s="16" t="s">
        <v>2146</v>
      </c>
      <c r="U82" s="16" t="s">
        <v>985</v>
      </c>
      <c r="V82" s="14"/>
      <c r="W82" s="10" t="s">
        <v>2147</v>
      </c>
      <c r="X82" s="18">
        <v>0</v>
      </c>
      <c r="Y82" s="19" t="s">
        <v>305</v>
      </c>
      <c r="Z82" s="14"/>
      <c r="AA82" s="14"/>
      <c r="AB82" s="14"/>
      <c r="AC82" s="68" t="s">
        <v>2101</v>
      </c>
      <c r="AD82" s="79">
        <f ca="1">TODAY()-TABLA[[#This Row],[Fecha radicación informe]]</f>
        <v>117</v>
      </c>
      <c r="AE82" s="89" t="s">
        <v>46</v>
      </c>
      <c r="AF82" s="88" t="s">
        <v>2155</v>
      </c>
    </row>
    <row r="83" spans="1:32" ht="220.5" x14ac:dyDescent="0.2">
      <c r="A83" s="44">
        <v>4002</v>
      </c>
      <c r="B83" s="45">
        <v>57</v>
      </c>
      <c r="C83" s="45">
        <v>2023</v>
      </c>
      <c r="D83" s="60" t="s">
        <v>2156</v>
      </c>
      <c r="E83" s="45" t="s">
        <v>719</v>
      </c>
      <c r="F83" s="45"/>
      <c r="G83" s="45" t="s">
        <v>2150</v>
      </c>
      <c r="H83" s="45" t="s">
        <v>48</v>
      </c>
      <c r="I83" s="61" t="s">
        <v>36</v>
      </c>
      <c r="J83" s="70" t="s">
        <v>98</v>
      </c>
      <c r="K83" s="45" t="s">
        <v>2144</v>
      </c>
      <c r="L83" s="45" t="s">
        <v>1107</v>
      </c>
      <c r="M83" s="62" t="s">
        <v>2099</v>
      </c>
      <c r="N83" s="62" t="s">
        <v>1151</v>
      </c>
      <c r="O83" s="63">
        <v>2023</v>
      </c>
      <c r="P83" s="63"/>
      <c r="Q83" s="63"/>
      <c r="R83" s="64" t="s">
        <v>358</v>
      </c>
      <c r="S83" s="65" t="s">
        <v>2157</v>
      </c>
      <c r="T83" s="75" t="s">
        <v>2146</v>
      </c>
      <c r="U83" s="75" t="s">
        <v>985</v>
      </c>
      <c r="V83" s="63"/>
      <c r="W83" s="45" t="s">
        <v>2147</v>
      </c>
      <c r="X83" s="66">
        <v>0</v>
      </c>
      <c r="Y83" s="69" t="s">
        <v>305</v>
      </c>
      <c r="Z83" s="63"/>
      <c r="AA83" s="63"/>
      <c r="AB83" s="63"/>
      <c r="AC83" s="68" t="s">
        <v>2101</v>
      </c>
      <c r="AD83" s="79">
        <f ca="1">TODAY()-TABLA[[#This Row],[Fecha radicación informe]]</f>
        <v>117</v>
      </c>
      <c r="AE83" s="87" t="s">
        <v>46</v>
      </c>
      <c r="AF83" s="88" t="s">
        <v>2158</v>
      </c>
    </row>
    <row r="84" spans="1:32" ht="409.5" x14ac:dyDescent="0.2">
      <c r="A84" s="44">
        <v>4003</v>
      </c>
      <c r="B84" s="45">
        <v>1</v>
      </c>
      <c r="C84" s="45">
        <v>2024</v>
      </c>
      <c r="D84" s="60" t="s">
        <v>2159</v>
      </c>
      <c r="E84" s="45" t="s">
        <v>719</v>
      </c>
      <c r="F84" s="45"/>
      <c r="G84" s="45" t="s">
        <v>2160</v>
      </c>
      <c r="H84" s="45" t="s">
        <v>85</v>
      </c>
      <c r="I84" s="61" t="s">
        <v>49</v>
      </c>
      <c r="J84" s="70" t="s">
        <v>50</v>
      </c>
      <c r="K84" s="45" t="s">
        <v>1029</v>
      </c>
      <c r="L84" s="45" t="s">
        <v>770</v>
      </c>
      <c r="M84" s="62" t="s">
        <v>2161</v>
      </c>
      <c r="N84" s="62" t="s">
        <v>1455</v>
      </c>
      <c r="O84" s="63">
        <v>2024</v>
      </c>
      <c r="P84" s="63"/>
      <c r="Q84" s="63"/>
      <c r="R84" s="64"/>
      <c r="S84" s="65"/>
      <c r="T84" s="75"/>
      <c r="U84" s="75"/>
      <c r="V84" s="63"/>
      <c r="W84" s="45"/>
      <c r="X84" s="66">
        <v>0</v>
      </c>
      <c r="Y84" s="69" t="s">
        <v>2162</v>
      </c>
      <c r="Z84" s="63"/>
      <c r="AA84" s="63"/>
      <c r="AB84" s="63"/>
      <c r="AC84" s="68" t="s">
        <v>2163</v>
      </c>
      <c r="AD84" s="79">
        <f ca="1">TODAY()-TABLA[[#This Row],[Fecha radicación informe]]</f>
        <v>20</v>
      </c>
      <c r="AE84" s="87" t="s">
        <v>58</v>
      </c>
      <c r="AF84" s="90"/>
    </row>
  </sheetData>
  <protectedRanges>
    <protectedRange password="CACD" sqref="V1:W1" name="Rango5_62_1"/>
  </protectedRanges>
  <dataConsolidate/>
  <conditionalFormatting sqref="X2:X84">
    <cfRule type="cellIs" dxfId="1242" priority="1" operator="between">
      <formula>0.96</formula>
      <formula>1</formula>
    </cfRule>
    <cfRule type="cellIs" dxfId="1241" priority="2" operator="between">
      <formula>0.61</formula>
      <formula>0.95</formula>
    </cfRule>
    <cfRule type="cellIs" dxfId="1240" priority="3" operator="between">
      <formula>0</formula>
      <formula>0.6</formula>
    </cfRule>
    <cfRule type="cellIs" dxfId="1239" priority="4" stopIfTrue="1" operator="between">
      <formula>99</formula>
      <formula>100</formula>
    </cfRule>
    <cfRule type="cellIs" dxfId="1238" priority="5" stopIfTrue="1" operator="between">
      <formula>81</formula>
      <formula>98</formula>
    </cfRule>
    <cfRule type="cellIs" dxfId="1237" priority="6" stopIfTrue="1" operator="between">
      <formula>0</formula>
      <formula>80</formula>
    </cfRule>
  </conditionalFormatting>
  <conditionalFormatting sqref="Y2:Y25 Y27:Y79 Y84">
    <cfRule type="cellIs" dxfId="1236" priority="1616" stopIfTrue="1" operator="equal">
      <formula>"Abierta sin plan"</formula>
    </cfRule>
    <cfRule type="cellIs" dxfId="1235" priority="1615" stopIfTrue="1" operator="equal">
      <formula>"Abierta con plan"</formula>
    </cfRule>
    <cfRule type="cellIs" dxfId="1234" priority="1617" stopIfTrue="1" operator="equal">
      <formula>"Abierta con plan"</formula>
    </cfRule>
    <cfRule type="cellIs" dxfId="1233" priority="1618" stopIfTrue="1" operator="equal">
      <formula>"Cerrada"</formula>
    </cfRule>
    <cfRule type="cellIs" dxfId="1232" priority="1619" stopIfTrue="1" operator="equal">
      <formula>"Abierta sin plan"</formula>
    </cfRule>
  </conditionalFormatting>
  <conditionalFormatting sqref="Y2:Y25">
    <cfRule type="cellIs" dxfId="1231" priority="1583" stopIfTrue="1" operator="equal">
      <formula>"Cerrada"</formula>
    </cfRule>
  </conditionalFormatting>
  <conditionalFormatting sqref="Y3:Y4">
    <cfRule type="cellIs" dxfId="1230" priority="1582" stopIfTrue="1" operator="equal">
      <formula>"Abierta con plan"</formula>
    </cfRule>
    <cfRule type="cellIs" dxfId="1229" priority="1581" stopIfTrue="1" operator="equal">
      <formula>"Abierta sin plan"</formula>
    </cfRule>
  </conditionalFormatting>
  <conditionalFormatting sqref="Y5:Y25 Y27:Y79 Y84">
    <cfRule type="cellIs" dxfId="1228" priority="1622" stopIfTrue="1" operator="equal">
      <formula>"Cerrada"</formula>
    </cfRule>
    <cfRule type="cellIs" dxfId="1227" priority="1621" stopIfTrue="1" operator="equal">
      <formula>"Abierta con plan"</formula>
    </cfRule>
  </conditionalFormatting>
  <conditionalFormatting sqref="Y26">
    <cfRule type="cellIs" dxfId="1226" priority="106" stopIfTrue="1" operator="equal">
      <formula>"Abierta con plan"</formula>
    </cfRule>
    <cfRule type="cellIs" dxfId="1225" priority="99" stopIfTrue="1" operator="equal">
      <formula>"Cerrada"</formula>
    </cfRule>
    <cfRule type="cellIs" dxfId="1224" priority="100" stopIfTrue="1" operator="equal">
      <formula>"Abierta con plan"</formula>
    </cfRule>
    <cfRule type="cellIs" dxfId="1223" priority="101" stopIfTrue="1" operator="equal">
      <formula>"Abierta sin plan"</formula>
    </cfRule>
    <cfRule type="cellIs" dxfId="1222" priority="102" stopIfTrue="1" operator="equal">
      <formula>"Abierta con plan"</formula>
    </cfRule>
    <cfRule type="cellIs" dxfId="1221" priority="103" stopIfTrue="1" operator="equal">
      <formula>"Cerrada"</formula>
    </cfRule>
    <cfRule type="cellIs" dxfId="1220" priority="104" stopIfTrue="1" operator="equal">
      <formula>"Abierta sin plan"</formula>
    </cfRule>
  </conditionalFormatting>
  <conditionalFormatting sqref="Y26:Y79">
    <cfRule type="cellIs" dxfId="1219" priority="107" stopIfTrue="1" operator="equal">
      <formula>"Cerrada"</formula>
    </cfRule>
  </conditionalFormatting>
  <conditionalFormatting sqref="Y80:Y83">
    <cfRule type="cellIs" dxfId="1218" priority="12" stopIfTrue="1" operator="equal">
      <formula>"Abierta sin plan"</formula>
    </cfRule>
    <cfRule type="cellIs" dxfId="1217" priority="13" stopIfTrue="1" operator="equal">
      <formula>"Abierta con plan"</formula>
    </cfRule>
    <cfRule type="cellIs" dxfId="1216" priority="7" stopIfTrue="1" operator="equal">
      <formula>"Cerrada"</formula>
    </cfRule>
    <cfRule type="cellIs" dxfId="1215" priority="8" stopIfTrue="1" operator="equal">
      <formula>"Abierta con plan"</formula>
    </cfRule>
    <cfRule type="cellIs" dxfId="1214" priority="9" stopIfTrue="1" operator="equal">
      <formula>"Abierta sin plan"</formula>
    </cfRule>
    <cfRule type="cellIs" dxfId="1213" priority="10" stopIfTrue="1" operator="equal">
      <formula>"Abierta con plan"</formula>
    </cfRule>
    <cfRule type="cellIs" dxfId="1212" priority="11" stopIfTrue="1" operator="equal">
      <formula>"Cerrada"</formula>
    </cfRule>
  </conditionalFormatting>
  <conditionalFormatting sqref="Y80:Y84">
    <cfRule type="cellIs" dxfId="1211" priority="14" stopIfTrue="1" operator="equal">
      <formula>"Cerrada"</formula>
    </cfRule>
  </conditionalFormatting>
  <dataValidations count="5">
    <dataValidation type="list" allowBlank="1" showInputMessage="1" showErrorMessage="1" sqref="J14 J20 J22 J25:J27 J16:J17 J9 J7 J2:J4" xr:uid="{05C713C0-9AC5-4B41-B953-D49E26BB8919}">
      <formula1>vicepresidencias</formula1>
    </dataValidation>
    <dataValidation type="list" allowBlank="1" showInputMessage="1" showErrorMessage="1" sqref="L15:L16 L7:L8 L13 L2:L4" xr:uid="{D2962D1F-B07E-4D3D-933D-0027E14F92E9}">
      <formula1>AUDITOR</formula1>
    </dataValidation>
    <dataValidation type="list" allowBlank="1" showInputMessage="1" showErrorMessage="1" sqref="I2:I4" xr:uid="{11D92EB3-95CF-4B56-92C5-6AFFA1A61E53}">
      <formula1>PROCESO</formula1>
    </dataValidation>
    <dataValidation type="list" allowBlank="1" showInputMessage="1" showErrorMessage="1" sqref="R2:R4" xr:uid="{3335073C-D585-4208-8916-2C2711C043C7}">
      <formula1>accion2</formula1>
    </dataValidation>
    <dataValidation type="list" allowBlank="1" showInputMessage="1" showErrorMessage="1" sqref="H2:H4" xr:uid="{A5918C6B-6C4C-4628-9BD7-BCB62C2AAF8B}">
      <formula1>AREA</formula1>
    </dataValidation>
  </dataValidations>
  <hyperlinks>
    <hyperlink ref="AF10" r:id="rId1" xr:uid="{3D169E18-B8C7-4F94-8D9F-E46805A5ED7D}"/>
    <hyperlink ref="AF7" r:id="rId2" xr:uid="{85E12529-0834-4CC6-BEC7-D9AB9DA0A83E}"/>
    <hyperlink ref="AF5" r:id="rId3" xr:uid="{7291CC59-1A01-451A-BF02-CF297101CB20}"/>
    <hyperlink ref="AF21" r:id="rId4" xr:uid="{115380C5-396D-4055-A821-404FE025A9AB}"/>
    <hyperlink ref="AF8" r:id="rId5" xr:uid="{6563DC6C-94AF-47BE-99DF-634DB069063F}"/>
    <hyperlink ref="AF20" r:id="rId6" xr:uid="{804C213A-2CFE-4A7D-9332-C1212FD53E15}"/>
    <hyperlink ref="AF13" r:id="rId7" xr:uid="{2B6AB377-92A9-4D97-B851-40D5052C2F96}"/>
    <hyperlink ref="AF19" r:id="rId8" xr:uid="{3085C9E0-0D8B-4F3D-975F-78D051CD58D8}"/>
    <hyperlink ref="AF2" r:id="rId9" xr:uid="{FBB176E8-A8BE-44A6-9712-3FF22BF1FEBB}"/>
    <hyperlink ref="AF3" r:id="rId10" xr:uid="{E14ACAF5-36BE-4017-9DB7-75A000E99CAA}"/>
    <hyperlink ref="AF6" r:id="rId11" xr:uid="{DB4EC0F7-7323-4059-8B55-2BA0C1F0BDBA}"/>
    <hyperlink ref="AF23" r:id="rId12" xr:uid="{1DB485C4-F29C-4394-9A06-86C0353A4E41}"/>
    <hyperlink ref="AF24" r:id="rId13" xr:uid="{8FF1ED47-F48F-45B7-A2CC-6D01272C8EE4}"/>
    <hyperlink ref="AF26" r:id="rId14" xr:uid="{800356E7-653A-47AD-BF3C-38A3603E3C48}"/>
    <hyperlink ref="AF15" r:id="rId15" xr:uid="{5914DA0B-8C38-4151-A187-6BC32905FD3D}"/>
    <hyperlink ref="AF17" r:id="rId16" xr:uid="{FAFF1E86-0451-40B1-B101-05B2B762150B}"/>
    <hyperlink ref="AF18" r:id="rId17" xr:uid="{3FAA8970-D72B-4DA4-8EE7-A3AEF0F62B16}"/>
    <hyperlink ref="AF14" r:id="rId18" xr:uid="{BDD8E2FD-0C7D-4F71-8889-0C32A8720A1B}"/>
    <hyperlink ref="AF22" r:id="rId19" xr:uid="{CAE1CD6A-39A6-4A60-8A32-71349DC2925D}"/>
    <hyperlink ref="AF16" r:id="rId20" xr:uid="{5FA8EF0D-C428-4DA0-8517-F40BC43854AA}"/>
    <hyperlink ref="AF9" r:id="rId21" xr:uid="{0AB901E5-CFD7-4EAF-A82E-97A908F014D0}"/>
    <hyperlink ref="AF4" r:id="rId22" xr:uid="{481D2A2A-4748-4A26-B418-E9B7BD4AE8E6}"/>
    <hyperlink ref="AF27" r:id="rId23" xr:uid="{B2FABC62-F933-4A3D-8141-1FE9CEC0DB0E}"/>
    <hyperlink ref="AF25" r:id="rId24" xr:uid="{5367BEB9-E839-4AF8-B900-5AEA55BA9E3C}"/>
    <hyperlink ref="AF11" r:id="rId25" xr:uid="{D00C998E-039F-489C-829D-1D009C063C3E}"/>
    <hyperlink ref="AF12" r:id="rId26" xr:uid="{DF1E1FEA-6892-40C5-9071-0915997B8A89}"/>
    <hyperlink ref="AF28" r:id="rId27" xr:uid="{D0682F6A-80D7-438F-B3D3-1ADA94697B19}"/>
    <hyperlink ref="AF30" r:id="rId28" xr:uid="{85A17808-53F0-4407-9002-C467F45F389F}"/>
    <hyperlink ref="AF32" r:id="rId29" xr:uid="{DBBE0227-E4AF-48F1-8A8E-9AC0343B8677}"/>
    <hyperlink ref="AF33" r:id="rId30" xr:uid="{9D441A73-054A-464C-B062-41BA4F2A9112}"/>
    <hyperlink ref="AF37" r:id="rId31" xr:uid="{71A200EB-8BC6-4BAA-929F-CE742156B43A}"/>
    <hyperlink ref="AF38" r:id="rId32" xr:uid="{32791755-FE5D-421C-B268-C14D7F26FDDD}"/>
    <hyperlink ref="AF39" r:id="rId33" xr:uid="{220B2DA3-2201-4BC1-86FA-4F56B837FF8E}"/>
    <hyperlink ref="AF35" r:id="rId34" xr:uid="{11B52B7D-3C74-4544-86C2-0667D5032885}"/>
    <hyperlink ref="AF36" r:id="rId35" xr:uid="{63D6F6B0-2668-4673-82D9-1C93739F4BED}"/>
    <hyperlink ref="AF31" r:id="rId36" xr:uid="{B39B3EF9-001B-4901-A891-9670C714A45E}"/>
    <hyperlink ref="AF29" r:id="rId37" xr:uid="{014028EB-0A53-4C11-BD41-1A6C78E7C532}"/>
    <hyperlink ref="AF34" r:id="rId38" xr:uid="{8E0B9DA5-F8C9-41BD-A376-10343705D2F7}"/>
    <hyperlink ref="AF40" r:id="rId39" xr:uid="{D5816CDD-3CD3-45C6-B280-2727A94B6B2E}"/>
    <hyperlink ref="AF41" r:id="rId40" xr:uid="{2AAEAB1D-7899-42E0-9C82-0A9A429B8E73}"/>
    <hyperlink ref="AF42" r:id="rId41" xr:uid="{C3959A17-FB59-4030-AAD5-BB34A958462D}"/>
    <hyperlink ref="AF43" r:id="rId42" xr:uid="{766DBBCE-C331-466B-8384-B23C6C74D77C}"/>
    <hyperlink ref="AF44" r:id="rId43" xr:uid="{DF599D2F-56EC-4E93-BA3E-9BC1A34D7BFA}"/>
    <hyperlink ref="AF45" r:id="rId44" xr:uid="{26ED6B57-867A-42DB-8C3C-FB0E082CB55F}"/>
    <hyperlink ref="AF46" r:id="rId45" xr:uid="{2AD7102F-4E5A-46E3-A99D-AF1EBB299955}"/>
    <hyperlink ref="AF47" r:id="rId46" xr:uid="{D3510E31-5D19-4765-8D22-33A99BC1DF9E}"/>
    <hyperlink ref="AF48" r:id="rId47" xr:uid="{12F36D76-5842-4BB5-A7D8-D7FCDB024FCF}"/>
    <hyperlink ref="AF49" r:id="rId48" xr:uid="{F2C3CDAD-AA3A-46ED-A0DD-7845273F8E51}"/>
    <hyperlink ref="AF50" r:id="rId49" xr:uid="{5FFB9A15-3A2E-47BD-B9A0-C4FB41E647CE}"/>
    <hyperlink ref="AF51" r:id="rId50" xr:uid="{59C11081-C02D-4DED-B63A-47C4A1F26D2D}"/>
    <hyperlink ref="AF52" r:id="rId51" xr:uid="{A7495944-1F42-4E05-A0EB-49482F91EEBC}"/>
    <hyperlink ref="AF53" r:id="rId52" xr:uid="{D64D0A4C-66C0-4F5F-A554-E50CC4167B23}"/>
    <hyperlink ref="AF54" r:id="rId53" xr:uid="{84087012-787B-4BF7-8EEE-4F03A2067FCF}"/>
    <hyperlink ref="AF55" r:id="rId54" xr:uid="{31E61212-532E-46D8-B4E0-63F5BD11EC9B}"/>
    <hyperlink ref="AF78" r:id="rId55" xr:uid="{7163ADB8-545E-462D-93B4-71F3593E5CAB}"/>
    <hyperlink ref="AF79" r:id="rId56" xr:uid="{F565A166-03DA-48EF-9690-3866423B0B9B}"/>
    <hyperlink ref="AF66" r:id="rId57" xr:uid="{4C740813-5157-43AF-A407-F8C755908983}"/>
    <hyperlink ref="AF56" r:id="rId58" xr:uid="{81DECDE7-9A07-498C-87B3-0AF4C8161714}"/>
    <hyperlink ref="AF57" r:id="rId59" xr:uid="{9075595B-BE4D-484A-A318-9C8CA58ED49B}"/>
    <hyperlink ref="AF58" r:id="rId60" xr:uid="{736A6475-32F5-4571-8B23-13C06443900F}"/>
    <hyperlink ref="AF59" r:id="rId61" xr:uid="{39B03A4A-B436-4E8D-AB36-AAFBBD0C7148}"/>
    <hyperlink ref="AF63" r:id="rId62" xr:uid="{2949D6C7-6A58-42BA-9530-343770AAE59A}"/>
    <hyperlink ref="AF65" r:id="rId63" xr:uid="{3FBC8401-1495-48C1-B2FC-6C75BEB804AF}"/>
    <hyperlink ref="AF72" r:id="rId64" xr:uid="{B484804C-2A24-473A-8572-20F52E31C6CE}"/>
    <hyperlink ref="AF80" r:id="rId65" xr:uid="{6F1D2E98-A6D2-47FD-8372-ABC446BCEDBA}"/>
    <hyperlink ref="AF81" r:id="rId66" xr:uid="{479C4146-B1D7-4585-BAFF-2967964D4A2E}"/>
    <hyperlink ref="AF82" r:id="rId67" xr:uid="{529D5A21-B2A8-425C-BA82-1CC1F8F036E4}"/>
    <hyperlink ref="AF83" r:id="rId68" xr:uid="{85ACD001-57D9-4611-BECD-99A120F6B8FC}"/>
    <hyperlink ref="AF70" r:id="rId69" xr:uid="{813F9675-20E7-4957-86BA-1A136E79E6D9}"/>
    <hyperlink ref="AF61" r:id="rId70" xr:uid="{0712A7E8-A051-49A9-BEBD-2CBC92E273E6}"/>
    <hyperlink ref="AF62" r:id="rId71" xr:uid="{3799326D-3651-4FD0-A888-5A67B5822F34}"/>
    <hyperlink ref="AF64" r:id="rId72" xr:uid="{D8B0D5BC-5667-4A72-BFDB-8E74BA3B7504}"/>
    <hyperlink ref="AF77" r:id="rId73" xr:uid="{A8E1EE8E-460F-4362-9E39-CF6441FEAE5E}"/>
    <hyperlink ref="AF73" r:id="rId74" xr:uid="{CB820414-F307-4477-A553-8689A6ECAEFB}"/>
    <hyperlink ref="AF74" r:id="rId75" xr:uid="{C2C05AD3-ADB6-44CA-8128-4AB21DAF98B9}"/>
    <hyperlink ref="AF75" r:id="rId76" xr:uid="{E11D780D-4630-4309-8EAE-AFA29182BF13}"/>
    <hyperlink ref="AF76" r:id="rId77" xr:uid="{CE187DAA-EF8F-467B-BAB8-313B2DB2FD9F}"/>
    <hyperlink ref="AF60" r:id="rId78" xr:uid="{21500DF9-0D4A-4F57-AB7D-5C6B752316A3}"/>
    <hyperlink ref="AF71" r:id="rId79" xr:uid="{B3506038-E2AF-4832-9C38-0ABC33050058}"/>
    <hyperlink ref="AF67" r:id="rId80" xr:uid="{62362E96-F513-4767-AACE-A00152D45C2E}"/>
    <hyperlink ref="AF68" r:id="rId81" xr:uid="{FBD71967-0410-45A2-9D5A-7131CFF9F007}"/>
    <hyperlink ref="AF69" r:id="rId82" xr:uid="{D0097FAB-4CD7-4AF2-816B-4F6BB905FFAC}"/>
  </hyperlinks>
  <printOptions horizontalCentered="1" verticalCentered="1"/>
  <pageMargins left="0.51181102362204722" right="0.19685039370078741" top="1.7716535433070868" bottom="0.39370078740157483" header="0" footer="0"/>
  <pageSetup scale="28" orientation="landscape" r:id="rId83"/>
  <headerFooter alignWithMargins="0">
    <oddHeader>&amp;F</oddHeader>
    <oddFooter>Página &amp;P de &amp;N</oddFooter>
  </headerFooter>
  <legacyDrawing r:id="rId84"/>
  <tableParts count="1">
    <tablePart r:id="rId8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CA04-D8FB-4F7D-8546-4AF624D6EE95}">
  <sheetPr>
    <pageSetUpPr fitToPage="1"/>
  </sheetPr>
  <dimension ref="A1:AF57"/>
  <sheetViews>
    <sheetView showGridLines="0" zoomScale="70" zoomScaleNormal="70" workbookViewId="0">
      <pane xSplit="2" ySplit="1" topLeftCell="C2" activePane="bottomRight" state="frozen"/>
      <selection pane="topRight" activeCell="C1" sqref="C1"/>
      <selection pane="bottomLeft" activeCell="A2" sqref="A2"/>
      <selection pane="bottomRight" activeCell="A2" sqref="A2"/>
    </sheetView>
  </sheetViews>
  <sheetFormatPr baseColWidth="10" defaultColWidth="11.42578125" defaultRowHeight="15.75" x14ac:dyDescent="0.25"/>
  <cols>
    <col min="1" max="1" width="15"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409.5" x14ac:dyDescent="0.2">
      <c r="A2" s="9">
        <v>3447</v>
      </c>
      <c r="B2" s="14">
        <v>166</v>
      </c>
      <c r="C2" s="14">
        <v>2017</v>
      </c>
      <c r="D2" s="10" t="s">
        <v>314</v>
      </c>
      <c r="E2" s="10" t="s">
        <v>315</v>
      </c>
      <c r="F2" s="10"/>
      <c r="G2" s="10"/>
      <c r="H2" s="10" t="s">
        <v>85</v>
      </c>
      <c r="I2" s="11" t="s">
        <v>49</v>
      </c>
      <c r="J2" s="12" t="s">
        <v>50</v>
      </c>
      <c r="K2" s="10" t="s">
        <v>180</v>
      </c>
      <c r="L2" s="10" t="s">
        <v>63</v>
      </c>
      <c r="M2" s="13" t="s">
        <v>310</v>
      </c>
      <c r="N2" s="13" t="s">
        <v>195</v>
      </c>
      <c r="O2" s="14">
        <v>2017</v>
      </c>
      <c r="P2" s="14"/>
      <c r="Q2" s="14"/>
      <c r="R2" s="15" t="s">
        <v>42</v>
      </c>
      <c r="S2" s="13" t="s">
        <v>316</v>
      </c>
      <c r="T2" s="16">
        <v>43710</v>
      </c>
      <c r="U2" s="16">
        <v>44592</v>
      </c>
      <c r="V2" s="10"/>
      <c r="W2" s="13" t="s">
        <v>317</v>
      </c>
      <c r="X2" s="18">
        <v>1</v>
      </c>
      <c r="Y2" s="19" t="s">
        <v>318</v>
      </c>
      <c r="Z2" s="10"/>
      <c r="AA2" s="22">
        <v>3</v>
      </c>
      <c r="AB2" s="14">
        <v>2022</v>
      </c>
      <c r="AC2" s="20"/>
      <c r="AD2" s="21"/>
      <c r="AE2" s="22" t="s">
        <v>58</v>
      </c>
      <c r="AF2" s="34" t="s">
        <v>319</v>
      </c>
    </row>
    <row r="3" spans="1:32" ht="210" customHeight="1" x14ac:dyDescent="0.2">
      <c r="A3" s="9">
        <v>3518</v>
      </c>
      <c r="B3" s="10">
        <v>237</v>
      </c>
      <c r="C3" s="14">
        <v>2017</v>
      </c>
      <c r="D3" s="10" t="s">
        <v>377</v>
      </c>
      <c r="E3" s="10" t="s">
        <v>163</v>
      </c>
      <c r="F3" s="10"/>
      <c r="G3" s="10"/>
      <c r="H3" s="10" t="s">
        <v>301</v>
      </c>
      <c r="I3" s="11" t="s">
        <v>121</v>
      </c>
      <c r="J3" s="12" t="s">
        <v>77</v>
      </c>
      <c r="K3" s="10" t="s">
        <v>378</v>
      </c>
      <c r="L3" s="10" t="s">
        <v>100</v>
      </c>
      <c r="M3" s="13" t="s">
        <v>366</v>
      </c>
      <c r="N3" s="13" t="s">
        <v>367</v>
      </c>
      <c r="O3" s="14">
        <v>2017</v>
      </c>
      <c r="P3" s="14"/>
      <c r="Q3" s="14"/>
      <c r="R3" s="15" t="s">
        <v>42</v>
      </c>
      <c r="S3" s="33" t="s">
        <v>379</v>
      </c>
      <c r="T3" s="16" t="s">
        <v>380</v>
      </c>
      <c r="U3" s="16" t="s">
        <v>381</v>
      </c>
      <c r="V3" s="10"/>
      <c r="W3" s="13" t="s">
        <v>382</v>
      </c>
      <c r="X3" s="18">
        <v>1</v>
      </c>
      <c r="Y3" s="19" t="s">
        <v>318</v>
      </c>
      <c r="Z3" s="14"/>
      <c r="AA3" s="22">
        <v>2</v>
      </c>
      <c r="AB3" s="14">
        <v>2024</v>
      </c>
      <c r="AC3" s="20"/>
      <c r="AD3" s="21"/>
      <c r="AE3" s="22" t="s">
        <v>58</v>
      </c>
      <c r="AF3" s="34" t="s">
        <v>383</v>
      </c>
    </row>
    <row r="4" spans="1:32" ht="78" customHeight="1" x14ac:dyDescent="0.2">
      <c r="A4" s="9">
        <v>3686</v>
      </c>
      <c r="B4" s="10">
        <v>7</v>
      </c>
      <c r="C4" s="10">
        <v>2019</v>
      </c>
      <c r="D4" s="59" t="s">
        <v>718</v>
      </c>
      <c r="E4" s="10" t="s">
        <v>719</v>
      </c>
      <c r="F4" s="10"/>
      <c r="G4" s="10"/>
      <c r="H4" s="10" t="s">
        <v>85</v>
      </c>
      <c r="I4" s="11" t="s">
        <v>49</v>
      </c>
      <c r="J4" s="12" t="s">
        <v>50</v>
      </c>
      <c r="K4" s="10" t="s">
        <v>180</v>
      </c>
      <c r="L4" s="10" t="s">
        <v>63</v>
      </c>
      <c r="M4" s="13" t="s">
        <v>699</v>
      </c>
      <c r="N4" s="13" t="s">
        <v>138</v>
      </c>
      <c r="O4" s="14">
        <v>2019</v>
      </c>
      <c r="P4" s="14"/>
      <c r="Q4" s="14"/>
      <c r="R4" s="15" t="s">
        <v>358</v>
      </c>
      <c r="S4" s="25" t="s">
        <v>720</v>
      </c>
      <c r="T4" s="16">
        <v>43710</v>
      </c>
      <c r="U4" s="16">
        <v>44592</v>
      </c>
      <c r="V4" s="14"/>
      <c r="W4" s="10" t="s">
        <v>721</v>
      </c>
      <c r="X4" s="18">
        <v>1</v>
      </c>
      <c r="Y4" s="19" t="s">
        <v>318</v>
      </c>
      <c r="Z4" s="14"/>
      <c r="AA4" s="14">
        <v>3</v>
      </c>
      <c r="AB4" s="14">
        <v>2022</v>
      </c>
      <c r="AC4" s="20"/>
      <c r="AD4" s="21"/>
      <c r="AE4" s="22" t="s">
        <v>58</v>
      </c>
      <c r="AF4" s="34" t="s">
        <v>722</v>
      </c>
    </row>
    <row r="5" spans="1:32" ht="78" customHeight="1" x14ac:dyDescent="0.2">
      <c r="A5" s="9">
        <v>3699</v>
      </c>
      <c r="B5" s="10">
        <v>20</v>
      </c>
      <c r="C5" s="10">
        <v>2019</v>
      </c>
      <c r="D5" s="59" t="s">
        <v>768</v>
      </c>
      <c r="E5" s="10" t="s">
        <v>333</v>
      </c>
      <c r="F5" s="10"/>
      <c r="G5" s="10" t="s">
        <v>769</v>
      </c>
      <c r="H5" s="10" t="s">
        <v>85</v>
      </c>
      <c r="I5" s="11" t="s">
        <v>49</v>
      </c>
      <c r="J5" s="12" t="s">
        <v>50</v>
      </c>
      <c r="K5" s="10" t="s">
        <v>180</v>
      </c>
      <c r="L5" s="10" t="s">
        <v>770</v>
      </c>
      <c r="M5" s="13" t="s">
        <v>771</v>
      </c>
      <c r="N5" s="13" t="s">
        <v>451</v>
      </c>
      <c r="O5" s="14">
        <v>2019</v>
      </c>
      <c r="P5" s="14"/>
      <c r="Q5" s="14"/>
      <c r="R5" s="15" t="s">
        <v>358</v>
      </c>
      <c r="S5" s="25" t="s">
        <v>772</v>
      </c>
      <c r="T5" s="16">
        <v>43644</v>
      </c>
      <c r="U5" s="16">
        <v>45169</v>
      </c>
      <c r="V5" s="14"/>
      <c r="W5" s="10" t="s">
        <v>773</v>
      </c>
      <c r="X5" s="18">
        <v>1</v>
      </c>
      <c r="Y5" s="19" t="s">
        <v>318</v>
      </c>
      <c r="Z5" s="14"/>
      <c r="AA5" s="14">
        <v>9</v>
      </c>
      <c r="AB5" s="14">
        <v>2023</v>
      </c>
      <c r="AC5" s="20"/>
      <c r="AD5" s="21"/>
      <c r="AE5" s="22" t="s">
        <v>58</v>
      </c>
      <c r="AF5" s="34" t="s">
        <v>774</v>
      </c>
    </row>
    <row r="6" spans="1:32" ht="78" customHeight="1" x14ac:dyDescent="0.2">
      <c r="A6" s="9">
        <v>3700</v>
      </c>
      <c r="B6" s="10">
        <v>21</v>
      </c>
      <c r="C6" s="10">
        <v>2019</v>
      </c>
      <c r="D6" s="59" t="s">
        <v>775</v>
      </c>
      <c r="E6" s="10" t="s">
        <v>333</v>
      </c>
      <c r="F6" s="10"/>
      <c r="G6" s="10"/>
      <c r="H6" s="10" t="s">
        <v>85</v>
      </c>
      <c r="I6" s="11" t="s">
        <v>49</v>
      </c>
      <c r="J6" s="12" t="s">
        <v>50</v>
      </c>
      <c r="K6" s="10" t="s">
        <v>180</v>
      </c>
      <c r="L6" s="10" t="s">
        <v>63</v>
      </c>
      <c r="M6" s="13" t="s">
        <v>771</v>
      </c>
      <c r="N6" s="13" t="s">
        <v>451</v>
      </c>
      <c r="O6" s="14">
        <v>2019</v>
      </c>
      <c r="P6" s="14"/>
      <c r="Q6" s="14"/>
      <c r="R6" s="15" t="s">
        <v>436</v>
      </c>
      <c r="S6" s="25" t="s">
        <v>776</v>
      </c>
      <c r="T6" s="16">
        <v>43644</v>
      </c>
      <c r="U6" s="16" t="s">
        <v>777</v>
      </c>
      <c r="V6" s="14"/>
      <c r="W6" s="10" t="s">
        <v>778</v>
      </c>
      <c r="X6" s="18">
        <v>1</v>
      </c>
      <c r="Y6" s="19" t="s">
        <v>318</v>
      </c>
      <c r="Z6" s="14"/>
      <c r="AA6" s="14">
        <v>9</v>
      </c>
      <c r="AB6" s="14">
        <v>2022</v>
      </c>
      <c r="AC6" s="20"/>
      <c r="AD6" s="21"/>
      <c r="AE6" s="22" t="s">
        <v>58</v>
      </c>
      <c r="AF6" s="34" t="s">
        <v>779</v>
      </c>
    </row>
    <row r="7" spans="1:32" ht="409.5" x14ac:dyDescent="0.2">
      <c r="A7" s="44">
        <v>3726</v>
      </c>
      <c r="B7" s="45">
        <v>47</v>
      </c>
      <c r="C7" s="45">
        <v>2019</v>
      </c>
      <c r="D7" s="60" t="s">
        <v>868</v>
      </c>
      <c r="E7" s="10" t="s">
        <v>333</v>
      </c>
      <c r="F7" s="45"/>
      <c r="G7" s="45" t="s">
        <v>869</v>
      </c>
      <c r="H7" s="45" t="s">
        <v>85</v>
      </c>
      <c r="I7" s="61" t="s">
        <v>49</v>
      </c>
      <c r="J7" s="70" t="s">
        <v>50</v>
      </c>
      <c r="K7" s="10" t="s">
        <v>180</v>
      </c>
      <c r="L7" s="45" t="s">
        <v>770</v>
      </c>
      <c r="M7" s="62" t="s">
        <v>851</v>
      </c>
      <c r="N7" s="62" t="s">
        <v>852</v>
      </c>
      <c r="O7" s="63">
        <v>2019</v>
      </c>
      <c r="P7" s="63"/>
      <c r="Q7" s="63"/>
      <c r="R7" s="64" t="s">
        <v>358</v>
      </c>
      <c r="S7" s="65" t="s">
        <v>870</v>
      </c>
      <c r="T7" s="16">
        <v>43564</v>
      </c>
      <c r="U7" s="16">
        <v>45107</v>
      </c>
      <c r="V7" s="63"/>
      <c r="W7" s="45" t="s">
        <v>871</v>
      </c>
      <c r="X7" s="66">
        <v>1</v>
      </c>
      <c r="Y7" s="69" t="s">
        <v>318</v>
      </c>
      <c r="Z7" s="63"/>
      <c r="AA7" s="63">
        <v>7</v>
      </c>
      <c r="AB7" s="63">
        <v>2023</v>
      </c>
      <c r="AC7" s="68">
        <v>43648</v>
      </c>
      <c r="AD7" s="72">
        <f ca="1">TODAY()-TABLA3[[#This Row],[Fecha radicación informe]]</f>
        <v>1749</v>
      </c>
      <c r="AE7" s="22" t="s">
        <v>58</v>
      </c>
      <c r="AF7" s="34" t="s">
        <v>872</v>
      </c>
    </row>
    <row r="8" spans="1:32" ht="409.5" x14ac:dyDescent="0.2">
      <c r="A8" s="44">
        <v>3728</v>
      </c>
      <c r="B8" s="45">
        <v>49</v>
      </c>
      <c r="C8" s="45">
        <v>2019</v>
      </c>
      <c r="D8" s="60" t="s">
        <v>879</v>
      </c>
      <c r="E8" s="10" t="s">
        <v>333</v>
      </c>
      <c r="F8" s="45"/>
      <c r="G8" s="45" t="s">
        <v>869</v>
      </c>
      <c r="H8" s="45" t="s">
        <v>85</v>
      </c>
      <c r="I8" s="61" t="s">
        <v>49</v>
      </c>
      <c r="J8" s="70" t="s">
        <v>50</v>
      </c>
      <c r="K8" s="10" t="s">
        <v>180</v>
      </c>
      <c r="L8" s="45" t="s">
        <v>770</v>
      </c>
      <c r="M8" s="62" t="s">
        <v>851</v>
      </c>
      <c r="N8" s="62" t="s">
        <v>852</v>
      </c>
      <c r="O8" s="63">
        <v>2019</v>
      </c>
      <c r="P8" s="63"/>
      <c r="Q8" s="63"/>
      <c r="R8" s="64" t="s">
        <v>358</v>
      </c>
      <c r="S8" s="65" t="s">
        <v>880</v>
      </c>
      <c r="T8" s="16">
        <v>43564</v>
      </c>
      <c r="U8" s="16">
        <v>45107</v>
      </c>
      <c r="V8" s="63"/>
      <c r="W8" s="45" t="s">
        <v>881</v>
      </c>
      <c r="X8" s="66">
        <v>1</v>
      </c>
      <c r="Y8" s="69" t="s">
        <v>318</v>
      </c>
      <c r="Z8" s="63"/>
      <c r="AA8" s="63">
        <v>7</v>
      </c>
      <c r="AB8" s="63">
        <v>2023</v>
      </c>
      <c r="AC8" s="68">
        <v>43648</v>
      </c>
      <c r="AD8" s="72">
        <f ca="1">TODAY()-TABLA3[[#This Row],[Fecha radicación informe]]</f>
        <v>1749</v>
      </c>
      <c r="AE8" s="22" t="s">
        <v>58</v>
      </c>
      <c r="AF8" s="34" t="s">
        <v>882</v>
      </c>
    </row>
    <row r="9" spans="1:32" ht="409.5" x14ac:dyDescent="0.2">
      <c r="A9" s="44">
        <v>3755</v>
      </c>
      <c r="B9" s="45">
        <v>76</v>
      </c>
      <c r="C9" s="45">
        <v>2019</v>
      </c>
      <c r="D9" s="60" t="s">
        <v>989</v>
      </c>
      <c r="E9" s="10" t="s">
        <v>333</v>
      </c>
      <c r="F9" s="45"/>
      <c r="G9" s="45"/>
      <c r="H9" s="45" t="s">
        <v>35</v>
      </c>
      <c r="I9" s="61" t="s">
        <v>36</v>
      </c>
      <c r="J9" s="12" t="s">
        <v>98</v>
      </c>
      <c r="K9" s="45" t="s">
        <v>990</v>
      </c>
      <c r="L9" s="10" t="s">
        <v>39</v>
      </c>
      <c r="M9" s="62" t="s">
        <v>913</v>
      </c>
      <c r="N9" s="62" t="s">
        <v>914</v>
      </c>
      <c r="O9" s="63">
        <v>2019</v>
      </c>
      <c r="P9" s="63"/>
      <c r="Q9" s="63"/>
      <c r="R9" s="64" t="s">
        <v>358</v>
      </c>
      <c r="S9" s="65" t="s">
        <v>991</v>
      </c>
      <c r="T9" s="16" t="s">
        <v>992</v>
      </c>
      <c r="U9" s="16" t="s">
        <v>993</v>
      </c>
      <c r="V9" s="63"/>
      <c r="W9" s="45" t="s">
        <v>994</v>
      </c>
      <c r="X9" s="66">
        <v>1</v>
      </c>
      <c r="Y9" s="69" t="s">
        <v>318</v>
      </c>
      <c r="Z9" s="63"/>
      <c r="AA9" s="63">
        <v>12</v>
      </c>
      <c r="AB9" s="63">
        <v>2023</v>
      </c>
      <c r="AC9" s="68" t="s">
        <v>943</v>
      </c>
      <c r="AD9" s="72">
        <f ca="1">TODAY()-TABLA3[[#This Row],[Fecha radicación informe]]</f>
        <v>1690</v>
      </c>
      <c r="AE9" s="22" t="s">
        <v>46</v>
      </c>
      <c r="AF9" s="34" t="s">
        <v>995</v>
      </c>
    </row>
    <row r="10" spans="1:32" ht="315" x14ac:dyDescent="0.2">
      <c r="A10" s="44">
        <v>3778</v>
      </c>
      <c r="B10" s="45">
        <v>99</v>
      </c>
      <c r="C10" s="45">
        <v>2019</v>
      </c>
      <c r="D10" s="60" t="s">
        <v>1080</v>
      </c>
      <c r="E10" s="10" t="s">
        <v>333</v>
      </c>
      <c r="F10" s="45"/>
      <c r="G10" s="45"/>
      <c r="H10" s="45" t="s">
        <v>85</v>
      </c>
      <c r="I10" s="61" t="s">
        <v>49</v>
      </c>
      <c r="J10" s="70" t="s">
        <v>50</v>
      </c>
      <c r="K10" s="45" t="s">
        <v>1081</v>
      </c>
      <c r="L10" s="45" t="s">
        <v>63</v>
      </c>
      <c r="M10" s="62" t="s">
        <v>1045</v>
      </c>
      <c r="N10" s="62" t="s">
        <v>1046</v>
      </c>
      <c r="O10" s="63">
        <v>2019</v>
      </c>
      <c r="P10" s="63"/>
      <c r="Q10" s="63"/>
      <c r="R10" s="64" t="s">
        <v>42</v>
      </c>
      <c r="S10" s="65" t="s">
        <v>1082</v>
      </c>
      <c r="T10" s="75" t="s">
        <v>1048</v>
      </c>
      <c r="U10" s="75">
        <v>44408</v>
      </c>
      <c r="V10" s="63"/>
      <c r="W10" s="45" t="s">
        <v>1083</v>
      </c>
      <c r="X10" s="66">
        <v>1</v>
      </c>
      <c r="Y10" s="19" t="s">
        <v>318</v>
      </c>
      <c r="Z10" s="63"/>
      <c r="AA10" s="63">
        <v>4</v>
      </c>
      <c r="AB10" s="63">
        <v>2022</v>
      </c>
      <c r="AC10" s="68">
        <v>43770</v>
      </c>
      <c r="AD10" s="21">
        <f ca="1">IF(TABLA3[[#This Row],[Fecha radicación informe]]="","",TODAY()-TABLA3[[#This Row],[Fecha radicación informe]])</f>
        <v>1627</v>
      </c>
      <c r="AE10" s="22" t="s">
        <v>58</v>
      </c>
      <c r="AF10" s="34" t="s">
        <v>1084</v>
      </c>
    </row>
    <row r="11" spans="1:32" ht="409.5" x14ac:dyDescent="0.2">
      <c r="A11" s="44">
        <v>3817</v>
      </c>
      <c r="B11" s="45">
        <v>6</v>
      </c>
      <c r="C11" s="45">
        <v>2020</v>
      </c>
      <c r="D11" s="60" t="s">
        <v>1226</v>
      </c>
      <c r="E11" s="10" t="s">
        <v>333</v>
      </c>
      <c r="F11" s="45"/>
      <c r="G11" s="45"/>
      <c r="H11" s="45" t="s">
        <v>781</v>
      </c>
      <c r="I11" s="61" t="s">
        <v>187</v>
      </c>
      <c r="J11" s="12" t="s">
        <v>188</v>
      </c>
      <c r="K11" s="45" t="s">
        <v>884</v>
      </c>
      <c r="L11" s="45" t="s">
        <v>79</v>
      </c>
      <c r="M11" s="62" t="s">
        <v>1219</v>
      </c>
      <c r="N11" s="62" t="s">
        <v>889</v>
      </c>
      <c r="O11" s="63">
        <v>2020</v>
      </c>
      <c r="P11" s="63"/>
      <c r="Q11" s="63"/>
      <c r="R11" s="64" t="s">
        <v>358</v>
      </c>
      <c r="S11" s="65" t="s">
        <v>1227</v>
      </c>
      <c r="T11" s="75">
        <v>43993</v>
      </c>
      <c r="U11" s="75">
        <v>44926</v>
      </c>
      <c r="V11" s="63"/>
      <c r="W11" s="45" t="s">
        <v>1228</v>
      </c>
      <c r="X11" s="66">
        <v>1</v>
      </c>
      <c r="Y11" s="69" t="s">
        <v>318</v>
      </c>
      <c r="Z11" s="63"/>
      <c r="AA11" s="63">
        <v>12</v>
      </c>
      <c r="AB11" s="63">
        <v>2022</v>
      </c>
      <c r="AC11" s="68">
        <v>43955</v>
      </c>
      <c r="AD11" s="21">
        <f ca="1">TODAY()-TABLA3[[#This Row],[Fecha radicación informe]]</f>
        <v>1442</v>
      </c>
      <c r="AE11" s="22" t="s">
        <v>58</v>
      </c>
      <c r="AF11" s="34" t="s">
        <v>1229</v>
      </c>
    </row>
    <row r="12" spans="1:32" ht="409.5" x14ac:dyDescent="0.2">
      <c r="A12" s="44">
        <v>3835</v>
      </c>
      <c r="B12" s="45">
        <v>24</v>
      </c>
      <c r="C12" s="45">
        <v>2020</v>
      </c>
      <c r="D12" s="60" t="s">
        <v>1298</v>
      </c>
      <c r="E12" s="10" t="s">
        <v>719</v>
      </c>
      <c r="F12" s="45"/>
      <c r="G12" s="45"/>
      <c r="H12" s="45" t="s">
        <v>301</v>
      </c>
      <c r="I12" s="61" t="s">
        <v>308</v>
      </c>
      <c r="J12" s="12" t="s">
        <v>133</v>
      </c>
      <c r="K12" s="45" t="s">
        <v>927</v>
      </c>
      <c r="L12" s="45" t="s">
        <v>279</v>
      </c>
      <c r="M12" s="62" t="s">
        <v>1291</v>
      </c>
      <c r="N12" s="62" t="s">
        <v>914</v>
      </c>
      <c r="O12" s="63">
        <v>2020</v>
      </c>
      <c r="P12" s="63"/>
      <c r="Q12" s="63"/>
      <c r="R12" s="64" t="s">
        <v>358</v>
      </c>
      <c r="S12" s="65" t="s">
        <v>1299</v>
      </c>
      <c r="T12" s="75" t="s">
        <v>1278</v>
      </c>
      <c r="U12" s="75">
        <v>44561</v>
      </c>
      <c r="V12" s="63"/>
      <c r="W12" s="45" t="s">
        <v>1300</v>
      </c>
      <c r="X12" s="66">
        <v>1</v>
      </c>
      <c r="Y12" s="19" t="s">
        <v>318</v>
      </c>
      <c r="Z12" s="63"/>
      <c r="AA12" s="63">
        <v>2</v>
      </c>
      <c r="AB12" s="63">
        <v>2022</v>
      </c>
      <c r="AC12" s="68" t="s">
        <v>1297</v>
      </c>
      <c r="AD12" s="21">
        <f ca="1">TODAY()-TABLA3[[#This Row],[Fecha radicación informe]]</f>
        <v>1354</v>
      </c>
      <c r="AE12" s="22" t="s">
        <v>758</v>
      </c>
      <c r="AF12" s="29" t="s">
        <v>1301</v>
      </c>
    </row>
    <row r="13" spans="1:32" ht="409.5" x14ac:dyDescent="0.2">
      <c r="A13" s="44">
        <v>3840</v>
      </c>
      <c r="B13" s="45">
        <v>29</v>
      </c>
      <c r="C13" s="45">
        <v>2020</v>
      </c>
      <c r="D13" s="60" t="s">
        <v>1320</v>
      </c>
      <c r="E13" s="10" t="s">
        <v>1321</v>
      </c>
      <c r="F13" s="45"/>
      <c r="G13" s="45"/>
      <c r="H13" s="45" t="s">
        <v>35</v>
      </c>
      <c r="I13" s="61" t="s">
        <v>36</v>
      </c>
      <c r="J13" s="70" t="s">
        <v>98</v>
      </c>
      <c r="K13" s="45" t="s">
        <v>1315</v>
      </c>
      <c r="L13" s="45" t="s">
        <v>39</v>
      </c>
      <c r="M13" s="62" t="s">
        <v>1306</v>
      </c>
      <c r="N13" s="62" t="s">
        <v>971</v>
      </c>
      <c r="O13" s="63">
        <v>2020</v>
      </c>
      <c r="P13" s="63"/>
      <c r="Q13" s="63"/>
      <c r="R13" s="64" t="s">
        <v>42</v>
      </c>
      <c r="S13" s="65" t="s">
        <v>1322</v>
      </c>
      <c r="T13" s="75">
        <v>44112</v>
      </c>
      <c r="U13" s="75" t="s">
        <v>1323</v>
      </c>
      <c r="V13" s="63"/>
      <c r="W13" s="45" t="s">
        <v>1324</v>
      </c>
      <c r="X13" s="66">
        <v>1</v>
      </c>
      <c r="Y13" s="69" t="s">
        <v>318</v>
      </c>
      <c r="Z13" s="63"/>
      <c r="AA13" s="63">
        <v>12</v>
      </c>
      <c r="AB13" s="63">
        <v>2023</v>
      </c>
      <c r="AC13" s="68">
        <v>44077</v>
      </c>
      <c r="AD13" s="21">
        <f ca="1">TODAY()-TABLA3[[#This Row],[Fecha radicación informe]]</f>
        <v>1320</v>
      </c>
      <c r="AE13" s="22" t="s">
        <v>46</v>
      </c>
      <c r="AF13" s="34" t="s">
        <v>1325</v>
      </c>
    </row>
    <row r="14" spans="1:32" ht="409.5" x14ac:dyDescent="0.2">
      <c r="A14" s="44">
        <v>3852</v>
      </c>
      <c r="B14" s="45">
        <v>41</v>
      </c>
      <c r="C14" s="45">
        <v>2020</v>
      </c>
      <c r="D14" s="60" t="s">
        <v>1370</v>
      </c>
      <c r="E14" s="10" t="s">
        <v>1321</v>
      </c>
      <c r="F14" s="45"/>
      <c r="G14" s="45"/>
      <c r="H14" s="45" t="s">
        <v>35</v>
      </c>
      <c r="I14" s="61" t="s">
        <v>36</v>
      </c>
      <c r="J14" s="12" t="s">
        <v>98</v>
      </c>
      <c r="K14" s="45" t="s">
        <v>573</v>
      </c>
      <c r="L14" s="45" t="s">
        <v>39</v>
      </c>
      <c r="M14" s="62" t="s">
        <v>1357</v>
      </c>
      <c r="N14" s="62" t="s">
        <v>1046</v>
      </c>
      <c r="O14" s="63">
        <v>2020</v>
      </c>
      <c r="P14" s="63"/>
      <c r="Q14" s="63"/>
      <c r="R14" s="64" t="s">
        <v>42</v>
      </c>
      <c r="S14" s="65" t="s">
        <v>1371</v>
      </c>
      <c r="T14" s="75">
        <v>44175</v>
      </c>
      <c r="U14" s="75">
        <v>45169</v>
      </c>
      <c r="V14" s="63"/>
      <c r="W14" s="45" t="s">
        <v>1372</v>
      </c>
      <c r="X14" s="66">
        <v>1</v>
      </c>
      <c r="Y14" s="69" t="s">
        <v>318</v>
      </c>
      <c r="Z14" s="63"/>
      <c r="AA14" s="63">
        <v>9</v>
      </c>
      <c r="AB14" s="63">
        <v>2023</v>
      </c>
      <c r="AC14" s="68">
        <v>44140</v>
      </c>
      <c r="AD14" s="79">
        <f ca="1">TODAY()-TABLA3[[#This Row],[Fecha radicación informe]]</f>
        <v>1257</v>
      </c>
      <c r="AE14" s="22" t="s">
        <v>46</v>
      </c>
      <c r="AF14" s="34" t="s">
        <v>1373</v>
      </c>
    </row>
    <row r="15" spans="1:32" ht="409.5" x14ac:dyDescent="0.2">
      <c r="A15" s="44">
        <v>3854</v>
      </c>
      <c r="B15" s="45">
        <v>43</v>
      </c>
      <c r="C15" s="45">
        <v>2020</v>
      </c>
      <c r="D15" s="60" t="s">
        <v>1378</v>
      </c>
      <c r="E15" s="10" t="s">
        <v>719</v>
      </c>
      <c r="F15" s="45"/>
      <c r="G15" s="45"/>
      <c r="H15" s="45" t="s">
        <v>48</v>
      </c>
      <c r="I15" s="61" t="s">
        <v>76</v>
      </c>
      <c r="J15" s="70" t="s">
        <v>77</v>
      </c>
      <c r="K15" s="45" t="s">
        <v>251</v>
      </c>
      <c r="L15" s="45" t="s">
        <v>210</v>
      </c>
      <c r="M15" s="62" t="s">
        <v>1357</v>
      </c>
      <c r="N15" s="62" t="s">
        <v>1046</v>
      </c>
      <c r="O15" s="63">
        <v>2020</v>
      </c>
      <c r="P15" s="63"/>
      <c r="Q15" s="63"/>
      <c r="R15" s="64" t="s">
        <v>358</v>
      </c>
      <c r="S15" s="65" t="s">
        <v>1375</v>
      </c>
      <c r="T15" s="75">
        <v>44146</v>
      </c>
      <c r="U15" s="75">
        <v>44408</v>
      </c>
      <c r="V15" s="63"/>
      <c r="W15" s="45" t="s">
        <v>1379</v>
      </c>
      <c r="X15" s="66">
        <v>1</v>
      </c>
      <c r="Y15" s="19" t="s">
        <v>318</v>
      </c>
      <c r="Z15" s="63"/>
      <c r="AA15" s="63">
        <v>2</v>
      </c>
      <c r="AB15" s="63">
        <v>2022</v>
      </c>
      <c r="AC15" s="68" t="s">
        <v>1377</v>
      </c>
      <c r="AD15" s="79">
        <f ca="1">TODAY()-TABLA3[[#This Row],[Fecha radicación informe]]</f>
        <v>1267</v>
      </c>
      <c r="AE15" s="22" t="s">
        <v>758</v>
      </c>
      <c r="AF15" s="29" t="s">
        <v>1380</v>
      </c>
    </row>
    <row r="16" spans="1:32" ht="409.5" x14ac:dyDescent="0.2">
      <c r="A16" s="44">
        <v>3856</v>
      </c>
      <c r="B16" s="45">
        <v>45</v>
      </c>
      <c r="C16" s="45">
        <v>2020</v>
      </c>
      <c r="D16" s="60" t="s">
        <v>1382</v>
      </c>
      <c r="E16" s="10" t="s">
        <v>315</v>
      </c>
      <c r="F16" s="45"/>
      <c r="G16" s="45"/>
      <c r="H16" s="45" t="s">
        <v>120</v>
      </c>
      <c r="I16" s="61" t="s">
        <v>903</v>
      </c>
      <c r="J16" s="12" t="s">
        <v>188</v>
      </c>
      <c r="K16" s="10" t="s">
        <v>205</v>
      </c>
      <c r="L16" s="45" t="s">
        <v>210</v>
      </c>
      <c r="M16" s="62" t="s">
        <v>1357</v>
      </c>
      <c r="N16" s="62" t="s">
        <v>1046</v>
      </c>
      <c r="O16" s="63">
        <v>2020</v>
      </c>
      <c r="P16" s="63"/>
      <c r="Q16" s="63"/>
      <c r="R16" s="64" t="s">
        <v>358</v>
      </c>
      <c r="S16" s="65" t="s">
        <v>1383</v>
      </c>
      <c r="T16" s="75">
        <v>44512</v>
      </c>
      <c r="U16" s="75" t="s">
        <v>1384</v>
      </c>
      <c r="V16" s="63"/>
      <c r="W16" s="45" t="s">
        <v>1385</v>
      </c>
      <c r="X16" s="66">
        <v>1</v>
      </c>
      <c r="Y16" s="19" t="s">
        <v>318</v>
      </c>
      <c r="Z16" s="63"/>
      <c r="AA16" s="63">
        <v>2</v>
      </c>
      <c r="AB16" s="63">
        <v>2022</v>
      </c>
      <c r="AC16" s="68" t="s">
        <v>1377</v>
      </c>
      <c r="AD16" s="79">
        <f ca="1">TODAY()-TABLA3[[#This Row],[Fecha radicación informe]]</f>
        <v>1267</v>
      </c>
      <c r="AE16" s="22" t="s">
        <v>758</v>
      </c>
      <c r="AF16" s="29" t="s">
        <v>1386</v>
      </c>
    </row>
    <row r="17" spans="1:32" ht="409.5" x14ac:dyDescent="0.2">
      <c r="A17" s="44">
        <v>3857</v>
      </c>
      <c r="B17" s="45">
        <v>46</v>
      </c>
      <c r="C17" s="45">
        <v>2020</v>
      </c>
      <c r="D17" s="60" t="s">
        <v>1387</v>
      </c>
      <c r="E17" s="10" t="s">
        <v>333</v>
      </c>
      <c r="F17" s="45"/>
      <c r="G17" s="45"/>
      <c r="H17" s="45" t="s">
        <v>48</v>
      </c>
      <c r="I17" s="61" t="s">
        <v>76</v>
      </c>
      <c r="J17" s="70" t="s">
        <v>77</v>
      </c>
      <c r="K17" s="45" t="s">
        <v>251</v>
      </c>
      <c r="L17" s="45" t="s">
        <v>210</v>
      </c>
      <c r="M17" s="62" t="s">
        <v>1357</v>
      </c>
      <c r="N17" s="62" t="s">
        <v>1046</v>
      </c>
      <c r="O17" s="63">
        <v>2020</v>
      </c>
      <c r="P17" s="63"/>
      <c r="Q17" s="63"/>
      <c r="R17" s="64" t="s">
        <v>436</v>
      </c>
      <c r="S17" s="65" t="s">
        <v>1375</v>
      </c>
      <c r="T17" s="75">
        <v>44146</v>
      </c>
      <c r="U17" s="75">
        <v>44408</v>
      </c>
      <c r="V17" s="63"/>
      <c r="W17" s="45" t="s">
        <v>1388</v>
      </c>
      <c r="X17" s="66">
        <v>1</v>
      </c>
      <c r="Y17" s="19" t="s">
        <v>318</v>
      </c>
      <c r="Z17" s="63"/>
      <c r="AA17" s="63">
        <v>2</v>
      </c>
      <c r="AB17" s="63">
        <v>2022</v>
      </c>
      <c r="AC17" s="68" t="s">
        <v>1377</v>
      </c>
      <c r="AD17" s="79">
        <f ca="1">TODAY()-TABLA3[[#This Row],[Fecha radicación informe]]</f>
        <v>1267</v>
      </c>
      <c r="AE17" s="22" t="s">
        <v>758</v>
      </c>
      <c r="AF17" s="29" t="s">
        <v>1389</v>
      </c>
    </row>
    <row r="18" spans="1:32" ht="409.5" x14ac:dyDescent="0.2">
      <c r="A18" s="44">
        <v>3858</v>
      </c>
      <c r="B18" s="45">
        <v>47</v>
      </c>
      <c r="C18" s="45">
        <v>2020</v>
      </c>
      <c r="D18" s="60" t="s">
        <v>1390</v>
      </c>
      <c r="E18" s="10" t="s">
        <v>315</v>
      </c>
      <c r="F18" s="45"/>
      <c r="G18" s="45"/>
      <c r="H18" s="45" t="s">
        <v>120</v>
      </c>
      <c r="I18" s="61" t="s">
        <v>76</v>
      </c>
      <c r="J18" s="70" t="s">
        <v>77</v>
      </c>
      <c r="K18" s="45" t="s">
        <v>251</v>
      </c>
      <c r="L18" s="45" t="s">
        <v>210</v>
      </c>
      <c r="M18" s="62" t="s">
        <v>1357</v>
      </c>
      <c r="N18" s="62" t="s">
        <v>1046</v>
      </c>
      <c r="O18" s="63">
        <v>2020</v>
      </c>
      <c r="P18" s="63"/>
      <c r="Q18" s="63"/>
      <c r="R18" s="64" t="s">
        <v>358</v>
      </c>
      <c r="S18" s="65" t="s">
        <v>1375</v>
      </c>
      <c r="T18" s="75">
        <v>44146</v>
      </c>
      <c r="U18" s="75">
        <v>44408</v>
      </c>
      <c r="V18" s="63"/>
      <c r="W18" s="45" t="s">
        <v>1391</v>
      </c>
      <c r="X18" s="66">
        <v>1</v>
      </c>
      <c r="Y18" s="19" t="s">
        <v>318</v>
      </c>
      <c r="Z18" s="63"/>
      <c r="AA18" s="63">
        <v>2</v>
      </c>
      <c r="AB18" s="63">
        <v>2022</v>
      </c>
      <c r="AC18" s="68" t="s">
        <v>1377</v>
      </c>
      <c r="AD18" s="79">
        <f ca="1">TODAY()-TABLA3[[#This Row],[Fecha radicación informe]]</f>
        <v>1267</v>
      </c>
      <c r="AE18" s="22" t="s">
        <v>758</v>
      </c>
      <c r="AF18" s="29" t="s">
        <v>1392</v>
      </c>
    </row>
    <row r="19" spans="1:32" ht="409.5" x14ac:dyDescent="0.2">
      <c r="A19" s="44">
        <v>3870</v>
      </c>
      <c r="B19" s="45">
        <v>59</v>
      </c>
      <c r="C19" s="45">
        <v>2020</v>
      </c>
      <c r="D19" s="60" t="s">
        <v>1438</v>
      </c>
      <c r="E19" s="10" t="s">
        <v>1321</v>
      </c>
      <c r="F19" s="45"/>
      <c r="G19" s="45"/>
      <c r="H19" s="45" t="s">
        <v>35</v>
      </c>
      <c r="I19" s="61" t="s">
        <v>36</v>
      </c>
      <c r="J19" s="12" t="s">
        <v>98</v>
      </c>
      <c r="K19" s="45" t="s">
        <v>1017</v>
      </c>
      <c r="L19" s="45" t="s">
        <v>39</v>
      </c>
      <c r="M19" s="62" t="s">
        <v>1417</v>
      </c>
      <c r="N19" s="62" t="s">
        <v>1151</v>
      </c>
      <c r="O19" s="63">
        <v>2020</v>
      </c>
      <c r="P19" s="63"/>
      <c r="Q19" s="63"/>
      <c r="R19" s="64" t="s">
        <v>42</v>
      </c>
      <c r="S19" s="65" t="s">
        <v>1439</v>
      </c>
      <c r="T19" s="75">
        <v>44230</v>
      </c>
      <c r="U19" s="75" t="s">
        <v>1440</v>
      </c>
      <c r="V19" s="63"/>
      <c r="W19" s="45" t="s">
        <v>1441</v>
      </c>
      <c r="X19" s="66">
        <v>1</v>
      </c>
      <c r="Y19" s="69" t="s">
        <v>318</v>
      </c>
      <c r="Z19" s="63"/>
      <c r="AA19" s="63">
        <v>4</v>
      </c>
      <c r="AB19" s="63">
        <v>2023</v>
      </c>
      <c r="AC19" s="68" t="s">
        <v>1421</v>
      </c>
      <c r="AD19" s="79">
        <f ca="1">TODAY()-TABLA3[[#This Row],[Fecha radicación informe]]</f>
        <v>1215</v>
      </c>
      <c r="AE19" s="22" t="s">
        <v>46</v>
      </c>
      <c r="AF19" s="34" t="s">
        <v>1442</v>
      </c>
    </row>
    <row r="20" spans="1:32" ht="409.5" x14ac:dyDescent="0.2">
      <c r="A20" s="44">
        <v>3887</v>
      </c>
      <c r="B20" s="45">
        <v>15</v>
      </c>
      <c r="C20" s="45">
        <v>2021</v>
      </c>
      <c r="D20" s="60" t="s">
        <v>1518</v>
      </c>
      <c r="E20" s="10" t="s">
        <v>719</v>
      </c>
      <c r="F20" s="45"/>
      <c r="G20" s="45"/>
      <c r="H20" s="45" t="s">
        <v>48</v>
      </c>
      <c r="I20" s="61" t="s">
        <v>76</v>
      </c>
      <c r="J20" s="70" t="s">
        <v>77</v>
      </c>
      <c r="K20" s="45" t="s">
        <v>251</v>
      </c>
      <c r="L20" s="45" t="s">
        <v>210</v>
      </c>
      <c r="M20" s="62" t="s">
        <v>1490</v>
      </c>
      <c r="N20" s="62" t="s">
        <v>889</v>
      </c>
      <c r="O20" s="63">
        <v>2021</v>
      </c>
      <c r="P20" s="63"/>
      <c r="Q20" s="63"/>
      <c r="R20" s="64" t="s">
        <v>358</v>
      </c>
      <c r="S20" s="65" t="s">
        <v>1519</v>
      </c>
      <c r="T20" s="75">
        <v>44355</v>
      </c>
      <c r="U20" s="75" t="s">
        <v>1384</v>
      </c>
      <c r="V20" s="63"/>
      <c r="W20" s="45" t="s">
        <v>1520</v>
      </c>
      <c r="X20" s="66">
        <v>1</v>
      </c>
      <c r="Y20" s="19" t="s">
        <v>318</v>
      </c>
      <c r="Z20" s="63"/>
      <c r="AA20" s="63">
        <v>2</v>
      </c>
      <c r="AB20" s="63">
        <v>2022</v>
      </c>
      <c r="AC20" s="68">
        <v>44326</v>
      </c>
      <c r="AD20" s="79">
        <f ca="1">TODAY()-TABLA3[[#This Row],[Fecha radicación informe]]</f>
        <v>1071</v>
      </c>
      <c r="AE20" s="22" t="s">
        <v>758</v>
      </c>
      <c r="AF20" s="29" t="s">
        <v>1521</v>
      </c>
    </row>
    <row r="21" spans="1:32" ht="409.5" x14ac:dyDescent="0.2">
      <c r="A21" s="44">
        <v>3893</v>
      </c>
      <c r="B21" s="45">
        <v>21</v>
      </c>
      <c r="C21" s="45">
        <v>2021</v>
      </c>
      <c r="D21" s="60" t="s">
        <v>1554</v>
      </c>
      <c r="E21" s="10" t="s">
        <v>1550</v>
      </c>
      <c r="F21" s="45"/>
      <c r="G21" s="45"/>
      <c r="H21" s="45" t="s">
        <v>85</v>
      </c>
      <c r="I21" s="61" t="s">
        <v>36</v>
      </c>
      <c r="J21" s="12" t="s">
        <v>37</v>
      </c>
      <c r="K21" s="45" t="s">
        <v>1555</v>
      </c>
      <c r="L21" s="45" t="s">
        <v>1107</v>
      </c>
      <c r="M21" s="62" t="s">
        <v>1543</v>
      </c>
      <c r="N21" s="62" t="s">
        <v>852</v>
      </c>
      <c r="O21" s="63">
        <v>2021</v>
      </c>
      <c r="P21" s="63"/>
      <c r="Q21" s="63"/>
      <c r="R21" s="64" t="s">
        <v>42</v>
      </c>
      <c r="S21" s="65" t="s">
        <v>1556</v>
      </c>
      <c r="T21" s="75" t="s">
        <v>1545</v>
      </c>
      <c r="U21" s="75">
        <v>44722</v>
      </c>
      <c r="V21" s="63"/>
      <c r="W21" s="45" t="s">
        <v>1557</v>
      </c>
      <c r="X21" s="66">
        <v>1</v>
      </c>
      <c r="Y21" s="69" t="s">
        <v>318</v>
      </c>
      <c r="Z21" s="63"/>
      <c r="AA21" s="63">
        <v>6</v>
      </c>
      <c r="AB21" s="63">
        <v>2022</v>
      </c>
      <c r="AC21" s="68">
        <v>44384</v>
      </c>
      <c r="AD21" s="79">
        <f ca="1">TODAY()-TABLA3[[#This Row],[Fecha radicación informe]]</f>
        <v>1013</v>
      </c>
      <c r="AE21" s="82" t="s">
        <v>46</v>
      </c>
      <c r="AF21" s="83" t="s">
        <v>1558</v>
      </c>
    </row>
    <row r="22" spans="1:32" ht="252" x14ac:dyDescent="0.2">
      <c r="A22" s="44">
        <v>3894</v>
      </c>
      <c r="B22" s="45">
        <v>22</v>
      </c>
      <c r="C22" s="45">
        <v>2021</v>
      </c>
      <c r="D22" s="60" t="s">
        <v>1559</v>
      </c>
      <c r="E22" s="10" t="s">
        <v>315</v>
      </c>
      <c r="F22" s="45"/>
      <c r="G22" s="45"/>
      <c r="H22" s="45" t="s">
        <v>85</v>
      </c>
      <c r="I22" s="61" t="s">
        <v>170</v>
      </c>
      <c r="J22" s="70" t="s">
        <v>50</v>
      </c>
      <c r="K22" s="45" t="s">
        <v>1412</v>
      </c>
      <c r="L22" s="45" t="s">
        <v>210</v>
      </c>
      <c r="M22" s="62" t="s">
        <v>1543</v>
      </c>
      <c r="N22" s="62" t="s">
        <v>852</v>
      </c>
      <c r="O22" s="63">
        <v>2021</v>
      </c>
      <c r="P22" s="63"/>
      <c r="Q22" s="63"/>
      <c r="R22" s="64" t="s">
        <v>358</v>
      </c>
      <c r="S22" s="65" t="s">
        <v>1560</v>
      </c>
      <c r="T22" s="75">
        <v>44509</v>
      </c>
      <c r="U22" s="75" t="s">
        <v>1561</v>
      </c>
      <c r="V22" s="63"/>
      <c r="W22" s="45" t="s">
        <v>1562</v>
      </c>
      <c r="X22" s="66">
        <v>1</v>
      </c>
      <c r="Y22" s="19" t="s">
        <v>318</v>
      </c>
      <c r="Z22" s="63"/>
      <c r="AA22" s="63">
        <v>2</v>
      </c>
      <c r="AB22" s="63">
        <v>2022</v>
      </c>
      <c r="AC22" s="68" t="s">
        <v>1563</v>
      </c>
      <c r="AD22" s="79">
        <f ca="1">TODAY()-TABLA3[[#This Row],[Fecha radicación informe]]</f>
        <v>1005</v>
      </c>
      <c r="AE22" s="22" t="s">
        <v>758</v>
      </c>
      <c r="AF22" s="29" t="s">
        <v>1564</v>
      </c>
    </row>
    <row r="23" spans="1:32" ht="409.5" x14ac:dyDescent="0.2">
      <c r="A23" s="44">
        <v>3895</v>
      </c>
      <c r="B23" s="45">
        <v>23</v>
      </c>
      <c r="C23" s="45">
        <v>2021</v>
      </c>
      <c r="D23" s="60" t="s">
        <v>1565</v>
      </c>
      <c r="E23" s="10" t="s">
        <v>315</v>
      </c>
      <c r="F23" s="45"/>
      <c r="G23" s="45"/>
      <c r="H23" s="45" t="s">
        <v>301</v>
      </c>
      <c r="I23" s="61" t="s">
        <v>121</v>
      </c>
      <c r="J23" s="12" t="s">
        <v>133</v>
      </c>
      <c r="K23" s="45" t="s">
        <v>927</v>
      </c>
      <c r="L23" s="45" t="s">
        <v>279</v>
      </c>
      <c r="M23" s="62" t="s">
        <v>1566</v>
      </c>
      <c r="N23" s="62" t="s">
        <v>914</v>
      </c>
      <c r="O23" s="63">
        <v>2021</v>
      </c>
      <c r="P23" s="63"/>
      <c r="Q23" s="63"/>
      <c r="R23" s="64" t="s">
        <v>436</v>
      </c>
      <c r="S23" s="65" t="s">
        <v>1567</v>
      </c>
      <c r="T23" s="75">
        <v>44501</v>
      </c>
      <c r="U23" s="75" t="s">
        <v>1568</v>
      </c>
      <c r="V23" s="63"/>
      <c r="W23" s="45" t="s">
        <v>1569</v>
      </c>
      <c r="X23" s="66">
        <v>1</v>
      </c>
      <c r="Y23" s="69" t="s">
        <v>318</v>
      </c>
      <c r="Z23" s="63"/>
      <c r="AA23" s="63">
        <v>8</v>
      </c>
      <c r="AB23" s="63">
        <v>2022</v>
      </c>
      <c r="AC23" s="68" t="s">
        <v>1570</v>
      </c>
      <c r="AD23" s="79">
        <f ca="1">TODAY()-TABLA3[[#This Row],[Fecha radicación informe]]</f>
        <v>991</v>
      </c>
      <c r="AE23" s="84" t="s">
        <v>758</v>
      </c>
      <c r="AF23" s="85" t="s">
        <v>1571</v>
      </c>
    </row>
    <row r="24" spans="1:32" ht="409.5" x14ac:dyDescent="0.2">
      <c r="A24" s="44">
        <v>3896</v>
      </c>
      <c r="B24" s="45">
        <v>24</v>
      </c>
      <c r="C24" s="45">
        <v>2021</v>
      </c>
      <c r="D24" s="60" t="s">
        <v>1572</v>
      </c>
      <c r="E24" s="10" t="s">
        <v>333</v>
      </c>
      <c r="F24" s="45"/>
      <c r="G24" s="45"/>
      <c r="H24" s="45" t="s">
        <v>781</v>
      </c>
      <c r="I24" s="61" t="s">
        <v>36</v>
      </c>
      <c r="J24" s="70" t="s">
        <v>77</v>
      </c>
      <c r="K24" s="45" t="s">
        <v>1573</v>
      </c>
      <c r="L24" s="45" t="s">
        <v>770</v>
      </c>
      <c r="M24" s="62" t="s">
        <v>1574</v>
      </c>
      <c r="N24" s="62" t="s">
        <v>971</v>
      </c>
      <c r="O24" s="63">
        <v>2021</v>
      </c>
      <c r="P24" s="63"/>
      <c r="Q24" s="63"/>
      <c r="R24" s="64" t="s">
        <v>42</v>
      </c>
      <c r="S24" s="65" t="s">
        <v>1575</v>
      </c>
      <c r="T24" s="75" t="s">
        <v>1576</v>
      </c>
      <c r="U24" s="75" t="s">
        <v>1577</v>
      </c>
      <c r="V24" s="63"/>
      <c r="W24" s="45" t="s">
        <v>1578</v>
      </c>
      <c r="X24" s="66">
        <v>1</v>
      </c>
      <c r="Y24" s="69" t="s">
        <v>318</v>
      </c>
      <c r="Z24" s="63"/>
      <c r="AA24" s="63">
        <v>7</v>
      </c>
      <c r="AB24" s="63">
        <v>2023</v>
      </c>
      <c r="AC24" s="68">
        <v>44441</v>
      </c>
      <c r="AD24" s="79">
        <f ca="1">TODAY()-TABLA3[[#This Row],[Fecha radicación informe]]</f>
        <v>956</v>
      </c>
      <c r="AE24" s="82" t="s">
        <v>58</v>
      </c>
      <c r="AF24" s="83" t="s">
        <v>1579</v>
      </c>
    </row>
    <row r="25" spans="1:32" ht="267.75" x14ac:dyDescent="0.2">
      <c r="A25" s="44">
        <v>3897</v>
      </c>
      <c r="B25" s="45">
        <v>25</v>
      </c>
      <c r="C25" s="45">
        <v>2021</v>
      </c>
      <c r="D25" s="60" t="s">
        <v>1580</v>
      </c>
      <c r="E25" s="10" t="s">
        <v>719</v>
      </c>
      <c r="F25" s="45"/>
      <c r="G25" s="45"/>
      <c r="H25" s="45" t="s">
        <v>48</v>
      </c>
      <c r="I25" s="61" t="s">
        <v>308</v>
      </c>
      <c r="J25" s="12" t="s">
        <v>133</v>
      </c>
      <c r="K25" s="45" t="s">
        <v>927</v>
      </c>
      <c r="L25" s="45" t="s">
        <v>279</v>
      </c>
      <c r="M25" s="62" t="s">
        <v>1581</v>
      </c>
      <c r="N25" s="62" t="s">
        <v>1031</v>
      </c>
      <c r="O25" s="63">
        <v>2021</v>
      </c>
      <c r="P25" s="63"/>
      <c r="Q25" s="63"/>
      <c r="R25" s="64" t="s">
        <v>436</v>
      </c>
      <c r="S25" s="65" t="s">
        <v>1582</v>
      </c>
      <c r="T25" s="75">
        <v>44501</v>
      </c>
      <c r="U25" s="75" t="s">
        <v>1384</v>
      </c>
      <c r="V25" s="63"/>
      <c r="W25" s="45" t="s">
        <v>1583</v>
      </c>
      <c r="X25" s="66">
        <v>1</v>
      </c>
      <c r="Y25" s="19" t="s">
        <v>318</v>
      </c>
      <c r="Z25" s="63"/>
      <c r="AA25" s="63">
        <v>2</v>
      </c>
      <c r="AB25" s="63">
        <v>2022</v>
      </c>
      <c r="AC25" s="68">
        <v>44447</v>
      </c>
      <c r="AD25" s="79">
        <f ca="1">TODAY()-TABLA3[[#This Row],[Fecha radicación informe]]</f>
        <v>950</v>
      </c>
      <c r="AE25" s="22" t="s">
        <v>758</v>
      </c>
      <c r="AF25" s="29" t="s">
        <v>1584</v>
      </c>
    </row>
    <row r="26" spans="1:32" ht="409.5" x14ac:dyDescent="0.2">
      <c r="A26" s="44">
        <v>3901</v>
      </c>
      <c r="B26" s="45">
        <v>29</v>
      </c>
      <c r="C26" s="45">
        <v>2021</v>
      </c>
      <c r="D26" s="60" t="s">
        <v>1605</v>
      </c>
      <c r="E26" s="10" t="s">
        <v>719</v>
      </c>
      <c r="F26" s="45"/>
      <c r="G26" s="45"/>
      <c r="H26" s="45" t="s">
        <v>85</v>
      </c>
      <c r="I26" s="61" t="s">
        <v>170</v>
      </c>
      <c r="J26" s="70" t="s">
        <v>77</v>
      </c>
      <c r="K26" s="45" t="s">
        <v>251</v>
      </c>
      <c r="L26" s="45" t="s">
        <v>63</v>
      </c>
      <c r="M26" s="62" t="s">
        <v>1574</v>
      </c>
      <c r="N26" s="62" t="s">
        <v>971</v>
      </c>
      <c r="O26" s="63">
        <v>2021</v>
      </c>
      <c r="P26" s="63"/>
      <c r="Q26" s="63"/>
      <c r="R26" s="64" t="s">
        <v>358</v>
      </c>
      <c r="S26" s="65" t="s">
        <v>1606</v>
      </c>
      <c r="T26" s="75" t="s">
        <v>1561</v>
      </c>
      <c r="U26" s="75" t="s">
        <v>1384</v>
      </c>
      <c r="V26" s="63"/>
      <c r="W26" s="45" t="s">
        <v>1607</v>
      </c>
      <c r="X26" s="66">
        <v>1</v>
      </c>
      <c r="Y26" s="19" t="s">
        <v>318</v>
      </c>
      <c r="Z26" s="63"/>
      <c r="AA26" s="63">
        <v>2</v>
      </c>
      <c r="AB26" s="63">
        <v>2022</v>
      </c>
      <c r="AC26" s="68">
        <v>44440</v>
      </c>
      <c r="AD26" s="79">
        <f ca="1">TODAY()-TABLA3[[#This Row],[Fecha radicación informe]]</f>
        <v>957</v>
      </c>
      <c r="AE26" s="22" t="s">
        <v>58</v>
      </c>
      <c r="AF26" s="29" t="s">
        <v>1608</v>
      </c>
    </row>
    <row r="27" spans="1:32" ht="267.75" x14ac:dyDescent="0.2">
      <c r="A27" s="44">
        <v>3902</v>
      </c>
      <c r="B27" s="45">
        <v>30</v>
      </c>
      <c r="C27" s="45">
        <v>2021</v>
      </c>
      <c r="D27" s="60" t="s">
        <v>1609</v>
      </c>
      <c r="E27" s="10" t="s">
        <v>719</v>
      </c>
      <c r="F27" s="45"/>
      <c r="G27" s="45"/>
      <c r="H27" s="45" t="s">
        <v>85</v>
      </c>
      <c r="I27" s="61" t="s">
        <v>170</v>
      </c>
      <c r="J27" s="12" t="s">
        <v>188</v>
      </c>
      <c r="K27" s="45" t="s">
        <v>251</v>
      </c>
      <c r="L27" s="45" t="s">
        <v>63</v>
      </c>
      <c r="M27" s="62" t="s">
        <v>1574</v>
      </c>
      <c r="N27" s="62" t="s">
        <v>971</v>
      </c>
      <c r="O27" s="63">
        <v>2021</v>
      </c>
      <c r="P27" s="63"/>
      <c r="Q27" s="63"/>
      <c r="R27" s="64" t="s">
        <v>358</v>
      </c>
      <c r="S27" s="65" t="s">
        <v>1610</v>
      </c>
      <c r="T27" s="75" t="s">
        <v>1611</v>
      </c>
      <c r="U27" s="75">
        <v>44681</v>
      </c>
      <c r="V27" s="63"/>
      <c r="W27" s="45" t="s">
        <v>1612</v>
      </c>
      <c r="X27" s="66">
        <v>1</v>
      </c>
      <c r="Y27" s="69" t="s">
        <v>318</v>
      </c>
      <c r="Z27" s="63"/>
      <c r="AA27" s="63">
        <v>6</v>
      </c>
      <c r="AB27" s="63">
        <v>2022</v>
      </c>
      <c r="AC27" s="68">
        <v>44440</v>
      </c>
      <c r="AD27" s="79">
        <f ca="1">TODAY()-TABLA3[[#This Row],[Fecha radicación informe]]</f>
        <v>957</v>
      </c>
      <c r="AE27" s="84" t="s">
        <v>58</v>
      </c>
      <c r="AF27" s="85" t="s">
        <v>1613</v>
      </c>
    </row>
    <row r="28" spans="1:32" ht="252" x14ac:dyDescent="0.2">
      <c r="A28" s="44">
        <v>3903</v>
      </c>
      <c r="B28" s="45">
        <v>31</v>
      </c>
      <c r="C28" s="45">
        <v>2021</v>
      </c>
      <c r="D28" s="60" t="s">
        <v>1614</v>
      </c>
      <c r="E28" s="10" t="s">
        <v>719</v>
      </c>
      <c r="F28" s="45"/>
      <c r="G28" s="45"/>
      <c r="H28" s="45" t="s">
        <v>85</v>
      </c>
      <c r="I28" s="61" t="s">
        <v>170</v>
      </c>
      <c r="J28" s="12" t="s">
        <v>188</v>
      </c>
      <c r="K28" s="45" t="s">
        <v>251</v>
      </c>
      <c r="L28" s="45" t="s">
        <v>63</v>
      </c>
      <c r="M28" s="62" t="s">
        <v>1574</v>
      </c>
      <c r="N28" s="62" t="s">
        <v>971</v>
      </c>
      <c r="O28" s="63">
        <v>2021</v>
      </c>
      <c r="P28" s="63"/>
      <c r="Q28" s="63"/>
      <c r="R28" s="64" t="s">
        <v>436</v>
      </c>
      <c r="S28" s="65" t="s">
        <v>1615</v>
      </c>
      <c r="T28" s="75" t="s">
        <v>1611</v>
      </c>
      <c r="U28" s="75">
        <v>44681</v>
      </c>
      <c r="V28" s="63"/>
      <c r="W28" s="45" t="s">
        <v>1616</v>
      </c>
      <c r="X28" s="66">
        <v>1</v>
      </c>
      <c r="Y28" s="69" t="s">
        <v>318</v>
      </c>
      <c r="Z28" s="63"/>
      <c r="AA28" s="63">
        <v>6</v>
      </c>
      <c r="AB28" s="63">
        <v>2022</v>
      </c>
      <c r="AC28" s="68">
        <v>44440</v>
      </c>
      <c r="AD28" s="79">
        <f ca="1">TODAY()-TABLA3[[#This Row],[Fecha radicación informe]]</f>
        <v>957</v>
      </c>
      <c r="AE28" s="82" t="s">
        <v>58</v>
      </c>
      <c r="AF28" s="83" t="s">
        <v>1617</v>
      </c>
    </row>
    <row r="29" spans="1:32" ht="252" x14ac:dyDescent="0.2">
      <c r="A29" s="44">
        <v>3904</v>
      </c>
      <c r="B29" s="45">
        <v>32</v>
      </c>
      <c r="C29" s="45">
        <v>2021</v>
      </c>
      <c r="D29" s="60" t="s">
        <v>1618</v>
      </c>
      <c r="E29" s="10" t="s">
        <v>719</v>
      </c>
      <c r="F29" s="45"/>
      <c r="G29" s="45"/>
      <c r="H29" s="45" t="s">
        <v>85</v>
      </c>
      <c r="I29" s="61" t="s">
        <v>170</v>
      </c>
      <c r="J29" s="12" t="s">
        <v>133</v>
      </c>
      <c r="K29" s="45" t="s">
        <v>481</v>
      </c>
      <c r="L29" s="45" t="s">
        <v>63</v>
      </c>
      <c r="M29" s="62" t="s">
        <v>1574</v>
      </c>
      <c r="N29" s="62" t="s">
        <v>971</v>
      </c>
      <c r="O29" s="63">
        <v>2021</v>
      </c>
      <c r="P29" s="63"/>
      <c r="Q29" s="63"/>
      <c r="R29" s="64" t="s">
        <v>42</v>
      </c>
      <c r="S29" s="65" t="s">
        <v>1619</v>
      </c>
      <c r="T29" s="75" t="s">
        <v>1328</v>
      </c>
      <c r="U29" s="75">
        <v>44620</v>
      </c>
      <c r="V29" s="63"/>
      <c r="W29" s="45" t="s">
        <v>1620</v>
      </c>
      <c r="X29" s="66">
        <v>1</v>
      </c>
      <c r="Y29" s="19" t="s">
        <v>318</v>
      </c>
      <c r="Z29" s="63"/>
      <c r="AA29" s="63">
        <v>4</v>
      </c>
      <c r="AB29" s="63">
        <v>2022</v>
      </c>
      <c r="AC29" s="68">
        <v>44440</v>
      </c>
      <c r="AD29" s="79">
        <f ca="1">TODAY()-TABLA3[[#This Row],[Fecha radicación informe]]</f>
        <v>957</v>
      </c>
      <c r="AE29" s="22" t="s">
        <v>58</v>
      </c>
      <c r="AF29" s="29" t="s">
        <v>1621</v>
      </c>
    </row>
    <row r="30" spans="1:32" ht="204.75" x14ac:dyDescent="0.2">
      <c r="A30" s="44">
        <v>3905</v>
      </c>
      <c r="B30" s="45">
        <v>33</v>
      </c>
      <c r="C30" s="45">
        <v>2021</v>
      </c>
      <c r="D30" s="60" t="s">
        <v>1622</v>
      </c>
      <c r="E30" s="10" t="s">
        <v>719</v>
      </c>
      <c r="F30" s="45"/>
      <c r="G30" s="45"/>
      <c r="H30" s="45" t="s">
        <v>85</v>
      </c>
      <c r="I30" s="61" t="s">
        <v>170</v>
      </c>
      <c r="J30" s="12" t="s">
        <v>133</v>
      </c>
      <c r="K30" s="45" t="s">
        <v>481</v>
      </c>
      <c r="L30" s="45" t="s">
        <v>63</v>
      </c>
      <c r="M30" s="62" t="s">
        <v>1574</v>
      </c>
      <c r="N30" s="62" t="s">
        <v>971</v>
      </c>
      <c r="O30" s="63">
        <v>2021</v>
      </c>
      <c r="P30" s="63"/>
      <c r="Q30" s="63"/>
      <c r="R30" s="64" t="s">
        <v>42</v>
      </c>
      <c r="S30" s="65" t="s">
        <v>1623</v>
      </c>
      <c r="T30" s="75" t="s">
        <v>1328</v>
      </c>
      <c r="U30" s="75" t="s">
        <v>1450</v>
      </c>
      <c r="V30" s="63"/>
      <c r="W30" s="45" t="s">
        <v>1624</v>
      </c>
      <c r="X30" s="66">
        <v>1</v>
      </c>
      <c r="Y30" s="69" t="s">
        <v>318</v>
      </c>
      <c r="Z30" s="63"/>
      <c r="AA30" s="63">
        <v>9</v>
      </c>
      <c r="AB30" s="63">
        <v>2022</v>
      </c>
      <c r="AC30" s="68">
        <v>44440</v>
      </c>
      <c r="AD30" s="79">
        <f ca="1">TODAY()-TABLA3[[#This Row],[Fecha radicación informe]]</f>
        <v>957</v>
      </c>
      <c r="AE30" s="84" t="s">
        <v>58</v>
      </c>
      <c r="AF30" s="85" t="s">
        <v>1625</v>
      </c>
    </row>
    <row r="31" spans="1:32" ht="267.75" x14ac:dyDescent="0.2">
      <c r="A31" s="44">
        <v>3908</v>
      </c>
      <c r="B31" s="45">
        <v>36</v>
      </c>
      <c r="C31" s="45">
        <v>2021</v>
      </c>
      <c r="D31" s="60" t="s">
        <v>1635</v>
      </c>
      <c r="E31" s="10" t="s">
        <v>333</v>
      </c>
      <c r="F31" s="45"/>
      <c r="G31" s="45"/>
      <c r="H31" s="45" t="s">
        <v>48</v>
      </c>
      <c r="I31" s="61" t="s">
        <v>308</v>
      </c>
      <c r="J31" s="12" t="s">
        <v>133</v>
      </c>
      <c r="K31" s="45" t="s">
        <v>927</v>
      </c>
      <c r="L31" s="45" t="s">
        <v>279</v>
      </c>
      <c r="M31" s="62" t="s">
        <v>1631</v>
      </c>
      <c r="N31" s="62" t="s">
        <v>1046</v>
      </c>
      <c r="O31" s="63">
        <v>2021</v>
      </c>
      <c r="P31" s="63"/>
      <c r="Q31" s="63"/>
      <c r="R31" s="64" t="s">
        <v>436</v>
      </c>
      <c r="S31" s="65" t="s">
        <v>1636</v>
      </c>
      <c r="T31" s="75" t="s">
        <v>1637</v>
      </c>
      <c r="U31" s="75" t="s">
        <v>1568</v>
      </c>
      <c r="V31" s="63"/>
      <c r="W31" s="45" t="s">
        <v>1638</v>
      </c>
      <c r="X31" s="66">
        <v>1</v>
      </c>
      <c r="Y31" s="69" t="s">
        <v>318</v>
      </c>
      <c r="Z31" s="63"/>
      <c r="AA31" s="63">
        <v>5</v>
      </c>
      <c r="AB31" s="63">
        <v>2022</v>
      </c>
      <c r="AC31" s="68" t="s">
        <v>1639</v>
      </c>
      <c r="AD31" s="79">
        <f ca="1">TODAY()-TABLA3[[#This Row],[Fecha radicación informe]]</f>
        <v>899</v>
      </c>
      <c r="AE31" s="22" t="s">
        <v>58</v>
      </c>
      <c r="AF31" s="34" t="s">
        <v>1640</v>
      </c>
    </row>
    <row r="32" spans="1:32" ht="409.5" x14ac:dyDescent="0.2">
      <c r="A32" s="44">
        <v>3909</v>
      </c>
      <c r="B32" s="45">
        <v>37</v>
      </c>
      <c r="C32" s="45">
        <v>2021</v>
      </c>
      <c r="D32" s="60" t="s">
        <v>1641</v>
      </c>
      <c r="E32" s="10" t="s">
        <v>333</v>
      </c>
      <c r="F32" s="45"/>
      <c r="G32" s="45"/>
      <c r="H32" s="45" t="s">
        <v>48</v>
      </c>
      <c r="I32" s="61" t="s">
        <v>308</v>
      </c>
      <c r="J32" s="12" t="s">
        <v>133</v>
      </c>
      <c r="K32" s="45" t="s">
        <v>927</v>
      </c>
      <c r="L32" s="45" t="s">
        <v>279</v>
      </c>
      <c r="M32" s="62" t="s">
        <v>1631</v>
      </c>
      <c r="N32" s="62" t="s">
        <v>1046</v>
      </c>
      <c r="O32" s="63">
        <v>2021</v>
      </c>
      <c r="P32" s="63"/>
      <c r="Q32" s="63"/>
      <c r="R32" s="64" t="s">
        <v>436</v>
      </c>
      <c r="S32" s="65" t="s">
        <v>1642</v>
      </c>
      <c r="T32" s="75" t="s">
        <v>1637</v>
      </c>
      <c r="U32" s="75" t="s">
        <v>444</v>
      </c>
      <c r="V32" s="63"/>
      <c r="W32" s="45" t="s">
        <v>1643</v>
      </c>
      <c r="X32" s="66">
        <v>1</v>
      </c>
      <c r="Y32" s="69" t="s">
        <v>318</v>
      </c>
      <c r="Z32" s="63"/>
      <c r="AA32" s="63">
        <v>12</v>
      </c>
      <c r="AB32" s="63">
        <v>2023</v>
      </c>
      <c r="AC32" s="68" t="s">
        <v>1639</v>
      </c>
      <c r="AD32" s="79">
        <f ca="1">TODAY()-TABLA3[[#This Row],[Fecha radicación informe]]</f>
        <v>899</v>
      </c>
      <c r="AE32" s="22" t="s">
        <v>58</v>
      </c>
      <c r="AF32" s="34" t="s">
        <v>1644</v>
      </c>
    </row>
    <row r="33" spans="1:32" ht="409.5" x14ac:dyDescent="0.2">
      <c r="A33" s="44">
        <v>3910</v>
      </c>
      <c r="B33" s="45">
        <v>38</v>
      </c>
      <c r="C33" s="45">
        <v>2021</v>
      </c>
      <c r="D33" s="60" t="s">
        <v>1645</v>
      </c>
      <c r="E33" s="10" t="s">
        <v>315</v>
      </c>
      <c r="F33" s="45"/>
      <c r="G33" s="45"/>
      <c r="H33" s="45" t="s">
        <v>301</v>
      </c>
      <c r="I33" s="61" t="s">
        <v>308</v>
      </c>
      <c r="J33" s="12" t="s">
        <v>133</v>
      </c>
      <c r="K33" s="45" t="s">
        <v>927</v>
      </c>
      <c r="L33" s="45" t="s">
        <v>279</v>
      </c>
      <c r="M33" s="62" t="s">
        <v>1631</v>
      </c>
      <c r="N33" s="62" t="s">
        <v>1046</v>
      </c>
      <c r="O33" s="63">
        <v>2021</v>
      </c>
      <c r="P33" s="63"/>
      <c r="Q33" s="63"/>
      <c r="R33" s="64" t="s">
        <v>358</v>
      </c>
      <c r="S33" s="65" t="s">
        <v>1646</v>
      </c>
      <c r="T33" s="75" t="s">
        <v>1637</v>
      </c>
      <c r="U33" s="75" t="s">
        <v>1504</v>
      </c>
      <c r="V33" s="63"/>
      <c r="W33" s="45" t="s">
        <v>1647</v>
      </c>
      <c r="X33" s="66">
        <v>1</v>
      </c>
      <c r="Y33" s="69" t="s">
        <v>318</v>
      </c>
      <c r="Z33" s="63"/>
      <c r="AA33" s="63">
        <v>3</v>
      </c>
      <c r="AB33" s="63">
        <v>2023</v>
      </c>
      <c r="AC33" s="68" t="s">
        <v>1639</v>
      </c>
      <c r="AD33" s="79">
        <f ca="1">TODAY()-TABLA3[[#This Row],[Fecha radicación informe]]</f>
        <v>899</v>
      </c>
      <c r="AE33" s="22" t="s">
        <v>58</v>
      </c>
      <c r="AF33" s="34" t="s">
        <v>1648</v>
      </c>
    </row>
    <row r="34" spans="1:32" ht="252" x14ac:dyDescent="0.2">
      <c r="A34" s="44">
        <v>3916</v>
      </c>
      <c r="B34" s="45">
        <v>44</v>
      </c>
      <c r="C34" s="45">
        <v>2021</v>
      </c>
      <c r="D34" s="60" t="s">
        <v>1680</v>
      </c>
      <c r="E34" s="10" t="s">
        <v>333</v>
      </c>
      <c r="F34" s="45"/>
      <c r="G34" s="45"/>
      <c r="H34" s="45" t="s">
        <v>48</v>
      </c>
      <c r="I34" s="61" t="s">
        <v>76</v>
      </c>
      <c r="J34" s="70" t="s">
        <v>98</v>
      </c>
      <c r="K34" s="45" t="s">
        <v>1681</v>
      </c>
      <c r="L34" s="45" t="s">
        <v>63</v>
      </c>
      <c r="M34" s="62" t="s">
        <v>1631</v>
      </c>
      <c r="N34" s="62" t="s">
        <v>1046</v>
      </c>
      <c r="O34" s="63">
        <v>2021</v>
      </c>
      <c r="P34" s="63"/>
      <c r="Q34" s="63"/>
      <c r="R34" s="64" t="s">
        <v>42</v>
      </c>
      <c r="S34" s="65" t="s">
        <v>1682</v>
      </c>
      <c r="T34" s="75" t="s">
        <v>1611</v>
      </c>
      <c r="U34" s="75" t="s">
        <v>1683</v>
      </c>
      <c r="V34" s="63"/>
      <c r="W34" s="45" t="s">
        <v>1684</v>
      </c>
      <c r="X34" s="66">
        <v>1</v>
      </c>
      <c r="Y34" s="19" t="s">
        <v>318</v>
      </c>
      <c r="Z34" s="63"/>
      <c r="AA34" s="63">
        <v>2</v>
      </c>
      <c r="AB34" s="63">
        <v>2022</v>
      </c>
      <c r="AC34" s="68">
        <v>44498</v>
      </c>
      <c r="AD34" s="79">
        <f ca="1">TODAY()-TABLA3[[#This Row],[Fecha radicación informe]]</f>
        <v>899</v>
      </c>
      <c r="AE34" s="22" t="s">
        <v>58</v>
      </c>
      <c r="AF34" s="29" t="s">
        <v>1685</v>
      </c>
    </row>
    <row r="35" spans="1:32" ht="409.5" x14ac:dyDescent="0.2">
      <c r="A35" s="44">
        <v>3919</v>
      </c>
      <c r="B35" s="45">
        <v>47</v>
      </c>
      <c r="C35" s="45">
        <v>2021</v>
      </c>
      <c r="D35" s="60" t="s">
        <v>1698</v>
      </c>
      <c r="E35" s="10" t="s">
        <v>719</v>
      </c>
      <c r="F35" s="45"/>
      <c r="G35" s="45"/>
      <c r="H35" s="45" t="s">
        <v>48</v>
      </c>
      <c r="I35" s="61" t="s">
        <v>140</v>
      </c>
      <c r="J35" s="70" t="s">
        <v>77</v>
      </c>
      <c r="K35" s="45" t="s">
        <v>251</v>
      </c>
      <c r="L35" s="45" t="s">
        <v>210</v>
      </c>
      <c r="M35" s="62" t="s">
        <v>1699</v>
      </c>
      <c r="N35" s="62" t="s">
        <v>1151</v>
      </c>
      <c r="O35" s="63">
        <v>2021</v>
      </c>
      <c r="P35" s="63"/>
      <c r="Q35" s="63"/>
      <c r="R35" s="64" t="s">
        <v>358</v>
      </c>
      <c r="S35" s="65" t="s">
        <v>1700</v>
      </c>
      <c r="T35" s="75">
        <v>44630</v>
      </c>
      <c r="U35" s="75" t="s">
        <v>444</v>
      </c>
      <c r="V35" s="63"/>
      <c r="W35" s="45" t="s">
        <v>1701</v>
      </c>
      <c r="X35" s="66">
        <v>1</v>
      </c>
      <c r="Y35" s="69" t="s">
        <v>318</v>
      </c>
      <c r="Z35" s="63"/>
      <c r="AA35" s="63">
        <v>4</v>
      </c>
      <c r="AB35" s="63">
        <v>2023</v>
      </c>
      <c r="AC35" s="68" t="s">
        <v>1702</v>
      </c>
      <c r="AD35" s="79">
        <f ca="1">TODAY()-TABLA3[[#This Row],[Fecha radicación informe]]</f>
        <v>851</v>
      </c>
      <c r="AE35" s="22" t="s">
        <v>758</v>
      </c>
      <c r="AF35" s="34" t="s">
        <v>1703</v>
      </c>
    </row>
    <row r="36" spans="1:32" ht="409.5" x14ac:dyDescent="0.2">
      <c r="A36" s="44">
        <v>3920</v>
      </c>
      <c r="B36" s="45">
        <v>48</v>
      </c>
      <c r="C36" s="45">
        <v>2021</v>
      </c>
      <c r="D36" s="60" t="s">
        <v>1704</v>
      </c>
      <c r="E36" s="10" t="s">
        <v>315</v>
      </c>
      <c r="F36" s="45"/>
      <c r="G36" s="45"/>
      <c r="H36" s="45" t="s">
        <v>48</v>
      </c>
      <c r="I36" s="61" t="s">
        <v>140</v>
      </c>
      <c r="J36" s="70" t="s">
        <v>77</v>
      </c>
      <c r="K36" s="45" t="s">
        <v>251</v>
      </c>
      <c r="L36" s="45" t="s">
        <v>210</v>
      </c>
      <c r="M36" s="62" t="s">
        <v>1699</v>
      </c>
      <c r="N36" s="62" t="s">
        <v>1151</v>
      </c>
      <c r="O36" s="63">
        <v>2021</v>
      </c>
      <c r="P36" s="63"/>
      <c r="Q36" s="63"/>
      <c r="R36" s="64" t="s">
        <v>358</v>
      </c>
      <c r="S36" s="65" t="s">
        <v>1705</v>
      </c>
      <c r="T36" s="75">
        <v>44630</v>
      </c>
      <c r="U36" s="75" t="s">
        <v>444</v>
      </c>
      <c r="V36" s="63"/>
      <c r="W36" s="45" t="s">
        <v>1706</v>
      </c>
      <c r="X36" s="66">
        <v>1</v>
      </c>
      <c r="Y36" s="69" t="s">
        <v>318</v>
      </c>
      <c r="Z36" s="63"/>
      <c r="AA36" s="63">
        <v>10</v>
      </c>
      <c r="AB36" s="63">
        <v>2023</v>
      </c>
      <c r="AC36" s="68" t="s">
        <v>1702</v>
      </c>
      <c r="AD36" s="79">
        <f ca="1">TODAY()-TABLA3[[#This Row],[Fecha radicación informe]]</f>
        <v>851</v>
      </c>
      <c r="AE36" s="22" t="s">
        <v>758</v>
      </c>
      <c r="AF36" s="34" t="s">
        <v>1707</v>
      </c>
    </row>
    <row r="37" spans="1:32" ht="409.5" x14ac:dyDescent="0.2">
      <c r="A37" s="44">
        <v>3921</v>
      </c>
      <c r="B37" s="45">
        <v>49</v>
      </c>
      <c r="C37" s="45">
        <v>2021</v>
      </c>
      <c r="D37" s="60" t="s">
        <v>1708</v>
      </c>
      <c r="E37" s="10" t="s">
        <v>333</v>
      </c>
      <c r="F37" s="45"/>
      <c r="G37" s="45"/>
      <c r="H37" s="45" t="s">
        <v>120</v>
      </c>
      <c r="I37" s="61" t="s">
        <v>140</v>
      </c>
      <c r="J37" s="12" t="s">
        <v>188</v>
      </c>
      <c r="K37" s="45" t="s">
        <v>1709</v>
      </c>
      <c r="L37" s="45" t="s">
        <v>210</v>
      </c>
      <c r="M37" s="62" t="s">
        <v>1699</v>
      </c>
      <c r="N37" s="62" t="s">
        <v>1151</v>
      </c>
      <c r="O37" s="63">
        <v>2021</v>
      </c>
      <c r="P37" s="63"/>
      <c r="Q37" s="63"/>
      <c r="R37" s="64" t="s">
        <v>358</v>
      </c>
      <c r="S37" s="65" t="s">
        <v>1710</v>
      </c>
      <c r="T37" s="75">
        <v>44630</v>
      </c>
      <c r="U37" s="75" t="s">
        <v>444</v>
      </c>
      <c r="V37" s="63"/>
      <c r="W37" s="45" t="s">
        <v>1711</v>
      </c>
      <c r="X37" s="66">
        <v>1</v>
      </c>
      <c r="Y37" s="69" t="s">
        <v>318</v>
      </c>
      <c r="Z37" s="63"/>
      <c r="AA37" s="63">
        <v>8</v>
      </c>
      <c r="AB37" s="63">
        <v>2023</v>
      </c>
      <c r="AC37" s="68" t="s">
        <v>1702</v>
      </c>
      <c r="AD37" s="79">
        <f ca="1">TODAY()-TABLA3[[#This Row],[Fecha radicación informe]]</f>
        <v>851</v>
      </c>
      <c r="AE37" s="22" t="s">
        <v>758</v>
      </c>
      <c r="AF37" s="34" t="s">
        <v>1712</v>
      </c>
    </row>
    <row r="38" spans="1:32" ht="409.5" x14ac:dyDescent="0.2">
      <c r="A38" s="44">
        <v>3922</v>
      </c>
      <c r="B38" s="45">
        <v>50</v>
      </c>
      <c r="C38" s="45">
        <v>2021</v>
      </c>
      <c r="D38" s="60" t="s">
        <v>1713</v>
      </c>
      <c r="E38" s="10" t="s">
        <v>333</v>
      </c>
      <c r="F38" s="45"/>
      <c r="G38" s="45"/>
      <c r="H38" s="45" t="s">
        <v>48</v>
      </c>
      <c r="I38" s="61" t="s">
        <v>140</v>
      </c>
      <c r="J38" s="70" t="s">
        <v>77</v>
      </c>
      <c r="K38" s="45" t="s">
        <v>251</v>
      </c>
      <c r="L38" s="45" t="s">
        <v>210</v>
      </c>
      <c r="M38" s="62" t="s">
        <v>1699</v>
      </c>
      <c r="N38" s="62" t="s">
        <v>1151</v>
      </c>
      <c r="O38" s="63">
        <v>2021</v>
      </c>
      <c r="P38" s="63"/>
      <c r="Q38" s="63"/>
      <c r="R38" s="64" t="s">
        <v>358</v>
      </c>
      <c r="S38" s="65" t="s">
        <v>1714</v>
      </c>
      <c r="T38" s="75">
        <v>44630</v>
      </c>
      <c r="U38" s="75" t="s">
        <v>444</v>
      </c>
      <c r="V38" s="63"/>
      <c r="W38" s="45" t="s">
        <v>1715</v>
      </c>
      <c r="X38" s="66">
        <v>1</v>
      </c>
      <c r="Y38" s="69" t="s">
        <v>318</v>
      </c>
      <c r="Z38" s="63"/>
      <c r="AA38" s="63">
        <v>4</v>
      </c>
      <c r="AB38" s="63">
        <v>2023</v>
      </c>
      <c r="AC38" s="68" t="s">
        <v>1702</v>
      </c>
      <c r="AD38" s="79">
        <f ca="1">TODAY()-TABLA3[[#This Row],[Fecha radicación informe]]</f>
        <v>851</v>
      </c>
      <c r="AE38" s="22" t="s">
        <v>758</v>
      </c>
      <c r="AF38" s="34" t="s">
        <v>1716</v>
      </c>
    </row>
    <row r="39" spans="1:32" ht="409.5" x14ac:dyDescent="0.2">
      <c r="A39" s="44">
        <v>3923</v>
      </c>
      <c r="B39" s="45">
        <v>51</v>
      </c>
      <c r="C39" s="45">
        <v>2021</v>
      </c>
      <c r="D39" s="60" t="s">
        <v>1717</v>
      </c>
      <c r="E39" s="10" t="s">
        <v>315</v>
      </c>
      <c r="F39" s="45"/>
      <c r="G39" s="45"/>
      <c r="H39" s="45" t="s">
        <v>48</v>
      </c>
      <c r="I39" s="61" t="s">
        <v>140</v>
      </c>
      <c r="J39" s="70" t="s">
        <v>77</v>
      </c>
      <c r="K39" s="45" t="s">
        <v>251</v>
      </c>
      <c r="L39" s="45" t="s">
        <v>210</v>
      </c>
      <c r="M39" s="62" t="s">
        <v>1699</v>
      </c>
      <c r="N39" s="62" t="s">
        <v>1151</v>
      </c>
      <c r="O39" s="63">
        <v>2021</v>
      </c>
      <c r="P39" s="63"/>
      <c r="Q39" s="63"/>
      <c r="R39" s="64" t="s">
        <v>358</v>
      </c>
      <c r="S39" s="65" t="s">
        <v>1718</v>
      </c>
      <c r="T39" s="75">
        <v>44630</v>
      </c>
      <c r="U39" s="75" t="s">
        <v>444</v>
      </c>
      <c r="V39" s="63"/>
      <c r="W39" s="45" t="s">
        <v>1719</v>
      </c>
      <c r="X39" s="66">
        <v>1</v>
      </c>
      <c r="Y39" s="69" t="s">
        <v>318</v>
      </c>
      <c r="Z39" s="63"/>
      <c r="AA39" s="63">
        <v>10</v>
      </c>
      <c r="AB39" s="63">
        <v>2023</v>
      </c>
      <c r="AC39" s="68" t="s">
        <v>1702</v>
      </c>
      <c r="AD39" s="79">
        <f ca="1">TODAY()-TABLA3[[#This Row],[Fecha radicación informe]]</f>
        <v>851</v>
      </c>
      <c r="AE39" s="82" t="s">
        <v>758</v>
      </c>
      <c r="AF39" s="83" t="s">
        <v>1720</v>
      </c>
    </row>
    <row r="40" spans="1:32" ht="409.5" x14ac:dyDescent="0.2">
      <c r="A40" s="44">
        <v>3925</v>
      </c>
      <c r="B40" s="45">
        <v>2</v>
      </c>
      <c r="C40" s="45">
        <v>2022</v>
      </c>
      <c r="D40" s="60" t="s">
        <v>1729</v>
      </c>
      <c r="E40" s="10" t="s">
        <v>719</v>
      </c>
      <c r="F40" s="45"/>
      <c r="G40" s="45" t="s">
        <v>1730</v>
      </c>
      <c r="H40" s="45" t="s">
        <v>48</v>
      </c>
      <c r="I40" s="61" t="s">
        <v>140</v>
      </c>
      <c r="J40" s="70" t="s">
        <v>77</v>
      </c>
      <c r="K40" s="45" t="s">
        <v>251</v>
      </c>
      <c r="L40" s="45" t="s">
        <v>210</v>
      </c>
      <c r="M40" s="62" t="s">
        <v>1731</v>
      </c>
      <c r="N40" s="62" t="s">
        <v>802</v>
      </c>
      <c r="O40" s="63">
        <v>2022</v>
      </c>
      <c r="P40" s="63"/>
      <c r="Q40" s="63"/>
      <c r="R40" s="64" t="s">
        <v>358</v>
      </c>
      <c r="S40" s="65" t="s">
        <v>1732</v>
      </c>
      <c r="T40" s="75">
        <v>44815</v>
      </c>
      <c r="U40" s="75" t="s">
        <v>444</v>
      </c>
      <c r="V40" s="63"/>
      <c r="W40" s="45" t="s">
        <v>1733</v>
      </c>
      <c r="X40" s="66">
        <v>1</v>
      </c>
      <c r="Y40" s="69" t="s">
        <v>318</v>
      </c>
      <c r="Z40" s="63"/>
      <c r="AA40" s="63">
        <v>4</v>
      </c>
      <c r="AB40" s="63">
        <v>2023</v>
      </c>
      <c r="AC40" s="68">
        <v>44719</v>
      </c>
      <c r="AD40" s="79">
        <f ca="1">TODAY()-TABLA3[[#This Row],[Fecha radicación informe]]</f>
        <v>678</v>
      </c>
      <c r="AE40" s="22" t="s">
        <v>758</v>
      </c>
      <c r="AF40" s="29" t="s">
        <v>1734</v>
      </c>
    </row>
    <row r="41" spans="1:32" ht="409.5" x14ac:dyDescent="0.2">
      <c r="A41" s="44">
        <v>3926</v>
      </c>
      <c r="B41" s="45">
        <v>3</v>
      </c>
      <c r="C41" s="45">
        <v>2022</v>
      </c>
      <c r="D41" s="60" t="s">
        <v>1735</v>
      </c>
      <c r="E41" s="10" t="s">
        <v>719</v>
      </c>
      <c r="F41" s="45"/>
      <c r="G41" s="45" t="s">
        <v>1736</v>
      </c>
      <c r="H41" s="45" t="s">
        <v>85</v>
      </c>
      <c r="I41" s="61" t="s">
        <v>36</v>
      </c>
      <c r="J41" s="70" t="s">
        <v>77</v>
      </c>
      <c r="K41" s="45" t="s">
        <v>1737</v>
      </c>
      <c r="L41" s="45" t="s">
        <v>765</v>
      </c>
      <c r="M41" s="62" t="s">
        <v>1738</v>
      </c>
      <c r="N41" s="62" t="s">
        <v>971</v>
      </c>
      <c r="O41" s="63">
        <v>2022</v>
      </c>
      <c r="P41" s="63"/>
      <c r="Q41" s="63"/>
      <c r="R41" s="64" t="s">
        <v>358</v>
      </c>
      <c r="S41" s="65" t="s">
        <v>1739</v>
      </c>
      <c r="T41" s="75">
        <v>44813</v>
      </c>
      <c r="U41" s="75">
        <v>45107</v>
      </c>
      <c r="V41" s="63"/>
      <c r="W41" s="45" t="s">
        <v>1740</v>
      </c>
      <c r="X41" s="66">
        <v>1</v>
      </c>
      <c r="Y41" s="69" t="s">
        <v>318</v>
      </c>
      <c r="Z41" s="63"/>
      <c r="AA41" s="63">
        <v>10</v>
      </c>
      <c r="AB41" s="63">
        <v>2023</v>
      </c>
      <c r="AC41" s="68">
        <v>44778</v>
      </c>
      <c r="AD41" s="79">
        <f ca="1">TODAY()-TABLA3[[#This Row],[Fecha radicación informe]]</f>
        <v>619</v>
      </c>
      <c r="AE41" s="22" t="s">
        <v>58</v>
      </c>
      <c r="AF41" s="29" t="s">
        <v>1741</v>
      </c>
    </row>
    <row r="42" spans="1:32" ht="283.5" x14ac:dyDescent="0.2">
      <c r="A42" s="44">
        <v>3927</v>
      </c>
      <c r="B42" s="45">
        <v>4</v>
      </c>
      <c r="C42" s="45">
        <v>2022</v>
      </c>
      <c r="D42" s="60" t="s">
        <v>1742</v>
      </c>
      <c r="E42" s="10" t="s">
        <v>719</v>
      </c>
      <c r="F42" s="45"/>
      <c r="G42" s="45" t="s">
        <v>1743</v>
      </c>
      <c r="H42" s="45" t="s">
        <v>85</v>
      </c>
      <c r="I42" s="61" t="s">
        <v>170</v>
      </c>
      <c r="J42" s="70" t="s">
        <v>50</v>
      </c>
      <c r="K42" s="45" t="s">
        <v>1412</v>
      </c>
      <c r="L42" s="45" t="s">
        <v>210</v>
      </c>
      <c r="M42" s="62" t="s">
        <v>1744</v>
      </c>
      <c r="N42" s="62" t="s">
        <v>1031</v>
      </c>
      <c r="O42" s="63">
        <v>2022</v>
      </c>
      <c r="P42" s="63"/>
      <c r="Q42" s="63"/>
      <c r="R42" s="64" t="s">
        <v>42</v>
      </c>
      <c r="S42" s="65" t="s">
        <v>1745</v>
      </c>
      <c r="T42" s="75" t="s">
        <v>1746</v>
      </c>
      <c r="U42" s="75" t="s">
        <v>444</v>
      </c>
      <c r="V42" s="63"/>
      <c r="W42" s="45" t="s">
        <v>1747</v>
      </c>
      <c r="X42" s="66">
        <v>1</v>
      </c>
      <c r="Y42" s="69" t="s">
        <v>318</v>
      </c>
      <c r="Z42" s="63"/>
      <c r="AA42" s="63">
        <v>5</v>
      </c>
      <c r="AB42" s="63">
        <v>2023</v>
      </c>
      <c r="AC42" s="68" t="s">
        <v>1748</v>
      </c>
      <c r="AD42" s="79">
        <f ca="1">TODAY()-TABLA3[[#This Row],[Fecha radicación informe]]</f>
        <v>577</v>
      </c>
      <c r="AE42" s="87" t="s">
        <v>758</v>
      </c>
      <c r="AF42" s="88" t="s">
        <v>1749</v>
      </c>
    </row>
    <row r="43" spans="1:32" ht="409.5" x14ac:dyDescent="0.2">
      <c r="A43" s="44">
        <v>3933</v>
      </c>
      <c r="B43" s="45">
        <v>10</v>
      </c>
      <c r="C43" s="45">
        <v>2022</v>
      </c>
      <c r="D43" s="60" t="s">
        <v>1783</v>
      </c>
      <c r="E43" s="45" t="s">
        <v>333</v>
      </c>
      <c r="F43" s="45" t="s">
        <v>1784</v>
      </c>
      <c r="G43" s="45" t="s">
        <v>1785</v>
      </c>
      <c r="H43" s="45" t="s">
        <v>48</v>
      </c>
      <c r="I43" s="61" t="s">
        <v>308</v>
      </c>
      <c r="J43" s="70" t="s">
        <v>133</v>
      </c>
      <c r="K43" s="45" t="s">
        <v>927</v>
      </c>
      <c r="L43" s="45" t="s">
        <v>210</v>
      </c>
      <c r="M43" s="62" t="s">
        <v>1755</v>
      </c>
      <c r="N43" s="62" t="s">
        <v>1109</v>
      </c>
      <c r="O43" s="63">
        <v>2022</v>
      </c>
      <c r="P43" s="63"/>
      <c r="Q43" s="63"/>
      <c r="R43" s="64" t="s">
        <v>358</v>
      </c>
      <c r="S43" s="65" t="s">
        <v>1786</v>
      </c>
      <c r="T43" s="75" t="s">
        <v>1787</v>
      </c>
      <c r="U43" s="75" t="s">
        <v>1788</v>
      </c>
      <c r="V43" s="63"/>
      <c r="W43" s="45" t="s">
        <v>1789</v>
      </c>
      <c r="X43" s="66">
        <v>1</v>
      </c>
      <c r="Y43" s="69" t="s">
        <v>318</v>
      </c>
      <c r="Z43" s="63"/>
      <c r="AA43" s="63">
        <v>11</v>
      </c>
      <c r="AB43" s="63">
        <v>2023</v>
      </c>
      <c r="AC43" s="68">
        <v>44902</v>
      </c>
      <c r="AD43" s="79">
        <f ca="1">TODAY()-TABLA3[[#This Row],[Fecha radicación informe]]</f>
        <v>495</v>
      </c>
      <c r="AE43" s="87" t="s">
        <v>58</v>
      </c>
      <c r="AF43" s="88" t="s">
        <v>1790</v>
      </c>
    </row>
    <row r="44" spans="1:32" ht="409.5" x14ac:dyDescent="0.2">
      <c r="A44" s="44">
        <v>3937</v>
      </c>
      <c r="B44" s="45">
        <v>14</v>
      </c>
      <c r="C44" s="45">
        <v>2022</v>
      </c>
      <c r="D44" s="60" t="s">
        <v>1814</v>
      </c>
      <c r="E44" s="45" t="s">
        <v>333</v>
      </c>
      <c r="F44" s="45" t="s">
        <v>1815</v>
      </c>
      <c r="G44" s="45" t="s">
        <v>1816</v>
      </c>
      <c r="H44" s="45" t="s">
        <v>48</v>
      </c>
      <c r="I44" s="61" t="s">
        <v>140</v>
      </c>
      <c r="J44" s="70" t="s">
        <v>77</v>
      </c>
      <c r="K44" s="45" t="s">
        <v>1817</v>
      </c>
      <c r="L44" s="45" t="s">
        <v>210</v>
      </c>
      <c r="M44" s="62" t="s">
        <v>1755</v>
      </c>
      <c r="N44" s="62" t="s">
        <v>1109</v>
      </c>
      <c r="O44" s="63">
        <v>2022</v>
      </c>
      <c r="P44" s="63"/>
      <c r="Q44" s="63"/>
      <c r="R44" s="64" t="s">
        <v>358</v>
      </c>
      <c r="S44" s="65" t="s">
        <v>1818</v>
      </c>
      <c r="T44" s="75" t="s">
        <v>1787</v>
      </c>
      <c r="U44" s="75" t="s">
        <v>993</v>
      </c>
      <c r="V44" s="63"/>
      <c r="W44" s="45" t="s">
        <v>1819</v>
      </c>
      <c r="X44" s="66">
        <v>1</v>
      </c>
      <c r="Y44" s="69" t="s">
        <v>318</v>
      </c>
      <c r="Z44" s="63"/>
      <c r="AA44" s="63">
        <v>10</v>
      </c>
      <c r="AB44" s="63">
        <v>2023</v>
      </c>
      <c r="AC44" s="68" t="s">
        <v>1820</v>
      </c>
      <c r="AD44" s="79">
        <f ca="1">TODAY()-TABLA3[[#This Row],[Fecha radicación informe]]</f>
        <v>487</v>
      </c>
      <c r="AE44" s="87" t="s">
        <v>758</v>
      </c>
      <c r="AF44" s="88" t="s">
        <v>1821</v>
      </c>
    </row>
    <row r="45" spans="1:32" ht="409.5" x14ac:dyDescent="0.2">
      <c r="A45" s="44">
        <v>3938</v>
      </c>
      <c r="B45" s="45">
        <v>15</v>
      </c>
      <c r="C45" s="45">
        <v>2022</v>
      </c>
      <c r="D45" s="60" t="s">
        <v>1822</v>
      </c>
      <c r="E45" s="45" t="s">
        <v>333</v>
      </c>
      <c r="F45" s="45" t="s">
        <v>1815</v>
      </c>
      <c r="G45" s="45" t="s">
        <v>1816</v>
      </c>
      <c r="H45" s="45" t="s">
        <v>48</v>
      </c>
      <c r="I45" s="61" t="s">
        <v>140</v>
      </c>
      <c r="J45" s="70" t="s">
        <v>77</v>
      </c>
      <c r="K45" s="45" t="s">
        <v>251</v>
      </c>
      <c r="L45" s="45" t="s">
        <v>210</v>
      </c>
      <c r="M45" s="62" t="s">
        <v>1755</v>
      </c>
      <c r="N45" s="62" t="s">
        <v>1109</v>
      </c>
      <c r="O45" s="63">
        <v>2022</v>
      </c>
      <c r="P45" s="63"/>
      <c r="Q45" s="63"/>
      <c r="R45" s="64" t="s">
        <v>358</v>
      </c>
      <c r="S45" s="65" t="s">
        <v>1823</v>
      </c>
      <c r="T45" s="75" t="s">
        <v>1723</v>
      </c>
      <c r="U45" s="75" t="s">
        <v>1824</v>
      </c>
      <c r="V45" s="63"/>
      <c r="W45" s="45" t="s">
        <v>1825</v>
      </c>
      <c r="X45" s="66">
        <v>1</v>
      </c>
      <c r="Y45" s="69" t="s">
        <v>318</v>
      </c>
      <c r="Z45" s="63"/>
      <c r="AA45" s="63">
        <v>10</v>
      </c>
      <c r="AB45" s="63">
        <v>2023</v>
      </c>
      <c r="AC45" s="68" t="s">
        <v>1776</v>
      </c>
      <c r="AD45" s="79">
        <f ca="1">TODAY()-TABLA3[[#This Row],[Fecha radicación informe]]</f>
        <v>486</v>
      </c>
      <c r="AE45" s="87" t="s">
        <v>758</v>
      </c>
      <c r="AF45" s="88" t="s">
        <v>1826</v>
      </c>
    </row>
    <row r="46" spans="1:32" ht="409.5" x14ac:dyDescent="0.2">
      <c r="A46" s="44">
        <v>3939</v>
      </c>
      <c r="B46" s="45">
        <v>16</v>
      </c>
      <c r="C46" s="45">
        <v>2022</v>
      </c>
      <c r="D46" s="60" t="s">
        <v>1827</v>
      </c>
      <c r="E46" s="45" t="s">
        <v>333</v>
      </c>
      <c r="F46" s="45" t="s">
        <v>1828</v>
      </c>
      <c r="G46" s="45" t="s">
        <v>1816</v>
      </c>
      <c r="H46" s="45" t="s">
        <v>48</v>
      </c>
      <c r="I46" s="61" t="s">
        <v>140</v>
      </c>
      <c r="J46" s="70" t="s">
        <v>77</v>
      </c>
      <c r="K46" s="45" t="s">
        <v>251</v>
      </c>
      <c r="L46" s="45" t="s">
        <v>210</v>
      </c>
      <c r="M46" s="62" t="s">
        <v>1755</v>
      </c>
      <c r="N46" s="62" t="s">
        <v>1109</v>
      </c>
      <c r="O46" s="63">
        <v>2022</v>
      </c>
      <c r="P46" s="63"/>
      <c r="Q46" s="63"/>
      <c r="R46" s="64" t="s">
        <v>358</v>
      </c>
      <c r="S46" s="65" t="s">
        <v>1829</v>
      </c>
      <c r="T46" s="75" t="s">
        <v>1723</v>
      </c>
      <c r="U46" s="75" t="s">
        <v>1824</v>
      </c>
      <c r="V46" s="63"/>
      <c r="W46" s="45" t="s">
        <v>1830</v>
      </c>
      <c r="X46" s="66">
        <v>1</v>
      </c>
      <c r="Y46" s="69" t="s">
        <v>318</v>
      </c>
      <c r="Z46" s="63"/>
      <c r="AA46" s="63">
        <v>10</v>
      </c>
      <c r="AB46" s="63">
        <v>2023</v>
      </c>
      <c r="AC46" s="68" t="s">
        <v>1776</v>
      </c>
      <c r="AD46" s="79">
        <f ca="1">TODAY()-TABLA3[[#This Row],[Fecha radicación informe]]</f>
        <v>486</v>
      </c>
      <c r="AE46" s="87" t="s">
        <v>758</v>
      </c>
      <c r="AF46" s="88" t="s">
        <v>1831</v>
      </c>
    </row>
    <row r="47" spans="1:32" ht="409.5" x14ac:dyDescent="0.2">
      <c r="A47" s="44">
        <v>3945</v>
      </c>
      <c r="B47" s="45">
        <v>22</v>
      </c>
      <c r="C47" s="45">
        <v>2022</v>
      </c>
      <c r="D47" s="60" t="s">
        <v>1862</v>
      </c>
      <c r="E47" s="45" t="s">
        <v>1751</v>
      </c>
      <c r="F47" s="45" t="s">
        <v>1863</v>
      </c>
      <c r="G47" s="45" t="s">
        <v>1864</v>
      </c>
      <c r="H47" s="45" t="s">
        <v>48</v>
      </c>
      <c r="I47" s="61" t="s">
        <v>36</v>
      </c>
      <c r="J47" s="70" t="s">
        <v>98</v>
      </c>
      <c r="K47" s="45" t="s">
        <v>1178</v>
      </c>
      <c r="L47" s="45" t="s">
        <v>39</v>
      </c>
      <c r="M47" s="62" t="s">
        <v>1794</v>
      </c>
      <c r="N47" s="62" t="s">
        <v>1151</v>
      </c>
      <c r="O47" s="63">
        <v>2022</v>
      </c>
      <c r="P47" s="63"/>
      <c r="Q47" s="63"/>
      <c r="R47" s="64" t="s">
        <v>42</v>
      </c>
      <c r="S47" s="65" t="s">
        <v>1865</v>
      </c>
      <c r="T47" s="75">
        <v>44965</v>
      </c>
      <c r="U47" s="75">
        <v>45171</v>
      </c>
      <c r="V47" s="63"/>
      <c r="W47" s="45" t="s">
        <v>1866</v>
      </c>
      <c r="X47" s="66">
        <v>1</v>
      </c>
      <c r="Y47" s="69" t="s">
        <v>318</v>
      </c>
      <c r="Z47" s="63"/>
      <c r="AA47" s="63">
        <v>2</v>
      </c>
      <c r="AB47" s="63">
        <v>2023</v>
      </c>
      <c r="AC47" s="68" t="s">
        <v>1820</v>
      </c>
      <c r="AD47" s="79">
        <f ca="1">TODAY()-TABLA3[[#This Row],[Fecha radicación informe]]</f>
        <v>487</v>
      </c>
      <c r="AE47" s="87" t="s">
        <v>46</v>
      </c>
      <c r="AF47" s="88" t="s">
        <v>1867</v>
      </c>
    </row>
    <row r="48" spans="1:32" ht="409.5" x14ac:dyDescent="0.2">
      <c r="A48" s="44">
        <v>3946</v>
      </c>
      <c r="B48" s="45">
        <v>1</v>
      </c>
      <c r="C48" s="45">
        <v>2023</v>
      </c>
      <c r="D48" s="60" t="s">
        <v>1868</v>
      </c>
      <c r="E48" s="45" t="s">
        <v>1853</v>
      </c>
      <c r="F48" s="45" t="s">
        <v>1869</v>
      </c>
      <c r="G48" s="45" t="s">
        <v>1870</v>
      </c>
      <c r="H48" s="45" t="s">
        <v>48</v>
      </c>
      <c r="I48" s="61" t="s">
        <v>132</v>
      </c>
      <c r="J48" s="70" t="s">
        <v>133</v>
      </c>
      <c r="K48" s="45" t="s">
        <v>865</v>
      </c>
      <c r="L48" s="45" t="s">
        <v>279</v>
      </c>
      <c r="M48" s="62" t="s">
        <v>1871</v>
      </c>
      <c r="N48" s="62" t="s">
        <v>1455</v>
      </c>
      <c r="O48" s="63">
        <v>2023</v>
      </c>
      <c r="P48" s="63"/>
      <c r="Q48" s="63"/>
      <c r="R48" s="64" t="s">
        <v>358</v>
      </c>
      <c r="S48" s="65" t="s">
        <v>1872</v>
      </c>
      <c r="T48" s="75" t="s">
        <v>1873</v>
      </c>
      <c r="U48" s="75" t="s">
        <v>1874</v>
      </c>
      <c r="V48" s="63"/>
      <c r="W48" s="45" t="s">
        <v>1875</v>
      </c>
      <c r="X48" s="66">
        <v>1</v>
      </c>
      <c r="Y48" s="69" t="s">
        <v>318</v>
      </c>
      <c r="Z48" s="63"/>
      <c r="AA48" s="63">
        <v>3</v>
      </c>
      <c r="AB48" s="63">
        <v>2024</v>
      </c>
      <c r="AC48" s="68">
        <v>45021</v>
      </c>
      <c r="AD48" s="79">
        <f ca="1">TODAY()-TABLA3[[#This Row],[Fecha radicación informe]]</f>
        <v>376</v>
      </c>
      <c r="AE48" s="87" t="s">
        <v>758</v>
      </c>
      <c r="AF48" s="88" t="s">
        <v>1876</v>
      </c>
    </row>
    <row r="49" spans="1:32" ht="409.5" x14ac:dyDescent="0.2">
      <c r="A49" s="44">
        <v>3947</v>
      </c>
      <c r="B49" s="45">
        <v>2</v>
      </c>
      <c r="C49" s="45">
        <v>2023</v>
      </c>
      <c r="D49" s="60" t="s">
        <v>1877</v>
      </c>
      <c r="E49" s="45" t="s">
        <v>1878</v>
      </c>
      <c r="F49" s="45" t="s">
        <v>1854</v>
      </c>
      <c r="G49" s="45" t="s">
        <v>1879</v>
      </c>
      <c r="H49" s="45" t="s">
        <v>48</v>
      </c>
      <c r="I49" s="61" t="s">
        <v>36</v>
      </c>
      <c r="J49" s="70" t="s">
        <v>37</v>
      </c>
      <c r="K49" s="45" t="s">
        <v>578</v>
      </c>
      <c r="L49" s="45" t="s">
        <v>100</v>
      </c>
      <c r="M49" s="62" t="s">
        <v>1880</v>
      </c>
      <c r="N49" s="62" t="s">
        <v>802</v>
      </c>
      <c r="O49" s="63">
        <v>2023</v>
      </c>
      <c r="P49" s="63"/>
      <c r="Q49" s="63"/>
      <c r="R49" s="64" t="s">
        <v>358</v>
      </c>
      <c r="S49" s="65" t="s">
        <v>1881</v>
      </c>
      <c r="T49" s="75">
        <v>45104</v>
      </c>
      <c r="U49" s="75">
        <v>45291</v>
      </c>
      <c r="V49" s="63"/>
      <c r="W49" s="45" t="s">
        <v>1882</v>
      </c>
      <c r="X49" s="66">
        <v>1</v>
      </c>
      <c r="Y49" s="69" t="s">
        <v>318</v>
      </c>
      <c r="Z49" s="63"/>
      <c r="AA49" s="63">
        <v>12</v>
      </c>
      <c r="AB49" s="63">
        <v>2023</v>
      </c>
      <c r="AC49" s="68" t="s">
        <v>1883</v>
      </c>
      <c r="AD49" s="79">
        <f ca="1">TODAY()-TABLA3[[#This Row],[Fecha radicación informe]]</f>
        <v>334</v>
      </c>
      <c r="AE49" s="87" t="s">
        <v>46</v>
      </c>
      <c r="AF49" s="88" t="s">
        <v>1884</v>
      </c>
    </row>
    <row r="50" spans="1:32" ht="217.5" customHeight="1" x14ac:dyDescent="0.2">
      <c r="A50" s="44">
        <v>3949</v>
      </c>
      <c r="B50" s="45">
        <v>4</v>
      </c>
      <c r="C50" s="45">
        <v>2023</v>
      </c>
      <c r="D50" s="60" t="s">
        <v>1895</v>
      </c>
      <c r="E50" s="45" t="s">
        <v>315</v>
      </c>
      <c r="F50" s="45" t="s">
        <v>1886</v>
      </c>
      <c r="G50" s="45" t="s">
        <v>1896</v>
      </c>
      <c r="H50" s="45" t="s">
        <v>120</v>
      </c>
      <c r="I50" s="61" t="s">
        <v>1888</v>
      </c>
      <c r="J50" s="70" t="s">
        <v>188</v>
      </c>
      <c r="K50" s="45" t="s">
        <v>1889</v>
      </c>
      <c r="L50" s="45" t="s">
        <v>123</v>
      </c>
      <c r="M50" s="62" t="s">
        <v>1880</v>
      </c>
      <c r="N50" s="62" t="s">
        <v>802</v>
      </c>
      <c r="O50" s="63">
        <v>2023</v>
      </c>
      <c r="P50" s="63"/>
      <c r="Q50" s="63"/>
      <c r="R50" s="64" t="s">
        <v>358</v>
      </c>
      <c r="S50" s="65" t="s">
        <v>1897</v>
      </c>
      <c r="T50" s="75">
        <v>45106</v>
      </c>
      <c r="U50" s="75">
        <v>45199</v>
      </c>
      <c r="V50" s="63"/>
      <c r="W50" s="45" t="s">
        <v>1898</v>
      </c>
      <c r="X50" s="66">
        <v>1</v>
      </c>
      <c r="Y50" s="69" t="s">
        <v>318</v>
      </c>
      <c r="Z50" s="63"/>
      <c r="AA50" s="63">
        <v>9</v>
      </c>
      <c r="AB50" s="63">
        <v>2023</v>
      </c>
      <c r="AC50" s="68" t="s">
        <v>1893</v>
      </c>
      <c r="AD50" s="79">
        <f ca="1">TODAY()-TABLA3[[#This Row],[Fecha radicación informe]]</f>
        <v>320</v>
      </c>
      <c r="AE50" s="87" t="s">
        <v>758</v>
      </c>
      <c r="AF50" s="88" t="s">
        <v>1899</v>
      </c>
    </row>
    <row r="51" spans="1:32" ht="409.5" x14ac:dyDescent="0.2">
      <c r="A51" s="44">
        <v>3957</v>
      </c>
      <c r="B51" s="45">
        <v>12</v>
      </c>
      <c r="C51" s="45">
        <v>2023</v>
      </c>
      <c r="D51" s="60" t="s">
        <v>1938</v>
      </c>
      <c r="E51" s="45" t="s">
        <v>333</v>
      </c>
      <c r="F51" s="45"/>
      <c r="G51" s="45" t="s">
        <v>1931</v>
      </c>
      <c r="H51" s="45" t="s">
        <v>48</v>
      </c>
      <c r="I51" s="61" t="s">
        <v>140</v>
      </c>
      <c r="J51" s="70" t="s">
        <v>77</v>
      </c>
      <c r="K51" s="45" t="s">
        <v>251</v>
      </c>
      <c r="L51" s="45" t="s">
        <v>210</v>
      </c>
      <c r="M51" s="62" t="s">
        <v>1939</v>
      </c>
      <c r="N51" s="62" t="s">
        <v>1940</v>
      </c>
      <c r="O51" s="63">
        <v>2023</v>
      </c>
      <c r="P51" s="63"/>
      <c r="Q51" s="63"/>
      <c r="R51" s="64" t="s">
        <v>436</v>
      </c>
      <c r="S51" s="65" t="s">
        <v>1941</v>
      </c>
      <c r="T51" s="75">
        <v>45148</v>
      </c>
      <c r="U51" s="75" t="s">
        <v>1824</v>
      </c>
      <c r="V51" s="63"/>
      <c r="W51" s="45" t="s">
        <v>1942</v>
      </c>
      <c r="X51" s="66">
        <v>1</v>
      </c>
      <c r="Y51" s="69" t="s">
        <v>318</v>
      </c>
      <c r="Z51" s="63"/>
      <c r="AA51" s="63"/>
      <c r="AB51" s="63"/>
      <c r="AC51" s="68">
        <v>45114</v>
      </c>
      <c r="AD51" s="79">
        <f ca="1">TODAY()-TABLA3[[#This Row],[Fecha radicación informe]]</f>
        <v>283</v>
      </c>
      <c r="AE51" s="87" t="s">
        <v>758</v>
      </c>
      <c r="AF51" s="88" t="s">
        <v>1943</v>
      </c>
    </row>
    <row r="52" spans="1:32" ht="204.75" x14ac:dyDescent="0.2">
      <c r="A52" s="44">
        <v>3960</v>
      </c>
      <c r="B52" s="45">
        <v>15</v>
      </c>
      <c r="C52" s="45">
        <v>2023</v>
      </c>
      <c r="D52" s="60" t="s">
        <v>1956</v>
      </c>
      <c r="E52" s="45" t="s">
        <v>333</v>
      </c>
      <c r="F52" s="45"/>
      <c r="G52" s="45" t="s">
        <v>1931</v>
      </c>
      <c r="H52" s="45" t="s">
        <v>48</v>
      </c>
      <c r="I52" s="61" t="s">
        <v>140</v>
      </c>
      <c r="J52" s="70" t="s">
        <v>133</v>
      </c>
      <c r="K52" s="45" t="s">
        <v>481</v>
      </c>
      <c r="L52" s="45" t="s">
        <v>210</v>
      </c>
      <c r="M52" s="62" t="s">
        <v>1946</v>
      </c>
      <c r="N52" s="62" t="s">
        <v>1947</v>
      </c>
      <c r="O52" s="63">
        <v>2023</v>
      </c>
      <c r="P52" s="63"/>
      <c r="Q52" s="63"/>
      <c r="R52" s="64" t="s">
        <v>436</v>
      </c>
      <c r="S52" s="65" t="s">
        <v>1957</v>
      </c>
      <c r="T52" s="75" t="s">
        <v>1958</v>
      </c>
      <c r="U52" s="75" t="s">
        <v>1874</v>
      </c>
      <c r="V52" s="63"/>
      <c r="W52" s="45" t="s">
        <v>1959</v>
      </c>
      <c r="X52" s="66">
        <v>1</v>
      </c>
      <c r="Y52" s="69" t="s">
        <v>318</v>
      </c>
      <c r="Z52" s="63"/>
      <c r="AA52" s="63"/>
      <c r="AB52" s="63"/>
      <c r="AC52" s="68">
        <v>45114</v>
      </c>
      <c r="AD52" s="79">
        <f ca="1">TODAY()-TABLA3[[#This Row],[Fecha radicación informe]]</f>
        <v>283</v>
      </c>
      <c r="AE52" s="87" t="s">
        <v>758</v>
      </c>
      <c r="AF52" s="88" t="s">
        <v>1960</v>
      </c>
    </row>
    <row r="53" spans="1:32" ht="409.5" x14ac:dyDescent="0.2">
      <c r="A53" s="44">
        <v>3961</v>
      </c>
      <c r="B53" s="45">
        <v>16</v>
      </c>
      <c r="C53" s="45">
        <v>2023</v>
      </c>
      <c r="D53" s="60" t="s">
        <v>1961</v>
      </c>
      <c r="E53" s="45" t="s">
        <v>315</v>
      </c>
      <c r="F53" s="45"/>
      <c r="G53" s="45" t="s">
        <v>1931</v>
      </c>
      <c r="H53" s="45" t="s">
        <v>120</v>
      </c>
      <c r="I53" s="61" t="s">
        <v>140</v>
      </c>
      <c r="J53" s="70" t="s">
        <v>188</v>
      </c>
      <c r="K53" s="45" t="s">
        <v>1962</v>
      </c>
      <c r="L53" s="45" t="s">
        <v>210</v>
      </c>
      <c r="M53" s="62" t="s">
        <v>1946</v>
      </c>
      <c r="N53" s="62" t="s">
        <v>1947</v>
      </c>
      <c r="O53" s="63">
        <v>2023</v>
      </c>
      <c r="P53" s="63"/>
      <c r="Q53" s="63"/>
      <c r="R53" s="64" t="s">
        <v>436</v>
      </c>
      <c r="S53" s="65" t="s">
        <v>1935</v>
      </c>
      <c r="T53" s="75">
        <v>45148</v>
      </c>
      <c r="U53" s="75" t="s">
        <v>1824</v>
      </c>
      <c r="V53" s="63"/>
      <c r="W53" s="45" t="s">
        <v>1963</v>
      </c>
      <c r="X53" s="66">
        <v>1</v>
      </c>
      <c r="Y53" s="69" t="s">
        <v>318</v>
      </c>
      <c r="Z53" s="63"/>
      <c r="AA53" s="63">
        <v>9</v>
      </c>
      <c r="AB53" s="63">
        <v>2023</v>
      </c>
      <c r="AC53" s="68">
        <v>45114</v>
      </c>
      <c r="AD53" s="79">
        <f ca="1">TODAY()-TABLA3[[#This Row],[Fecha radicación informe]]</f>
        <v>283</v>
      </c>
      <c r="AE53" s="87" t="s">
        <v>758</v>
      </c>
      <c r="AF53" s="88" t="s">
        <v>1964</v>
      </c>
    </row>
    <row r="54" spans="1:32" ht="267.75" x14ac:dyDescent="0.2">
      <c r="A54" s="44">
        <v>3970</v>
      </c>
      <c r="B54" s="45">
        <v>25</v>
      </c>
      <c r="C54" s="45">
        <v>2023</v>
      </c>
      <c r="D54" s="60" t="s">
        <v>2009</v>
      </c>
      <c r="E54" s="45" t="s">
        <v>719</v>
      </c>
      <c r="F54" s="45"/>
      <c r="G54" s="45" t="s">
        <v>2010</v>
      </c>
      <c r="H54" s="45" t="s">
        <v>48</v>
      </c>
      <c r="I54" s="61" t="s">
        <v>308</v>
      </c>
      <c r="J54" s="70" t="s">
        <v>133</v>
      </c>
      <c r="K54" s="45" t="s">
        <v>927</v>
      </c>
      <c r="L54" s="45" t="s">
        <v>279</v>
      </c>
      <c r="M54" s="62" t="s">
        <v>2011</v>
      </c>
      <c r="N54" s="62" t="s">
        <v>1031</v>
      </c>
      <c r="O54" s="63">
        <v>2023</v>
      </c>
      <c r="P54" s="63"/>
      <c r="Q54" s="63"/>
      <c r="R54" s="64" t="s">
        <v>358</v>
      </c>
      <c r="S54" s="65" t="s">
        <v>2012</v>
      </c>
      <c r="T54" s="75" t="s">
        <v>2013</v>
      </c>
      <c r="U54" s="75" t="s">
        <v>2014</v>
      </c>
      <c r="V54" s="63"/>
      <c r="W54" s="45" t="s">
        <v>2015</v>
      </c>
      <c r="X54" s="66">
        <v>1</v>
      </c>
      <c r="Y54" s="69" t="s">
        <v>318</v>
      </c>
      <c r="Z54" s="63"/>
      <c r="AA54" s="63">
        <v>3</v>
      </c>
      <c r="AB54" s="63">
        <v>2024</v>
      </c>
      <c r="AC54" s="68" t="s">
        <v>2016</v>
      </c>
      <c r="AD54" s="79">
        <f ca="1">TODAY()-TABLA3[[#This Row],[Fecha radicación informe]]</f>
        <v>199</v>
      </c>
      <c r="AE54" s="87" t="s">
        <v>58</v>
      </c>
      <c r="AF54" s="88" t="s">
        <v>2017</v>
      </c>
    </row>
    <row r="55" spans="1:32" ht="409.5" x14ac:dyDescent="0.2">
      <c r="A55" s="44">
        <v>3979</v>
      </c>
      <c r="B55" s="45">
        <v>34</v>
      </c>
      <c r="C55" s="45">
        <v>2023</v>
      </c>
      <c r="D55" s="60" t="s">
        <v>2051</v>
      </c>
      <c r="E55" s="45" t="s">
        <v>719</v>
      </c>
      <c r="F55" s="45"/>
      <c r="G55" s="45" t="s">
        <v>2043</v>
      </c>
      <c r="H55" s="45" t="s">
        <v>48</v>
      </c>
      <c r="I55" s="61" t="s">
        <v>121</v>
      </c>
      <c r="J55" s="70" t="s">
        <v>133</v>
      </c>
      <c r="K55" s="45" t="s">
        <v>2052</v>
      </c>
      <c r="L55" s="45" t="s">
        <v>79</v>
      </c>
      <c r="M55" s="62" t="s">
        <v>2011</v>
      </c>
      <c r="N55" s="62" t="s">
        <v>1031</v>
      </c>
      <c r="O55" s="63">
        <v>2023</v>
      </c>
      <c r="P55" s="63"/>
      <c r="Q55" s="63"/>
      <c r="R55" s="64" t="s">
        <v>482</v>
      </c>
      <c r="S55" s="65" t="s">
        <v>2053</v>
      </c>
      <c r="T55" s="75">
        <v>45180</v>
      </c>
      <c r="U55" s="75" t="s">
        <v>993</v>
      </c>
      <c r="V55" s="63"/>
      <c r="W55" s="45" t="s">
        <v>2054</v>
      </c>
      <c r="X55" s="66">
        <v>1</v>
      </c>
      <c r="Y55" s="69" t="s">
        <v>318</v>
      </c>
      <c r="Z55" s="63"/>
      <c r="AA55" s="63">
        <v>12</v>
      </c>
      <c r="AB55" s="63">
        <v>2023</v>
      </c>
      <c r="AC55" s="68" t="s">
        <v>2047</v>
      </c>
      <c r="AD55" s="79">
        <f ca="1">TODAY()-TABLA3[[#This Row],[Fecha radicación informe]]</f>
        <v>201</v>
      </c>
      <c r="AE55" s="87" t="s">
        <v>58</v>
      </c>
      <c r="AF55" s="88" t="s">
        <v>2055</v>
      </c>
    </row>
    <row r="56" spans="1:32" ht="409.5" x14ac:dyDescent="0.2">
      <c r="A56" s="44">
        <v>3984</v>
      </c>
      <c r="B56" s="45">
        <v>39</v>
      </c>
      <c r="C56" s="45">
        <v>2023</v>
      </c>
      <c r="D56" s="60" t="s">
        <v>2077</v>
      </c>
      <c r="E56" s="45" t="s">
        <v>333</v>
      </c>
      <c r="F56" s="45"/>
      <c r="G56" s="45" t="s">
        <v>2071</v>
      </c>
      <c r="H56" s="45" t="s">
        <v>48</v>
      </c>
      <c r="I56" s="61" t="s">
        <v>140</v>
      </c>
      <c r="J56" s="70" t="s">
        <v>77</v>
      </c>
      <c r="K56" s="45" t="s">
        <v>2078</v>
      </c>
      <c r="L56" s="45" t="s">
        <v>210</v>
      </c>
      <c r="M56" s="62" t="s">
        <v>2074</v>
      </c>
      <c r="N56" s="62" t="s">
        <v>1046</v>
      </c>
      <c r="O56" s="63">
        <v>2023</v>
      </c>
      <c r="P56" s="63"/>
      <c r="Q56" s="63"/>
      <c r="R56" s="64" t="s">
        <v>358</v>
      </c>
      <c r="S56" s="65" t="s">
        <v>2079</v>
      </c>
      <c r="T56" s="75" t="s">
        <v>2080</v>
      </c>
      <c r="U56" s="75">
        <v>45289</v>
      </c>
      <c r="V56" s="63"/>
      <c r="W56" s="45" t="s">
        <v>2081</v>
      </c>
      <c r="X56" s="66">
        <v>1</v>
      </c>
      <c r="Y56" s="69" t="s">
        <v>318</v>
      </c>
      <c r="Z56" s="63"/>
      <c r="AA56" s="63"/>
      <c r="AB56" s="63"/>
      <c r="AC56" s="68">
        <v>45232</v>
      </c>
      <c r="AD56" s="79">
        <f ca="1">TODAY()-TABLA3[[#This Row],[Fecha radicación informe]]</f>
        <v>165</v>
      </c>
      <c r="AE56" s="87" t="s">
        <v>758</v>
      </c>
      <c r="AF56" s="88" t="s">
        <v>2082</v>
      </c>
    </row>
    <row r="57" spans="1:32" ht="299.25" x14ac:dyDescent="0.2">
      <c r="A57" s="44">
        <v>3992</v>
      </c>
      <c r="B57" s="45">
        <v>47</v>
      </c>
      <c r="C57" s="45">
        <v>2023</v>
      </c>
      <c r="D57" s="60" t="s">
        <v>2117</v>
      </c>
      <c r="E57" s="45" t="s">
        <v>719</v>
      </c>
      <c r="F57" s="45"/>
      <c r="G57" s="45" t="s">
        <v>2118</v>
      </c>
      <c r="H57" s="45" t="s">
        <v>48</v>
      </c>
      <c r="I57" s="61" t="s">
        <v>132</v>
      </c>
      <c r="J57" s="70" t="s">
        <v>133</v>
      </c>
      <c r="K57" s="45" t="s">
        <v>865</v>
      </c>
      <c r="L57" s="45" t="s">
        <v>770</v>
      </c>
      <c r="M57" s="62" t="s">
        <v>2099</v>
      </c>
      <c r="N57" s="62" t="s">
        <v>1151</v>
      </c>
      <c r="O57" s="63">
        <v>2023</v>
      </c>
      <c r="P57" s="63"/>
      <c r="Q57" s="63"/>
      <c r="R57" s="64" t="s">
        <v>482</v>
      </c>
      <c r="S57" s="65" t="s">
        <v>2119</v>
      </c>
      <c r="T57" s="75">
        <v>45506</v>
      </c>
      <c r="U57" s="75" t="s">
        <v>381</v>
      </c>
      <c r="V57" s="63"/>
      <c r="W57" s="45" t="s">
        <v>2120</v>
      </c>
      <c r="X57" s="66">
        <v>1</v>
      </c>
      <c r="Y57" s="69" t="s">
        <v>318</v>
      </c>
      <c r="Z57" s="63"/>
      <c r="AA57" s="63">
        <v>3</v>
      </c>
      <c r="AB57" s="63">
        <v>2024</v>
      </c>
      <c r="AC57" s="68" t="s">
        <v>1802</v>
      </c>
      <c r="AD57" s="79">
        <f ca="1">TODAY()-TABLA3[[#This Row],[Fecha radicación informe]]</f>
        <v>109</v>
      </c>
      <c r="AE57" s="87" t="s">
        <v>758</v>
      </c>
      <c r="AF57" s="88" t="s">
        <v>2121</v>
      </c>
    </row>
  </sheetData>
  <protectedRanges>
    <protectedRange password="CACD" sqref="V1:W1" name="Rango5_62_1"/>
  </protectedRanges>
  <dataConsolidate/>
  <conditionalFormatting sqref="X2:X57">
    <cfRule type="cellIs" dxfId="1210" priority="742" operator="between">
      <formula>0.61</formula>
      <formula>0.95</formula>
    </cfRule>
    <cfRule type="cellIs" dxfId="1209" priority="741" operator="between">
      <formula>0.96</formula>
      <formula>1</formula>
    </cfRule>
    <cfRule type="cellIs" dxfId="1208" priority="746" stopIfTrue="1" operator="between">
      <formula>0</formula>
      <formula>80</formula>
    </cfRule>
    <cfRule type="cellIs" dxfId="1207" priority="745" stopIfTrue="1" operator="between">
      <formula>81</formula>
      <formula>98</formula>
    </cfRule>
    <cfRule type="cellIs" dxfId="1206" priority="744" stopIfTrue="1" operator="between">
      <formula>99</formula>
      <formula>100</formula>
    </cfRule>
    <cfRule type="cellIs" dxfId="1205" priority="743" operator="between">
      <formula>0</formula>
      <formula>0.6</formula>
    </cfRule>
  </conditionalFormatting>
  <conditionalFormatting sqref="Y2:Y4 Y7:Y57">
    <cfRule type="cellIs" dxfId="1204" priority="1617" stopIfTrue="1" operator="equal">
      <formula>"Abierta con plan"</formula>
    </cfRule>
    <cfRule type="cellIs" dxfId="1203" priority="1618" stopIfTrue="1" operator="equal">
      <formula>"Cerrada"</formula>
    </cfRule>
    <cfRule type="cellIs" dxfId="1202" priority="1619" stopIfTrue="1" operator="equal">
      <formula>"Abierta sin plan"</formula>
    </cfRule>
    <cfRule type="cellIs" dxfId="1201" priority="1621" stopIfTrue="1" operator="equal">
      <formula>"Abierta con plan"</formula>
    </cfRule>
    <cfRule type="cellIs" dxfId="1200" priority="1615" stopIfTrue="1" operator="equal">
      <formula>"Abierta con plan"</formula>
    </cfRule>
    <cfRule type="cellIs" dxfId="1199" priority="1622" stopIfTrue="1" operator="equal">
      <formula>"Cerrada"</formula>
    </cfRule>
    <cfRule type="cellIs" dxfId="1198" priority="1616" stopIfTrue="1" operator="equal">
      <formula>"Abierta sin plan"</formula>
    </cfRule>
  </conditionalFormatting>
  <conditionalFormatting sqref="Y2:Y5">
    <cfRule type="cellIs" dxfId="1197" priority="754" stopIfTrue="1" operator="equal">
      <formula>"Cerrada"</formula>
    </cfRule>
  </conditionalFormatting>
  <conditionalFormatting sqref="Y4">
    <cfRule type="cellIs" dxfId="1196" priority="77" stopIfTrue="1" operator="equal">
      <formula>"Abierta sin plan"</formula>
    </cfRule>
    <cfRule type="cellIs" dxfId="1195" priority="78" stopIfTrue="1" operator="equal">
      <formula>"Abierta con plan"</formula>
    </cfRule>
    <cfRule type="cellIs" dxfId="1194" priority="79" stopIfTrue="1" operator="equal">
      <formula>"Cerrada"</formula>
    </cfRule>
    <cfRule type="cellIs" dxfId="1193" priority="80" stopIfTrue="1" operator="equal">
      <formula>"Abierta sin plan"</formula>
    </cfRule>
    <cfRule type="cellIs" dxfId="1192" priority="73" stopIfTrue="1" operator="equal">
      <formula>"Abierta con plan"</formula>
    </cfRule>
    <cfRule type="cellIs" dxfId="1191" priority="74" stopIfTrue="1" operator="equal">
      <formula>"Cerrada"</formula>
    </cfRule>
    <cfRule type="cellIs" dxfId="1190" priority="76" stopIfTrue="1" operator="equal">
      <formula>"Abierta con plan"</formula>
    </cfRule>
    <cfRule type="cellIs" dxfId="1189" priority="72" stopIfTrue="1" operator="equal">
      <formula>"Abierta sin plan"</formula>
    </cfRule>
  </conditionalFormatting>
  <conditionalFormatting sqref="Y5">
    <cfRule type="cellIs" dxfId="1188" priority="753" stopIfTrue="1" operator="equal">
      <formula>"Abierta con plan"</formula>
    </cfRule>
    <cfRule type="cellIs" dxfId="1187" priority="752" stopIfTrue="1" operator="equal">
      <formula>"Abierta sin plan"</formula>
    </cfRule>
    <cfRule type="cellIs" dxfId="1186" priority="394" stopIfTrue="1" operator="equal">
      <formula>"Abierta con plan"</formula>
    </cfRule>
    <cfRule type="cellIs" dxfId="1185" priority="395" stopIfTrue="1" operator="equal">
      <formula>"Cerrada"</formula>
    </cfRule>
    <cfRule type="cellIs" dxfId="1184" priority="401" stopIfTrue="1" operator="equal">
      <formula>"Abierta sin plan"</formula>
    </cfRule>
    <cfRule type="cellIs" dxfId="1183" priority="397" stopIfTrue="1" operator="equal">
      <formula>"Abierta con plan"</formula>
    </cfRule>
    <cfRule type="cellIs" dxfId="1182" priority="398" stopIfTrue="1" operator="equal">
      <formula>"Abierta sin plan"</formula>
    </cfRule>
    <cfRule type="cellIs" dxfId="1181" priority="407" stopIfTrue="1" operator="equal">
      <formula>"Abierta sin plan"</formula>
    </cfRule>
    <cfRule type="cellIs" dxfId="1180" priority="408" stopIfTrue="1" operator="equal">
      <formula>"Abierta con plan"</formula>
    </cfRule>
    <cfRule type="cellIs" dxfId="1179" priority="748" stopIfTrue="1" operator="equal">
      <formula>"Abierta con plan"</formula>
    </cfRule>
    <cfRule type="cellIs" dxfId="1178" priority="409" stopIfTrue="1" operator="equal">
      <formula>"Cerrada"</formula>
    </cfRule>
    <cfRule type="cellIs" dxfId="1177" priority="400" stopIfTrue="1" operator="equal">
      <formula>"Cerrada"</formula>
    </cfRule>
    <cfRule type="cellIs" dxfId="1176" priority="749" stopIfTrue="1" operator="equal">
      <formula>"Cerrada"</formula>
    </cfRule>
    <cfRule type="cellIs" dxfId="1175" priority="755" stopIfTrue="1" operator="equal">
      <formula>"Abierta sin plan"</formula>
    </cfRule>
    <cfRule type="cellIs" dxfId="1174" priority="404" stopIfTrue="1" operator="equal">
      <formula>"Cerrada"</formula>
    </cfRule>
    <cfRule type="cellIs" dxfId="1173" priority="399" stopIfTrue="1" operator="equal">
      <formula>"Abierta con plan"</formula>
    </cfRule>
    <cfRule type="cellIs" dxfId="1172" priority="403" stopIfTrue="1" operator="equal">
      <formula>"Abierta con plan"</formula>
    </cfRule>
    <cfRule type="cellIs" dxfId="1171" priority="751" stopIfTrue="1" operator="equal">
      <formula>"Abierta con plan"</formula>
    </cfRule>
    <cfRule type="cellIs" dxfId="1170" priority="406" stopIfTrue="1" operator="equal">
      <formula>"Abierta con plan"</formula>
    </cfRule>
  </conditionalFormatting>
  <conditionalFormatting sqref="Y5:Y6">
    <cfRule type="cellIs" dxfId="1169" priority="410" stopIfTrue="1" operator="equal">
      <formula>"Abierta sin plan"</formula>
    </cfRule>
    <cfRule type="cellIs" dxfId="1168" priority="412" stopIfTrue="1" operator="equal">
      <formula>"Abierta con plan"</formula>
    </cfRule>
    <cfRule type="cellIs" dxfId="1167" priority="413" stopIfTrue="1" operator="equal">
      <formula>"Cerrada"</formula>
    </cfRule>
    <cfRule type="cellIs" dxfId="1166" priority="415" stopIfTrue="1" operator="equal">
      <formula>"Abierta con plan"</formula>
    </cfRule>
    <cfRule type="cellIs" dxfId="1165" priority="416" stopIfTrue="1" operator="equal">
      <formula>"Abierta sin plan"</formula>
    </cfRule>
    <cfRule type="cellIs" dxfId="1164" priority="418" stopIfTrue="1" operator="equal">
      <formula>"Cerrada"</formula>
    </cfRule>
    <cfRule type="cellIs" dxfId="1163" priority="419" stopIfTrue="1" operator="equal">
      <formula>"Abierta sin plan"</formula>
    </cfRule>
    <cfRule type="cellIs" dxfId="1162" priority="740" stopIfTrue="1" operator="equal">
      <formula>"Abierta sin plan"</formula>
    </cfRule>
    <cfRule type="cellIs" dxfId="1161" priority="392" stopIfTrue="1" operator="equal">
      <formula>"Abierta sin plan"</formula>
    </cfRule>
    <cfRule type="cellIs" dxfId="1160" priority="417" stopIfTrue="1" operator="equal">
      <formula>"Abierta con plan"</formula>
    </cfRule>
  </conditionalFormatting>
  <conditionalFormatting sqref="Y6">
    <cfRule type="cellIs" dxfId="1159" priority="737" stopIfTrue="1" operator="equal">
      <formula>"Abierta sin plan"</formula>
    </cfRule>
    <cfRule type="cellIs" dxfId="1158" priority="383" stopIfTrue="1" operator="equal">
      <formula>"Abierta sin plan"</formula>
    </cfRule>
    <cfRule type="cellIs" dxfId="1157" priority="390" stopIfTrue="1" operator="equal">
      <formula>"Abierta con plan"</formula>
    </cfRule>
    <cfRule type="cellIs" dxfId="1156" priority="375" stopIfTrue="1" operator="equal">
      <formula>"Abierta sin plan"</formula>
    </cfRule>
    <cfRule type="cellIs" dxfId="1155" priority="376" stopIfTrue="1" operator="equal">
      <formula>"Abierta con plan"</formula>
    </cfRule>
    <cfRule type="cellIs" dxfId="1154" priority="388" stopIfTrue="1" operator="equal">
      <formula>"Abierta con plan"</formula>
    </cfRule>
    <cfRule type="cellIs" dxfId="1153" priority="377" stopIfTrue="1" operator="equal">
      <formula>"Cerrada"</formula>
    </cfRule>
    <cfRule type="cellIs" dxfId="1152" priority="379" stopIfTrue="1" operator="equal">
      <formula>"Abierta con plan"</formula>
    </cfRule>
    <cfRule type="cellIs" dxfId="1151" priority="380" stopIfTrue="1" operator="equal">
      <formula>"Abierta sin plan"</formula>
    </cfRule>
    <cfRule type="cellIs" dxfId="1150" priority="391" stopIfTrue="1" operator="equal">
      <formula>"Cerrada"</formula>
    </cfRule>
    <cfRule type="cellIs" dxfId="1149" priority="381" stopIfTrue="1" operator="equal">
      <formula>"Abierta con plan"</formula>
    </cfRule>
    <cfRule type="cellIs" dxfId="1148" priority="738" stopIfTrue="1" operator="equal">
      <formula>"Abierta con plan"</formula>
    </cfRule>
    <cfRule type="cellIs" dxfId="1147" priority="382" stopIfTrue="1" operator="equal">
      <formula>"Cerrada"</formula>
    </cfRule>
    <cfRule type="cellIs" dxfId="1146" priority="385" stopIfTrue="1" operator="equal">
      <formula>"Abierta con plan"</formula>
    </cfRule>
    <cfRule type="cellIs" dxfId="1145" priority="386" stopIfTrue="1" operator="equal">
      <formula>"Cerrada"</formula>
    </cfRule>
    <cfRule type="cellIs" dxfId="1144" priority="734" stopIfTrue="1" operator="equal">
      <formula>"Cerrada"</formula>
    </cfRule>
    <cfRule type="cellIs" dxfId="1143" priority="389" stopIfTrue="1" operator="equal">
      <formula>"Abierta sin plan"</formula>
    </cfRule>
    <cfRule type="cellIs" dxfId="1142" priority="733" stopIfTrue="1" operator="equal">
      <formula>"Abierta con plan"</formula>
    </cfRule>
    <cfRule type="cellIs" dxfId="1141" priority="736" stopIfTrue="1" operator="equal">
      <formula>"Abierta con plan"</formula>
    </cfRule>
  </conditionalFormatting>
  <conditionalFormatting sqref="Y6:Y57">
    <cfRule type="cellIs" dxfId="1140" priority="739" stopIfTrue="1" operator="equal">
      <formula>"Cerrada"</formula>
    </cfRule>
  </conditionalFormatting>
  <conditionalFormatting sqref="Y10">
    <cfRule type="cellIs" dxfId="1139" priority="68" stopIfTrue="1" operator="equal">
      <formula>"Cerrada"</formula>
    </cfRule>
    <cfRule type="cellIs" dxfId="1138" priority="66" stopIfTrue="1" operator="equal">
      <formula>"Abierta sin plan"</formula>
    </cfRule>
    <cfRule type="cellIs" dxfId="1137" priority="67" stopIfTrue="1" operator="equal">
      <formula>"Abierta con plan"</formula>
    </cfRule>
  </conditionalFormatting>
  <conditionalFormatting sqref="Y12">
    <cfRule type="cellIs" dxfId="1136" priority="63" stopIfTrue="1" operator="equal">
      <formula>"Abierta sin plan"</formula>
    </cfRule>
    <cfRule type="cellIs" dxfId="1135" priority="65" stopIfTrue="1" operator="equal">
      <formula>"Cerrada"</formula>
    </cfRule>
    <cfRule type="cellIs" dxfId="1134" priority="64" stopIfTrue="1" operator="equal">
      <formula>"Abierta con plan"</formula>
    </cfRule>
  </conditionalFormatting>
  <conditionalFormatting sqref="Y15:Y18">
    <cfRule type="cellIs" dxfId="1133" priority="51" stopIfTrue="1" operator="equal">
      <formula>"Abierta sin plan"</formula>
    </cfRule>
    <cfRule type="cellIs" dxfId="1132" priority="53" stopIfTrue="1" operator="equal">
      <formula>"Cerrada"</formula>
    </cfRule>
    <cfRule type="cellIs" dxfId="1131" priority="52" stopIfTrue="1" operator="equal">
      <formula>"Abierta con plan"</formula>
    </cfRule>
  </conditionalFormatting>
  <conditionalFormatting sqref="Y20">
    <cfRule type="cellIs" dxfId="1130" priority="46" stopIfTrue="1" operator="equal">
      <formula>"Abierta con plan"</formula>
    </cfRule>
    <cfRule type="cellIs" dxfId="1129" priority="45" stopIfTrue="1" operator="equal">
      <formula>"Abierta sin plan"</formula>
    </cfRule>
    <cfRule type="cellIs" dxfId="1128" priority="47" stopIfTrue="1" operator="equal">
      <formula>"Cerrada"</formula>
    </cfRule>
  </conditionalFormatting>
  <conditionalFormatting sqref="Y22">
    <cfRule type="cellIs" dxfId="1127" priority="38" stopIfTrue="1" operator="equal">
      <formula>"Cerrada"</formula>
    </cfRule>
    <cfRule type="cellIs" dxfId="1126" priority="37" stopIfTrue="1" operator="equal">
      <formula>"Abierta con plan"</formula>
    </cfRule>
    <cfRule type="cellIs" dxfId="1125" priority="36" stopIfTrue="1" operator="equal">
      <formula>"Abierta sin plan"</formula>
    </cfRule>
  </conditionalFormatting>
  <conditionalFormatting sqref="Y25:Y26">
    <cfRule type="cellIs" dxfId="1124" priority="32" stopIfTrue="1" operator="equal">
      <formula>"Cerrada"</formula>
    </cfRule>
    <cfRule type="cellIs" dxfId="1123" priority="31" stopIfTrue="1" operator="equal">
      <formula>"Abierta con plan"</formula>
    </cfRule>
    <cfRule type="cellIs" dxfId="1122" priority="30" stopIfTrue="1" operator="equal">
      <formula>"Abierta sin plan"</formula>
    </cfRule>
  </conditionalFormatting>
  <conditionalFormatting sqref="Y29">
    <cfRule type="cellIs" dxfId="1121" priority="29" stopIfTrue="1" operator="equal">
      <formula>"Cerrada"</formula>
    </cfRule>
    <cfRule type="cellIs" dxfId="1120" priority="28" stopIfTrue="1" operator="equal">
      <formula>"Abierta con plan"</formula>
    </cfRule>
    <cfRule type="cellIs" dxfId="1119" priority="27" stopIfTrue="1" operator="equal">
      <formula>"Abierta sin plan"</formula>
    </cfRule>
  </conditionalFormatting>
  <conditionalFormatting sqref="Y34">
    <cfRule type="cellIs" dxfId="1118" priority="19" stopIfTrue="1" operator="equal">
      <formula>"Abierta con plan"</formula>
    </cfRule>
    <cfRule type="cellIs" dxfId="1117" priority="20" stopIfTrue="1" operator="equal">
      <formula>"Cerrada"</formula>
    </cfRule>
    <cfRule type="cellIs" dxfId="1116" priority="18" stopIfTrue="1" operator="equal">
      <formula>"Abierta sin plan"</formula>
    </cfRule>
  </conditionalFormatting>
  <dataValidations count="5">
    <dataValidation type="list" allowBlank="1" showInputMessage="1" showErrorMessage="1" sqref="L9 L2:L7" xr:uid="{6EFC14D3-87D4-4B4A-832C-0CD85F99152F}">
      <formula1>AUDITOR</formula1>
    </dataValidation>
    <dataValidation type="list" allowBlank="1" showInputMessage="1" showErrorMessage="1" sqref="J9 J23 J25 J16 J27:J33 J37 J21 J19 J14 J11:J12 J2:J7" xr:uid="{EC403A99-F733-4265-90F4-B4B4E23E7977}">
      <formula1>vicepresidencias</formula1>
    </dataValidation>
    <dataValidation type="list" allowBlank="1" showInputMessage="1" showErrorMessage="1" sqref="H2:H7" xr:uid="{C9B75CD4-7035-4110-8AD2-B1BA9AD88552}">
      <formula1>AREA</formula1>
    </dataValidation>
    <dataValidation type="list" allowBlank="1" showInputMessage="1" showErrorMessage="1" sqref="R2:R7" xr:uid="{2D4BDCFA-0508-4BDE-95E3-CBEF77B92CFA}">
      <formula1>accion2</formula1>
    </dataValidation>
    <dataValidation type="list" allowBlank="1" showInputMessage="1" showErrorMessage="1" sqref="I2:I7" xr:uid="{C7EE55E5-9CEB-462D-8CBC-FF120F9D2B51}">
      <formula1>PROCESO</formula1>
    </dataValidation>
  </dataValidations>
  <hyperlinks>
    <hyperlink ref="AF14" r:id="rId1" xr:uid="{9BDC818A-7422-4680-A392-104BB950A562}"/>
    <hyperlink ref="AF23" r:id="rId2" xr:uid="{407D7919-1764-49F4-B97D-7410A968D181}"/>
    <hyperlink ref="AF31" r:id="rId3" xr:uid="{E94E8035-3D0D-4828-B624-C69D4F3ADB52}"/>
    <hyperlink ref="AF32" r:id="rId4" xr:uid="{A493E1D9-7316-4304-B435-D9531635F451}"/>
    <hyperlink ref="AF33" r:id="rId5" xr:uid="{404FBC96-0A26-47BA-8424-7F918B297F37}"/>
    <hyperlink ref="AF2" r:id="rId6" xr:uid="{70D74E28-FB5D-4AC3-A7AB-92C63AA46156}"/>
    <hyperlink ref="AF4" r:id="rId7" xr:uid="{9607C20D-2E4C-4B06-A981-3DF83EAFF18D}"/>
    <hyperlink ref="AF5" r:id="rId8" xr:uid="{64A2797A-1922-45DB-809F-72993C984E35}"/>
    <hyperlink ref="AF6" r:id="rId9" xr:uid="{43A7F123-B05D-4FE0-9C29-F5C8AEA45101}"/>
    <hyperlink ref="AF7" r:id="rId10" xr:uid="{40CFCB68-3A3C-4697-B452-6E65779D14C8}"/>
    <hyperlink ref="AF8" r:id="rId11" xr:uid="{1F24B783-F49B-4F86-AB80-E977E992E010}"/>
    <hyperlink ref="AF11" r:id="rId12" xr:uid="{F2E28402-20EB-412E-8E31-86B70B366C91}"/>
    <hyperlink ref="AF24" r:id="rId13" xr:uid="{304CCFA6-5875-46F7-A230-54585AE4E316}"/>
    <hyperlink ref="AF13" r:id="rId14" xr:uid="{A0BD00E5-8CDE-4BCB-8009-800C358DD7DF}"/>
    <hyperlink ref="AF19" r:id="rId15" xr:uid="{AEE28860-A65C-42A3-9A76-D43AC1D21A27}"/>
    <hyperlink ref="AF9" r:id="rId16" xr:uid="{75D66ED7-F82E-4B16-AA12-FEEFBD8D34D2}"/>
    <hyperlink ref="AF21" r:id="rId17" xr:uid="{14AAF3B1-0B57-4366-91D8-822EC81C4C36}"/>
    <hyperlink ref="AF3" r:id="rId18" xr:uid="{38C743EB-8CED-44C4-8B8A-A05DAB356915}"/>
    <hyperlink ref="AF27" r:id="rId19" xr:uid="{2F97B8FF-834E-428F-8273-90451790AF57}"/>
    <hyperlink ref="AF28" r:id="rId20" xr:uid="{F9EE0C48-68C7-4C7C-AD42-ECB388C6666D}"/>
    <hyperlink ref="AF35" r:id="rId21" xr:uid="{5EB198A0-6DB5-422D-B968-DB232A581D11}"/>
    <hyperlink ref="AF36" r:id="rId22" xr:uid="{160140B9-A64E-41A3-B472-1DE5BB3E9AAA}"/>
    <hyperlink ref="AF37" r:id="rId23" xr:uid="{D3D1D038-B350-4679-BFDA-007FCF7413B6}"/>
    <hyperlink ref="AF38" r:id="rId24" xr:uid="{182A169F-1486-4DB4-85F6-9834D15E1977}"/>
    <hyperlink ref="AF39" r:id="rId25" xr:uid="{CD7A1574-D193-4732-A060-995E888F4B20}"/>
    <hyperlink ref="AF30" r:id="rId26" xr:uid="{48CD0FC4-7AD5-4631-9B6C-F04526089484}"/>
    <hyperlink ref="AF10" r:id="rId27" xr:uid="{4DB68613-F9D9-4BDA-ACF3-18E93FF18615}"/>
    <hyperlink ref="AF12" r:id="rId28" xr:uid="{2648B1EF-0C20-4E69-A817-09300A289F2C}"/>
    <hyperlink ref="AF25" r:id="rId29" xr:uid="{8924D985-9245-4CDA-9114-6EA0BF7B9015}"/>
    <hyperlink ref="AF29" r:id="rId30" xr:uid="{E9B5E4E9-CBDF-481C-926C-A4B8AB56CACB}"/>
    <hyperlink ref="AF15" r:id="rId31" xr:uid="{503A3CC2-4A5A-4E09-BB58-6CEDB549A18B}"/>
    <hyperlink ref="AF17" r:id="rId32" xr:uid="{4EBEA44B-26E7-4722-9D86-446E0ACEA33D}"/>
    <hyperlink ref="AF18" r:id="rId33" xr:uid="{9AA46588-6821-4139-8C4C-6FC0B7F1769D}"/>
    <hyperlink ref="AF20" r:id="rId34" xr:uid="{CC67AA8F-01FA-4853-9DC6-601C0577F94C}"/>
    <hyperlink ref="AF26" r:id="rId35" xr:uid="{826A4AFD-D068-40E8-86C3-7250A78348B5}"/>
    <hyperlink ref="AF34" r:id="rId36" xr:uid="{73601407-6EBA-43F4-9D25-CC0FA68EA4AF}"/>
    <hyperlink ref="AF40" r:id="rId37" xr:uid="{D1518E53-FA92-4C52-BB02-69D7D82FA505}"/>
    <hyperlink ref="AF41" r:id="rId38" xr:uid="{7683E8A7-2A85-41DD-89CF-947A67542DEB}"/>
    <hyperlink ref="AF16" r:id="rId39" xr:uid="{BD7964B6-EC43-423B-BC92-CC0ACCB1AE80}"/>
    <hyperlink ref="AF22" r:id="rId40" xr:uid="{17647D14-8A9B-4E36-AB39-5938A0BD45F3}"/>
    <hyperlink ref="AF47" r:id="rId41" xr:uid="{EFC6ACF3-E5F1-4CBA-9F4F-C4DB07244E8B}"/>
    <hyperlink ref="AF49" r:id="rId42" xr:uid="{5F6D0CD3-5DF5-4DEA-B41B-5AA605900E1E}"/>
    <hyperlink ref="AF43" r:id="rId43" xr:uid="{43989BD2-7B7E-44BC-9860-79F21DAA5381}"/>
    <hyperlink ref="AF48" r:id="rId44" xr:uid="{0F99B990-7587-4FCF-89F8-486354AB96EE}"/>
    <hyperlink ref="AF50" r:id="rId45" xr:uid="{1C04D511-8E17-4AA8-9845-3E0EE169089B}"/>
    <hyperlink ref="AF42" r:id="rId46" xr:uid="{F96EF072-62A9-4D35-A196-E1706837811B}"/>
    <hyperlink ref="AF44" r:id="rId47" xr:uid="{5648F1A4-9125-4BDA-9AE4-21007B953225}"/>
    <hyperlink ref="AF45" r:id="rId48" xr:uid="{B13507E1-CE28-4C65-87E0-1749147E2DFC}"/>
    <hyperlink ref="AF46" r:id="rId49" xr:uid="{2F0392AC-12B9-4E8B-A3D0-0DA46986A1F3}"/>
    <hyperlink ref="AF51" r:id="rId50" xr:uid="{6A9641DD-9BAC-4D39-A2D6-F0E8EE759683}"/>
    <hyperlink ref="AF52" r:id="rId51" xr:uid="{E281BDE0-4F7A-4D0F-A058-BE8A8F5777DB}"/>
    <hyperlink ref="AF53" r:id="rId52" xr:uid="{CFA06916-0694-4F45-AC22-71C6C9ED0B3B}"/>
    <hyperlink ref="AF54" r:id="rId53" xr:uid="{3D6C27E3-DD6C-407A-926F-053D2537C646}"/>
    <hyperlink ref="AF55" r:id="rId54" xr:uid="{B5BC9DAB-43DC-40A2-801D-23A3ED4DF849}"/>
    <hyperlink ref="AF57" r:id="rId55" xr:uid="{6708AE63-C302-4F4E-8F65-2E520E43CFA1}"/>
    <hyperlink ref="AF56" r:id="rId56" xr:uid="{C1577C04-3C9A-410E-B018-2C68FC301DE7}"/>
  </hyperlinks>
  <printOptions horizontalCentered="1" verticalCentered="1"/>
  <pageMargins left="0.51181102362204722" right="0.19685039370078741" top="1.7716535433070868" bottom="0.39370078740157483" header="0" footer="0"/>
  <pageSetup scale="28" orientation="landscape" r:id="rId57"/>
  <headerFooter alignWithMargins="0">
    <oddHeader>&amp;F</oddHeader>
    <oddFooter>Página &amp;P de &amp;N</oddFooter>
  </headerFooter>
  <legacyDrawing r:id="rId58"/>
  <tableParts count="1">
    <tablePart r:id="rId59"/>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CD7DE-F6F4-47EA-9E78-2E6E605C3BAC}">
  <sheetPr>
    <pageSetUpPr fitToPage="1"/>
  </sheetPr>
  <dimension ref="A1:AF346"/>
  <sheetViews>
    <sheetView showGridLines="0" zoomScale="70" zoomScaleNormal="70"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1.42578125" defaultRowHeight="15.75" x14ac:dyDescent="0.25"/>
  <cols>
    <col min="1" max="1" width="15"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1.5" customHeight="1" x14ac:dyDescent="0.2">
      <c r="A51" s="9">
        <v>3444</v>
      </c>
      <c r="B51" s="14">
        <v>163</v>
      </c>
      <c r="C51" s="14">
        <v>2017</v>
      </c>
      <c r="D51" s="10" t="s">
        <v>307</v>
      </c>
      <c r="E51" s="10" t="s">
        <v>34</v>
      </c>
      <c r="F51" s="10"/>
      <c r="G51" s="10"/>
      <c r="H51" s="10" t="s">
        <v>48</v>
      </c>
      <c r="I51" s="11" t="s">
        <v>308</v>
      </c>
      <c r="J51" s="12" t="s">
        <v>133</v>
      </c>
      <c r="K51" s="10" t="s">
        <v>309</v>
      </c>
      <c r="L51" s="10" t="s">
        <v>279</v>
      </c>
      <c r="M51" s="13" t="s">
        <v>310</v>
      </c>
      <c r="N51" s="13" t="s">
        <v>195</v>
      </c>
      <c r="O51" s="14">
        <v>2017</v>
      </c>
      <c r="P51" s="14"/>
      <c r="Q51" s="14"/>
      <c r="R51" s="15" t="s">
        <v>42</v>
      </c>
      <c r="S51" s="13" t="s">
        <v>311</v>
      </c>
      <c r="T51" s="16">
        <v>42917</v>
      </c>
      <c r="U51" s="16">
        <v>43281</v>
      </c>
      <c r="V51" s="10" t="s">
        <v>312</v>
      </c>
      <c r="W51" s="13" t="s">
        <v>313</v>
      </c>
      <c r="X51" s="18">
        <v>1</v>
      </c>
      <c r="Y51" s="19" t="s">
        <v>45</v>
      </c>
      <c r="Z51" s="10"/>
      <c r="AA51" s="22">
        <v>9</v>
      </c>
      <c r="AB51" s="14">
        <v>2019</v>
      </c>
      <c r="AC51" s="20"/>
      <c r="AD51" s="21"/>
      <c r="AE51" s="22" t="s">
        <v>58</v>
      </c>
      <c r="AF51" s="14"/>
    </row>
    <row r="52" spans="1:32" ht="140.25" customHeight="1" x14ac:dyDescent="0.2">
      <c r="A52" s="9">
        <v>3450</v>
      </c>
      <c r="B52" s="14">
        <v>169</v>
      </c>
      <c r="C52" s="14">
        <v>2017</v>
      </c>
      <c r="D52" s="10" t="s">
        <v>320</v>
      </c>
      <c r="E52" s="10" t="s">
        <v>34</v>
      </c>
      <c r="F52" s="10"/>
      <c r="G52" s="10"/>
      <c r="H52" s="10" t="s">
        <v>85</v>
      </c>
      <c r="I52" s="11" t="s">
        <v>49</v>
      </c>
      <c r="J52" s="12" t="s">
        <v>50</v>
      </c>
      <c r="K52" s="10" t="s">
        <v>180</v>
      </c>
      <c r="L52" s="10" t="s">
        <v>63</v>
      </c>
      <c r="M52" s="13" t="s">
        <v>310</v>
      </c>
      <c r="N52" s="13" t="s">
        <v>195</v>
      </c>
      <c r="O52" s="14">
        <v>2017</v>
      </c>
      <c r="P52" s="14"/>
      <c r="Q52" s="14"/>
      <c r="R52" s="15" t="s">
        <v>42</v>
      </c>
      <c r="S52" s="13" t="s">
        <v>321</v>
      </c>
      <c r="T52" s="16">
        <v>42979</v>
      </c>
      <c r="U52" s="16">
        <v>44408</v>
      </c>
      <c r="V52" s="10"/>
      <c r="W52" s="13" t="s">
        <v>322</v>
      </c>
      <c r="X52" s="18">
        <v>1</v>
      </c>
      <c r="Y52" s="19" t="s">
        <v>45</v>
      </c>
      <c r="Z52" s="10"/>
      <c r="AA52" s="22">
        <v>7</v>
      </c>
      <c r="AB52" s="14">
        <v>2021</v>
      </c>
      <c r="AC52" s="20"/>
      <c r="AD52" s="21"/>
      <c r="AE52" s="22" t="s">
        <v>58</v>
      </c>
      <c r="AF52" s="14"/>
    </row>
    <row r="53" spans="1:32" ht="409.5" x14ac:dyDescent="0.2">
      <c r="A53" s="9">
        <v>3455</v>
      </c>
      <c r="B53" s="10">
        <v>174</v>
      </c>
      <c r="C53" s="14">
        <v>2017</v>
      </c>
      <c r="D53" s="10" t="s">
        <v>323</v>
      </c>
      <c r="E53" s="10" t="s">
        <v>34</v>
      </c>
      <c r="F53" s="10"/>
      <c r="G53" s="10"/>
      <c r="H53" s="10" t="s">
        <v>35</v>
      </c>
      <c r="I53" s="11" t="s">
        <v>36</v>
      </c>
      <c r="J53" s="12" t="s">
        <v>37</v>
      </c>
      <c r="K53" s="10" t="s">
        <v>324</v>
      </c>
      <c r="L53" s="10" t="s">
        <v>100</v>
      </c>
      <c r="M53" s="13" t="s">
        <v>325</v>
      </c>
      <c r="N53" s="13" t="s">
        <v>212</v>
      </c>
      <c r="O53" s="14">
        <v>2017</v>
      </c>
      <c r="P53" s="14"/>
      <c r="Q53" s="14"/>
      <c r="R53" s="15" t="s">
        <v>42</v>
      </c>
      <c r="S53" s="13" t="s">
        <v>326</v>
      </c>
      <c r="T53" s="16">
        <v>42976</v>
      </c>
      <c r="U53" s="16">
        <v>44196</v>
      </c>
      <c r="V53" s="10"/>
      <c r="W53" s="17" t="s">
        <v>327</v>
      </c>
      <c r="X53" s="18">
        <v>1</v>
      </c>
      <c r="Y53" s="19" t="s">
        <v>45</v>
      </c>
      <c r="Z53" s="40"/>
      <c r="AA53" s="22">
        <v>1</v>
      </c>
      <c r="AB53" s="14">
        <v>2021</v>
      </c>
      <c r="AC53" s="20"/>
      <c r="AD53" s="21"/>
      <c r="AE53" s="22" t="s">
        <v>46</v>
      </c>
      <c r="AF53" s="14"/>
    </row>
    <row r="54" spans="1:32" ht="152.25" customHeight="1" x14ac:dyDescent="0.2">
      <c r="A54" s="9">
        <v>3471</v>
      </c>
      <c r="B54" s="14">
        <v>190</v>
      </c>
      <c r="C54" s="14">
        <v>2017</v>
      </c>
      <c r="D54" s="10" t="s">
        <v>328</v>
      </c>
      <c r="E54" s="10" t="s">
        <v>34</v>
      </c>
      <c r="F54" s="10"/>
      <c r="G54" s="10"/>
      <c r="H54" s="10" t="s">
        <v>48</v>
      </c>
      <c r="I54" s="11" t="s">
        <v>308</v>
      </c>
      <c r="J54" s="12" t="s">
        <v>133</v>
      </c>
      <c r="K54" s="10" t="s">
        <v>309</v>
      </c>
      <c r="L54" s="41" t="s">
        <v>279</v>
      </c>
      <c r="M54" s="13" t="s">
        <v>325</v>
      </c>
      <c r="N54" s="13" t="s">
        <v>212</v>
      </c>
      <c r="O54" s="14">
        <v>2017</v>
      </c>
      <c r="P54" s="14"/>
      <c r="Q54" s="14"/>
      <c r="R54" s="15" t="s">
        <v>42</v>
      </c>
      <c r="S54" s="13" t="s">
        <v>329</v>
      </c>
      <c r="T54" s="16">
        <v>42948</v>
      </c>
      <c r="U54" s="16">
        <v>43281</v>
      </c>
      <c r="V54" s="10" t="s">
        <v>330</v>
      </c>
      <c r="W54" s="10" t="s">
        <v>331</v>
      </c>
      <c r="X54" s="18">
        <v>1</v>
      </c>
      <c r="Y54" s="19" t="s">
        <v>45</v>
      </c>
      <c r="Z54" s="10"/>
      <c r="AA54" s="22" t="s">
        <v>266</v>
      </c>
      <c r="AB54" s="14">
        <v>2019</v>
      </c>
      <c r="AC54" s="20"/>
      <c r="AD54" s="21"/>
      <c r="AE54" s="22" t="s">
        <v>58</v>
      </c>
      <c r="AF54" s="14"/>
    </row>
    <row r="55" spans="1:32" ht="180" customHeight="1" x14ac:dyDescent="0.2">
      <c r="A55" s="9">
        <v>3475</v>
      </c>
      <c r="B55" s="10">
        <v>194</v>
      </c>
      <c r="C55" s="14">
        <v>2017</v>
      </c>
      <c r="D55" s="10" t="s">
        <v>332</v>
      </c>
      <c r="E55" s="10" t="s">
        <v>333</v>
      </c>
      <c r="F55" s="10"/>
      <c r="G55" s="10"/>
      <c r="H55" s="10" t="s">
        <v>48</v>
      </c>
      <c r="I55" s="11" t="s">
        <v>121</v>
      </c>
      <c r="J55" s="12" t="s">
        <v>77</v>
      </c>
      <c r="K55" s="10" t="s">
        <v>334</v>
      </c>
      <c r="L55" s="10" t="s">
        <v>279</v>
      </c>
      <c r="M55" s="13" t="s">
        <v>325</v>
      </c>
      <c r="N55" s="13" t="s">
        <v>212</v>
      </c>
      <c r="O55" s="14">
        <v>2017</v>
      </c>
      <c r="P55" s="14"/>
      <c r="Q55" s="14"/>
      <c r="R55" s="15"/>
      <c r="S55" s="33" t="s">
        <v>335</v>
      </c>
      <c r="T55" s="16"/>
      <c r="U55" s="16">
        <v>44834</v>
      </c>
      <c r="V55" s="42"/>
      <c r="W55" s="13" t="s">
        <v>336</v>
      </c>
      <c r="X55" s="18">
        <v>1</v>
      </c>
      <c r="Y55" s="19" t="s">
        <v>45</v>
      </c>
      <c r="Z55" s="14"/>
      <c r="AA55" s="22">
        <v>9</v>
      </c>
      <c r="AB55" s="14">
        <v>2022</v>
      </c>
      <c r="AC55" s="20"/>
      <c r="AD55" s="21"/>
      <c r="AE55" s="22" t="s">
        <v>58</v>
      </c>
      <c r="AF55" s="34" t="s">
        <v>337</v>
      </c>
    </row>
    <row r="56" spans="1:32" ht="216.75" customHeight="1" x14ac:dyDescent="0.2">
      <c r="A56" s="9">
        <v>3476</v>
      </c>
      <c r="B56" s="10">
        <v>195</v>
      </c>
      <c r="C56" s="14">
        <v>2017</v>
      </c>
      <c r="D56" s="10" t="s">
        <v>338</v>
      </c>
      <c r="E56" s="10" t="s">
        <v>34</v>
      </c>
      <c r="F56" s="10"/>
      <c r="G56" s="10"/>
      <c r="H56" s="10" t="s">
        <v>48</v>
      </c>
      <c r="I56" s="11" t="s">
        <v>121</v>
      </c>
      <c r="J56" s="12" t="s">
        <v>77</v>
      </c>
      <c r="K56" s="10" t="s">
        <v>339</v>
      </c>
      <c r="L56" s="10" t="s">
        <v>210</v>
      </c>
      <c r="M56" s="13" t="s">
        <v>325</v>
      </c>
      <c r="N56" s="13" t="s">
        <v>212</v>
      </c>
      <c r="O56" s="14">
        <v>2017</v>
      </c>
      <c r="P56" s="14"/>
      <c r="Q56" s="14"/>
      <c r="R56" s="15" t="s">
        <v>42</v>
      </c>
      <c r="S56" s="25" t="s">
        <v>340</v>
      </c>
      <c r="T56" s="16">
        <v>42948</v>
      </c>
      <c r="U56" s="16">
        <v>43100</v>
      </c>
      <c r="V56" s="25" t="s">
        <v>341</v>
      </c>
      <c r="W56" s="13" t="s">
        <v>342</v>
      </c>
      <c r="X56" s="18">
        <v>1</v>
      </c>
      <c r="Y56" s="19" t="s">
        <v>45</v>
      </c>
      <c r="Z56" s="10"/>
      <c r="AA56" s="22">
        <v>6</v>
      </c>
      <c r="AB56" s="14">
        <v>2021</v>
      </c>
      <c r="AC56" s="20"/>
      <c r="AD56" s="21"/>
      <c r="AE56" s="22" t="s">
        <v>58</v>
      </c>
      <c r="AF56" s="14"/>
    </row>
    <row r="57" spans="1:32" ht="106.5" customHeight="1" x14ac:dyDescent="0.2">
      <c r="A57" s="9">
        <v>3477</v>
      </c>
      <c r="B57" s="14">
        <v>196</v>
      </c>
      <c r="C57" s="14">
        <v>2017</v>
      </c>
      <c r="D57" s="10" t="s">
        <v>343</v>
      </c>
      <c r="E57" s="10" t="s">
        <v>34</v>
      </c>
      <c r="F57" s="10"/>
      <c r="G57" s="10"/>
      <c r="H57" s="10" t="s">
        <v>48</v>
      </c>
      <c r="I57" s="11" t="s">
        <v>121</v>
      </c>
      <c r="J57" s="12" t="s">
        <v>77</v>
      </c>
      <c r="K57" s="10" t="s">
        <v>339</v>
      </c>
      <c r="L57" s="10" t="s">
        <v>210</v>
      </c>
      <c r="M57" s="13" t="s">
        <v>325</v>
      </c>
      <c r="N57" s="13" t="s">
        <v>212</v>
      </c>
      <c r="O57" s="14">
        <v>2017</v>
      </c>
      <c r="P57" s="14"/>
      <c r="Q57" s="14"/>
      <c r="R57" s="15"/>
      <c r="S57" s="25" t="s">
        <v>219</v>
      </c>
      <c r="T57" s="16">
        <v>43556</v>
      </c>
      <c r="U57" s="16">
        <v>43830</v>
      </c>
      <c r="V57" s="10" t="s">
        <v>344</v>
      </c>
      <c r="W57" s="43" t="s">
        <v>345</v>
      </c>
      <c r="X57" s="18">
        <v>1</v>
      </c>
      <c r="Y57" s="19" t="s">
        <v>45</v>
      </c>
      <c r="Z57" s="14"/>
      <c r="AA57" s="22">
        <v>8</v>
      </c>
      <c r="AB57" s="14">
        <v>2020</v>
      </c>
      <c r="AC57" s="20"/>
      <c r="AD57" s="21"/>
      <c r="AE57" s="22" t="s">
        <v>58</v>
      </c>
      <c r="AF57" s="14"/>
    </row>
    <row r="58" spans="1:32" ht="134.25" customHeight="1" x14ac:dyDescent="0.2">
      <c r="A58" s="9">
        <v>3481</v>
      </c>
      <c r="B58" s="10">
        <v>200</v>
      </c>
      <c r="C58" s="14">
        <v>2017</v>
      </c>
      <c r="D58" s="10" t="s">
        <v>346</v>
      </c>
      <c r="E58" s="10" t="s">
        <v>34</v>
      </c>
      <c r="F58" s="10"/>
      <c r="G58" s="10"/>
      <c r="H58" s="10" t="s">
        <v>48</v>
      </c>
      <c r="I58" s="11" t="s">
        <v>308</v>
      </c>
      <c r="J58" s="12" t="s">
        <v>133</v>
      </c>
      <c r="K58" s="10" t="s">
        <v>309</v>
      </c>
      <c r="L58" s="41" t="s">
        <v>210</v>
      </c>
      <c r="M58" s="13" t="s">
        <v>325</v>
      </c>
      <c r="N58" s="13" t="s">
        <v>212</v>
      </c>
      <c r="O58" s="14">
        <v>2017</v>
      </c>
      <c r="P58" s="14"/>
      <c r="Q58" s="14"/>
      <c r="R58" s="15"/>
      <c r="S58" s="33"/>
      <c r="T58" s="16">
        <v>42967</v>
      </c>
      <c r="U58" s="16">
        <v>43524</v>
      </c>
      <c r="V58" s="10"/>
      <c r="W58" s="13" t="s">
        <v>347</v>
      </c>
      <c r="X58" s="18">
        <v>1</v>
      </c>
      <c r="Y58" s="19" t="s">
        <v>45</v>
      </c>
      <c r="Z58" s="14"/>
      <c r="AA58" s="22" t="s">
        <v>216</v>
      </c>
      <c r="AB58" s="14">
        <v>2019</v>
      </c>
      <c r="AC58" s="20"/>
      <c r="AD58" s="21"/>
      <c r="AE58" s="22" t="s">
        <v>58</v>
      </c>
      <c r="AF58" s="14"/>
    </row>
    <row r="59" spans="1:32" ht="105.75" customHeight="1" x14ac:dyDescent="0.2">
      <c r="A59" s="9">
        <v>3482</v>
      </c>
      <c r="B59" s="10">
        <v>201</v>
      </c>
      <c r="C59" s="14">
        <v>2017</v>
      </c>
      <c r="D59" s="10" t="s">
        <v>348</v>
      </c>
      <c r="E59" s="10" t="s">
        <v>34</v>
      </c>
      <c r="F59" s="10"/>
      <c r="G59" s="10"/>
      <c r="H59" s="10" t="s">
        <v>48</v>
      </c>
      <c r="I59" s="11" t="s">
        <v>187</v>
      </c>
      <c r="J59" s="12" t="s">
        <v>188</v>
      </c>
      <c r="K59" s="10" t="s">
        <v>262</v>
      </c>
      <c r="L59" s="10" t="s">
        <v>210</v>
      </c>
      <c r="M59" s="13" t="s">
        <v>325</v>
      </c>
      <c r="N59" s="13" t="s">
        <v>212</v>
      </c>
      <c r="O59" s="14">
        <v>2017</v>
      </c>
      <c r="P59" s="14"/>
      <c r="Q59" s="14"/>
      <c r="R59" s="15"/>
      <c r="S59" s="33"/>
      <c r="T59" s="16"/>
      <c r="U59" s="16">
        <v>43555</v>
      </c>
      <c r="V59" s="10"/>
      <c r="W59" s="10" t="s">
        <v>265</v>
      </c>
      <c r="X59" s="18">
        <v>1</v>
      </c>
      <c r="Y59" s="19" t="s">
        <v>45</v>
      </c>
      <c r="Z59" s="14"/>
      <c r="AA59" s="22" t="s">
        <v>266</v>
      </c>
      <c r="AB59" s="14">
        <v>2019</v>
      </c>
      <c r="AC59" s="20"/>
      <c r="AD59" s="21"/>
      <c r="AE59" s="22" t="s">
        <v>58</v>
      </c>
      <c r="AF59" s="14"/>
    </row>
    <row r="60" spans="1:32" ht="223.5" customHeight="1" x14ac:dyDescent="0.2">
      <c r="A60" s="9">
        <v>3483</v>
      </c>
      <c r="B60" s="14">
        <v>202</v>
      </c>
      <c r="C60" s="14">
        <v>2017</v>
      </c>
      <c r="D60" s="10" t="s">
        <v>349</v>
      </c>
      <c r="E60" s="10" t="s">
        <v>34</v>
      </c>
      <c r="F60" s="10"/>
      <c r="G60" s="10"/>
      <c r="H60" s="10" t="s">
        <v>48</v>
      </c>
      <c r="I60" s="11" t="s">
        <v>76</v>
      </c>
      <c r="J60" s="12" t="s">
        <v>77</v>
      </c>
      <c r="K60" s="10" t="s">
        <v>251</v>
      </c>
      <c r="L60" s="10" t="s">
        <v>210</v>
      </c>
      <c r="M60" s="13" t="s">
        <v>325</v>
      </c>
      <c r="N60" s="13" t="s">
        <v>212</v>
      </c>
      <c r="O60" s="14">
        <v>2017</v>
      </c>
      <c r="P60" s="14"/>
      <c r="Q60" s="14"/>
      <c r="R60" s="15"/>
      <c r="S60" s="25" t="s">
        <v>219</v>
      </c>
      <c r="T60" s="16">
        <v>43556</v>
      </c>
      <c r="U60" s="16">
        <v>43830</v>
      </c>
      <c r="V60" s="10" t="s">
        <v>220</v>
      </c>
      <c r="W60" s="43" t="s">
        <v>350</v>
      </c>
      <c r="X60" s="18">
        <v>1</v>
      </c>
      <c r="Y60" s="19" t="s">
        <v>45</v>
      </c>
      <c r="Z60" s="14"/>
      <c r="AA60" s="22">
        <v>8</v>
      </c>
      <c r="AB60" s="14">
        <v>2020</v>
      </c>
      <c r="AC60" s="20"/>
      <c r="AD60" s="21"/>
      <c r="AE60" s="22" t="s">
        <v>58</v>
      </c>
      <c r="AF60" s="14"/>
    </row>
    <row r="61" spans="1:32" ht="210" customHeight="1" x14ac:dyDescent="0.2">
      <c r="A61" s="9">
        <v>3497</v>
      </c>
      <c r="B61" s="10">
        <v>216</v>
      </c>
      <c r="C61" s="14">
        <v>2017</v>
      </c>
      <c r="D61" s="10" t="s">
        <v>351</v>
      </c>
      <c r="E61" s="10" t="s">
        <v>34</v>
      </c>
      <c r="F61" s="10"/>
      <c r="G61" s="10"/>
      <c r="H61" s="10" t="s">
        <v>301</v>
      </c>
      <c r="I61" s="11" t="s">
        <v>36</v>
      </c>
      <c r="J61" s="12" t="s">
        <v>37</v>
      </c>
      <c r="K61" s="10" t="s">
        <v>352</v>
      </c>
      <c r="L61" s="10" t="s">
        <v>181</v>
      </c>
      <c r="M61" s="13" t="s">
        <v>353</v>
      </c>
      <c r="N61" s="13" t="s">
        <v>88</v>
      </c>
      <c r="O61" s="14">
        <v>2017</v>
      </c>
      <c r="P61" s="14"/>
      <c r="Q61" s="14"/>
      <c r="R61" s="15" t="s">
        <v>42</v>
      </c>
      <c r="S61" s="33" t="s">
        <v>354</v>
      </c>
      <c r="T61" s="16">
        <v>43006</v>
      </c>
      <c r="U61" s="16">
        <v>43190</v>
      </c>
      <c r="V61" s="10"/>
      <c r="W61" s="13" t="s">
        <v>355</v>
      </c>
      <c r="X61" s="18">
        <v>1</v>
      </c>
      <c r="Y61" s="19" t="s">
        <v>45</v>
      </c>
      <c r="Z61" s="14"/>
      <c r="AA61" s="22">
        <v>6</v>
      </c>
      <c r="AB61" s="14">
        <v>2019</v>
      </c>
      <c r="AC61" s="20"/>
      <c r="AD61" s="21"/>
      <c r="AE61" s="22" t="s">
        <v>46</v>
      </c>
      <c r="AF61" s="14"/>
    </row>
    <row r="62" spans="1:32" ht="161.25" customHeight="1" x14ac:dyDescent="0.2">
      <c r="A62" s="44">
        <v>3501</v>
      </c>
      <c r="B62" s="14">
        <v>220</v>
      </c>
      <c r="C62" s="14">
        <v>2017</v>
      </c>
      <c r="D62" s="10" t="s">
        <v>356</v>
      </c>
      <c r="E62" s="10" t="s">
        <v>34</v>
      </c>
      <c r="F62" s="10"/>
      <c r="G62" s="10"/>
      <c r="H62" s="10" t="s">
        <v>48</v>
      </c>
      <c r="I62" s="11" t="s">
        <v>121</v>
      </c>
      <c r="J62" s="12" t="s">
        <v>77</v>
      </c>
      <c r="K62" s="10" t="s">
        <v>357</v>
      </c>
      <c r="L62" s="10" t="s">
        <v>210</v>
      </c>
      <c r="M62" s="13" t="s">
        <v>353</v>
      </c>
      <c r="N62" s="13" t="s">
        <v>88</v>
      </c>
      <c r="O62" s="14">
        <v>2017</v>
      </c>
      <c r="P62" s="14"/>
      <c r="Q62" s="14"/>
      <c r="R62" s="15" t="s">
        <v>358</v>
      </c>
      <c r="S62" s="25" t="s">
        <v>359</v>
      </c>
      <c r="T62" s="16">
        <v>43556</v>
      </c>
      <c r="U62" s="16">
        <v>43830</v>
      </c>
      <c r="V62" s="10"/>
      <c r="W62" s="13" t="s">
        <v>360</v>
      </c>
      <c r="X62" s="18">
        <v>1</v>
      </c>
      <c r="Y62" s="19" t="s">
        <v>45</v>
      </c>
      <c r="Z62" s="14"/>
      <c r="AA62" s="22">
        <v>3</v>
      </c>
      <c r="AB62" s="14">
        <v>2020</v>
      </c>
      <c r="AC62" s="20"/>
      <c r="AD62" s="21"/>
      <c r="AE62" s="22" t="s">
        <v>58</v>
      </c>
      <c r="AF62" s="14"/>
    </row>
    <row r="63" spans="1:32" ht="291.75" customHeight="1" x14ac:dyDescent="0.2">
      <c r="A63" s="9">
        <v>3502</v>
      </c>
      <c r="B63" s="10">
        <v>221</v>
      </c>
      <c r="C63" s="14">
        <v>2017</v>
      </c>
      <c r="D63" s="10" t="s">
        <v>361</v>
      </c>
      <c r="E63" s="10" t="s">
        <v>34</v>
      </c>
      <c r="F63" s="10"/>
      <c r="G63" s="10"/>
      <c r="H63" s="10" t="s">
        <v>48</v>
      </c>
      <c r="I63" s="11" t="s">
        <v>308</v>
      </c>
      <c r="J63" s="12" t="s">
        <v>133</v>
      </c>
      <c r="K63" s="10" t="s">
        <v>309</v>
      </c>
      <c r="L63" s="10" t="s">
        <v>210</v>
      </c>
      <c r="M63" s="13" t="s">
        <v>353</v>
      </c>
      <c r="N63" s="13" t="s">
        <v>88</v>
      </c>
      <c r="O63" s="14">
        <v>2017</v>
      </c>
      <c r="P63" s="14"/>
      <c r="Q63" s="14"/>
      <c r="R63" s="15"/>
      <c r="S63" s="33"/>
      <c r="T63" s="16">
        <v>42998</v>
      </c>
      <c r="U63" s="16">
        <v>43524</v>
      </c>
      <c r="V63" s="10"/>
      <c r="W63" s="13" t="s">
        <v>347</v>
      </c>
      <c r="X63" s="18">
        <v>1</v>
      </c>
      <c r="Y63" s="19" t="s">
        <v>45</v>
      </c>
      <c r="Z63" s="14"/>
      <c r="AA63" s="22" t="s">
        <v>216</v>
      </c>
      <c r="AB63" s="14">
        <v>2019</v>
      </c>
      <c r="AC63" s="20"/>
      <c r="AD63" s="21"/>
      <c r="AE63" s="22" t="s">
        <v>58</v>
      </c>
      <c r="AF63" s="14"/>
    </row>
    <row r="64" spans="1:32" ht="130.5" customHeight="1" x14ac:dyDescent="0.2">
      <c r="A64" s="9">
        <v>3507</v>
      </c>
      <c r="B64" s="14">
        <v>226</v>
      </c>
      <c r="C64" s="14">
        <v>2017</v>
      </c>
      <c r="D64" s="10" t="s">
        <v>362</v>
      </c>
      <c r="E64" s="10" t="s">
        <v>34</v>
      </c>
      <c r="F64" s="10"/>
      <c r="G64" s="10"/>
      <c r="H64" s="10" t="s">
        <v>48</v>
      </c>
      <c r="I64" s="11" t="s">
        <v>76</v>
      </c>
      <c r="J64" s="12" t="s">
        <v>77</v>
      </c>
      <c r="K64" s="10" t="s">
        <v>251</v>
      </c>
      <c r="L64" s="10" t="s">
        <v>210</v>
      </c>
      <c r="M64" s="13" t="s">
        <v>353</v>
      </c>
      <c r="N64" s="13" t="s">
        <v>88</v>
      </c>
      <c r="O64" s="14">
        <v>2017</v>
      </c>
      <c r="P64" s="14"/>
      <c r="Q64" s="14"/>
      <c r="R64" s="15" t="s">
        <v>358</v>
      </c>
      <c r="S64" s="25" t="s">
        <v>219</v>
      </c>
      <c r="T64" s="16">
        <v>43556</v>
      </c>
      <c r="U64" s="16">
        <v>43830</v>
      </c>
      <c r="V64" s="10"/>
      <c r="W64" s="43" t="s">
        <v>363</v>
      </c>
      <c r="X64" s="18">
        <v>1</v>
      </c>
      <c r="Y64" s="19" t="s">
        <v>45</v>
      </c>
      <c r="Z64" s="14"/>
      <c r="AA64" s="22">
        <v>3</v>
      </c>
      <c r="AB64" s="14">
        <v>2020</v>
      </c>
      <c r="AC64" s="20"/>
      <c r="AD64" s="21"/>
      <c r="AE64" s="22" t="s">
        <v>58</v>
      </c>
      <c r="AF64" s="14"/>
    </row>
    <row r="65" spans="1:32" ht="174" customHeight="1" x14ac:dyDescent="0.2">
      <c r="A65" s="9">
        <v>3509</v>
      </c>
      <c r="B65" s="10">
        <v>228</v>
      </c>
      <c r="C65" s="14">
        <v>2017</v>
      </c>
      <c r="D65" s="10" t="s">
        <v>364</v>
      </c>
      <c r="E65" s="10" t="s">
        <v>34</v>
      </c>
      <c r="F65" s="10"/>
      <c r="G65" s="10"/>
      <c r="H65" s="10" t="s">
        <v>35</v>
      </c>
      <c r="I65" s="11" t="s">
        <v>36</v>
      </c>
      <c r="J65" s="12" t="s">
        <v>37</v>
      </c>
      <c r="K65" s="10" t="s">
        <v>365</v>
      </c>
      <c r="L65" s="10" t="s">
        <v>112</v>
      </c>
      <c r="M65" s="13" t="s">
        <v>366</v>
      </c>
      <c r="N65" s="13" t="s">
        <v>367</v>
      </c>
      <c r="O65" s="14">
        <v>2017</v>
      </c>
      <c r="P65" s="14"/>
      <c r="Q65" s="14"/>
      <c r="R65" s="15" t="s">
        <v>42</v>
      </c>
      <c r="S65" s="13" t="s">
        <v>368</v>
      </c>
      <c r="T65" s="16">
        <v>43038</v>
      </c>
      <c r="U65" s="16">
        <v>43830</v>
      </c>
      <c r="V65" s="10"/>
      <c r="W65" s="17" t="s">
        <v>369</v>
      </c>
      <c r="X65" s="18">
        <v>1</v>
      </c>
      <c r="Y65" s="19" t="s">
        <v>45</v>
      </c>
      <c r="Z65" s="14"/>
      <c r="AA65" s="22">
        <v>9</v>
      </c>
      <c r="AB65" s="14">
        <v>2019</v>
      </c>
      <c r="AC65" s="20"/>
      <c r="AD65" s="21"/>
      <c r="AE65" s="22" t="s">
        <v>46</v>
      </c>
      <c r="AF65" s="14"/>
    </row>
    <row r="66" spans="1:32" ht="184.5" customHeight="1" x14ac:dyDescent="0.2">
      <c r="A66" s="9">
        <v>3510</v>
      </c>
      <c r="B66" s="14">
        <v>229</v>
      </c>
      <c r="C66" s="14">
        <v>2017</v>
      </c>
      <c r="D66" s="10" t="s">
        <v>370</v>
      </c>
      <c r="E66" s="10" t="s">
        <v>34</v>
      </c>
      <c r="F66" s="10"/>
      <c r="G66" s="10"/>
      <c r="H66" s="10" t="s">
        <v>35</v>
      </c>
      <c r="I66" s="11" t="s">
        <v>36</v>
      </c>
      <c r="J66" s="12" t="s">
        <v>37</v>
      </c>
      <c r="K66" s="10" t="s">
        <v>365</v>
      </c>
      <c r="L66" s="10" t="s">
        <v>112</v>
      </c>
      <c r="M66" s="13" t="s">
        <v>366</v>
      </c>
      <c r="N66" s="13" t="s">
        <v>367</v>
      </c>
      <c r="O66" s="14">
        <v>2017</v>
      </c>
      <c r="P66" s="14"/>
      <c r="Q66" s="14"/>
      <c r="R66" s="15" t="s">
        <v>42</v>
      </c>
      <c r="S66" s="13" t="s">
        <v>371</v>
      </c>
      <c r="T66" s="16">
        <v>43038</v>
      </c>
      <c r="U66" s="16">
        <v>43677</v>
      </c>
      <c r="V66" s="10"/>
      <c r="W66" s="17" t="s">
        <v>372</v>
      </c>
      <c r="X66" s="18">
        <v>1</v>
      </c>
      <c r="Y66" s="19" t="s">
        <v>45</v>
      </c>
      <c r="Z66" s="14"/>
      <c r="AA66" s="22">
        <v>10</v>
      </c>
      <c r="AB66" s="14">
        <v>2019</v>
      </c>
      <c r="AC66" s="20"/>
      <c r="AD66" s="21"/>
      <c r="AE66" s="22" t="s">
        <v>46</v>
      </c>
      <c r="AF66" s="14"/>
    </row>
    <row r="67" spans="1:32" ht="127.5" customHeight="1" x14ac:dyDescent="0.2">
      <c r="A67" s="9">
        <v>3513</v>
      </c>
      <c r="B67" s="14">
        <v>232</v>
      </c>
      <c r="C67" s="14">
        <v>2017</v>
      </c>
      <c r="D67" s="10" t="s">
        <v>373</v>
      </c>
      <c r="E67" s="10" t="s">
        <v>34</v>
      </c>
      <c r="F67" s="10"/>
      <c r="G67" s="10"/>
      <c r="H67" s="10" t="s">
        <v>35</v>
      </c>
      <c r="I67" s="11" t="s">
        <v>36</v>
      </c>
      <c r="J67" s="12" t="s">
        <v>98</v>
      </c>
      <c r="K67" s="45" t="s">
        <v>374</v>
      </c>
      <c r="L67" s="10" t="s">
        <v>112</v>
      </c>
      <c r="M67" s="13" t="s">
        <v>366</v>
      </c>
      <c r="N67" s="13" t="s">
        <v>367</v>
      </c>
      <c r="O67" s="14">
        <v>2017</v>
      </c>
      <c r="P67" s="14"/>
      <c r="Q67" s="14"/>
      <c r="R67" s="15" t="s">
        <v>42</v>
      </c>
      <c r="S67" s="13" t="s">
        <v>375</v>
      </c>
      <c r="T67" s="16">
        <v>43040</v>
      </c>
      <c r="U67" s="16">
        <v>43799</v>
      </c>
      <c r="V67" s="10"/>
      <c r="W67" s="13" t="s">
        <v>376</v>
      </c>
      <c r="X67" s="18">
        <v>1</v>
      </c>
      <c r="Y67" s="19" t="s">
        <v>45</v>
      </c>
      <c r="Z67" s="14"/>
      <c r="AA67" s="22">
        <v>11</v>
      </c>
      <c r="AB67" s="14">
        <v>2019</v>
      </c>
      <c r="AC67" s="20"/>
      <c r="AD67" s="21"/>
      <c r="AE67" s="22" t="s">
        <v>46</v>
      </c>
      <c r="AF67" s="14"/>
    </row>
    <row r="68" spans="1:32" ht="261.75" customHeight="1" x14ac:dyDescent="0.2">
      <c r="A68" s="9">
        <v>3523</v>
      </c>
      <c r="B68" s="10">
        <v>242</v>
      </c>
      <c r="C68" s="14">
        <v>2017</v>
      </c>
      <c r="D68" s="10" t="s">
        <v>384</v>
      </c>
      <c r="E68" s="10" t="s">
        <v>34</v>
      </c>
      <c r="F68" s="10"/>
      <c r="G68" s="10"/>
      <c r="H68" s="10" t="s">
        <v>35</v>
      </c>
      <c r="I68" s="11" t="s">
        <v>60</v>
      </c>
      <c r="J68" s="12" t="s">
        <v>61</v>
      </c>
      <c r="K68" s="10" t="s">
        <v>385</v>
      </c>
      <c r="L68" s="10" t="s">
        <v>39</v>
      </c>
      <c r="M68" s="13" t="s">
        <v>386</v>
      </c>
      <c r="N68" s="13" t="s">
        <v>144</v>
      </c>
      <c r="O68" s="14">
        <v>2017</v>
      </c>
      <c r="P68" s="14"/>
      <c r="Q68" s="14"/>
      <c r="R68" s="15" t="s">
        <v>42</v>
      </c>
      <c r="S68" s="13" t="s">
        <v>387</v>
      </c>
      <c r="T68" s="16">
        <v>43069</v>
      </c>
      <c r="U68" s="16">
        <v>44286</v>
      </c>
      <c r="V68" s="10"/>
      <c r="W68" s="17" t="s">
        <v>388</v>
      </c>
      <c r="X68" s="18">
        <v>1</v>
      </c>
      <c r="Y68" s="19" t="s">
        <v>45</v>
      </c>
      <c r="Z68" s="14"/>
      <c r="AA68" s="22">
        <v>3</v>
      </c>
      <c r="AB68" s="14">
        <v>2021</v>
      </c>
      <c r="AC68" s="20"/>
      <c r="AD68" s="21"/>
      <c r="AE68" s="22" t="s">
        <v>46</v>
      </c>
      <c r="AF68" s="14"/>
    </row>
    <row r="69" spans="1:32" ht="98.25" customHeight="1" x14ac:dyDescent="0.2">
      <c r="A69" s="9">
        <v>3525</v>
      </c>
      <c r="B69" s="14">
        <v>244</v>
      </c>
      <c r="C69" s="14">
        <v>2017</v>
      </c>
      <c r="D69" s="10" t="s">
        <v>389</v>
      </c>
      <c r="E69" s="10" t="s">
        <v>34</v>
      </c>
      <c r="F69" s="10"/>
      <c r="G69" s="10"/>
      <c r="H69" s="10" t="s">
        <v>35</v>
      </c>
      <c r="I69" s="11" t="s">
        <v>36</v>
      </c>
      <c r="J69" s="12" t="s">
        <v>37</v>
      </c>
      <c r="K69" s="10" t="s">
        <v>390</v>
      </c>
      <c r="L69" s="10" t="s">
        <v>285</v>
      </c>
      <c r="M69" s="13" t="s">
        <v>386</v>
      </c>
      <c r="N69" s="13" t="s">
        <v>144</v>
      </c>
      <c r="O69" s="14">
        <v>2017</v>
      </c>
      <c r="P69" s="14"/>
      <c r="Q69" s="14"/>
      <c r="R69" s="15"/>
      <c r="S69" s="13" t="s">
        <v>391</v>
      </c>
      <c r="T69" s="16">
        <v>43101</v>
      </c>
      <c r="U69" s="16">
        <v>44012</v>
      </c>
      <c r="V69" s="10"/>
      <c r="W69" s="13" t="s">
        <v>392</v>
      </c>
      <c r="X69" s="18">
        <v>1</v>
      </c>
      <c r="Y69" s="19" t="s">
        <v>45</v>
      </c>
      <c r="Z69" s="14"/>
      <c r="AA69" s="22" t="s">
        <v>393</v>
      </c>
      <c r="AB69" s="14">
        <v>2020</v>
      </c>
      <c r="AC69" s="20"/>
      <c r="AD69" s="21"/>
      <c r="AE69" s="22" t="s">
        <v>46</v>
      </c>
      <c r="AF69" s="14"/>
    </row>
    <row r="70" spans="1:32" ht="116.25" customHeight="1" x14ac:dyDescent="0.2">
      <c r="A70" s="9">
        <v>3532</v>
      </c>
      <c r="B70" s="10">
        <v>251</v>
      </c>
      <c r="C70" s="14">
        <v>2017</v>
      </c>
      <c r="D70" s="10" t="s">
        <v>394</v>
      </c>
      <c r="E70" s="10" t="s">
        <v>34</v>
      </c>
      <c r="F70" s="10"/>
      <c r="G70" s="10"/>
      <c r="H70" s="10" t="s">
        <v>35</v>
      </c>
      <c r="I70" s="11" t="s">
        <v>36</v>
      </c>
      <c r="J70" s="12" t="s">
        <v>37</v>
      </c>
      <c r="K70" s="10" t="s">
        <v>395</v>
      </c>
      <c r="L70" s="10" t="s">
        <v>396</v>
      </c>
      <c r="M70" s="13" t="s">
        <v>386</v>
      </c>
      <c r="N70" s="13" t="s">
        <v>144</v>
      </c>
      <c r="O70" s="14">
        <v>2017</v>
      </c>
      <c r="P70" s="14"/>
      <c r="Q70" s="14"/>
      <c r="R70" s="15" t="s">
        <v>42</v>
      </c>
      <c r="S70" s="13" t="s">
        <v>368</v>
      </c>
      <c r="T70" s="16">
        <v>43066</v>
      </c>
      <c r="U70" s="16">
        <v>43465</v>
      </c>
      <c r="V70" s="10" t="s">
        <v>397</v>
      </c>
      <c r="W70" s="13" t="s">
        <v>398</v>
      </c>
      <c r="X70" s="18">
        <v>1</v>
      </c>
      <c r="Y70" s="19" t="s">
        <v>45</v>
      </c>
      <c r="Z70" s="10"/>
      <c r="AA70" s="22" t="s">
        <v>266</v>
      </c>
      <c r="AB70" s="14">
        <v>2019</v>
      </c>
      <c r="AC70" s="20"/>
      <c r="AD70" s="21"/>
      <c r="AE70" s="22" t="s">
        <v>46</v>
      </c>
      <c r="AF70" s="14"/>
    </row>
    <row r="71" spans="1:32" ht="135.75" customHeight="1" x14ac:dyDescent="0.2">
      <c r="A71" s="9">
        <v>3538</v>
      </c>
      <c r="B71" s="10">
        <v>257</v>
      </c>
      <c r="C71" s="14">
        <v>2017</v>
      </c>
      <c r="D71" s="10" t="s">
        <v>399</v>
      </c>
      <c r="E71" s="10" t="s">
        <v>34</v>
      </c>
      <c r="F71" s="10"/>
      <c r="G71" s="10"/>
      <c r="H71" s="10" t="s">
        <v>48</v>
      </c>
      <c r="I71" s="11" t="s">
        <v>308</v>
      </c>
      <c r="J71" s="12" t="s">
        <v>133</v>
      </c>
      <c r="K71" s="10" t="s">
        <v>309</v>
      </c>
      <c r="L71" s="10" t="s">
        <v>79</v>
      </c>
      <c r="M71" s="13" t="s">
        <v>400</v>
      </c>
      <c r="N71" s="13" t="s">
        <v>172</v>
      </c>
      <c r="O71" s="14">
        <v>2017</v>
      </c>
      <c r="P71" s="14"/>
      <c r="Q71" s="14"/>
      <c r="R71" s="15" t="s">
        <v>42</v>
      </c>
      <c r="S71" s="13" t="s">
        <v>401</v>
      </c>
      <c r="T71" s="16">
        <v>43160</v>
      </c>
      <c r="U71" s="16">
        <v>43281</v>
      </c>
      <c r="V71" s="10" t="s">
        <v>402</v>
      </c>
      <c r="W71" s="13" t="s">
        <v>403</v>
      </c>
      <c r="X71" s="18">
        <v>1</v>
      </c>
      <c r="Y71" s="19" t="s">
        <v>45</v>
      </c>
      <c r="Z71" s="14"/>
      <c r="AA71" s="22" t="s">
        <v>138</v>
      </c>
      <c r="AB71" s="14">
        <v>2019</v>
      </c>
      <c r="AC71" s="20"/>
      <c r="AD71" s="21"/>
      <c r="AE71" s="22" t="s">
        <v>58</v>
      </c>
      <c r="AF71" s="14"/>
    </row>
    <row r="72" spans="1:32" ht="162" customHeight="1" x14ac:dyDescent="0.2">
      <c r="A72" s="9">
        <v>3539</v>
      </c>
      <c r="B72" s="10">
        <v>258</v>
      </c>
      <c r="C72" s="14">
        <v>2017</v>
      </c>
      <c r="D72" s="10" t="s">
        <v>404</v>
      </c>
      <c r="E72" s="10" t="s">
        <v>34</v>
      </c>
      <c r="F72" s="10"/>
      <c r="G72" s="10"/>
      <c r="H72" s="10" t="s">
        <v>48</v>
      </c>
      <c r="I72" s="11" t="s">
        <v>308</v>
      </c>
      <c r="J72" s="12" t="s">
        <v>133</v>
      </c>
      <c r="K72" s="10" t="s">
        <v>309</v>
      </c>
      <c r="L72" s="10" t="s">
        <v>79</v>
      </c>
      <c r="M72" s="13" t="s">
        <v>400</v>
      </c>
      <c r="N72" s="13" t="s">
        <v>172</v>
      </c>
      <c r="O72" s="14">
        <v>2017</v>
      </c>
      <c r="P72" s="14"/>
      <c r="Q72" s="14"/>
      <c r="R72" s="15" t="s">
        <v>42</v>
      </c>
      <c r="S72" s="13" t="s">
        <v>405</v>
      </c>
      <c r="T72" s="16">
        <v>43252</v>
      </c>
      <c r="U72" s="16">
        <v>43343</v>
      </c>
      <c r="V72" s="10" t="s">
        <v>406</v>
      </c>
      <c r="W72" s="13" t="s">
        <v>407</v>
      </c>
      <c r="X72" s="18">
        <v>1</v>
      </c>
      <c r="Y72" s="19" t="s">
        <v>45</v>
      </c>
      <c r="Z72" s="14"/>
      <c r="AA72" s="22" t="s">
        <v>138</v>
      </c>
      <c r="AB72" s="14">
        <v>2019</v>
      </c>
      <c r="AC72" s="20"/>
      <c r="AD72" s="21"/>
      <c r="AE72" s="22" t="s">
        <v>58</v>
      </c>
      <c r="AF72" s="14"/>
    </row>
    <row r="73" spans="1:32" ht="79.5" customHeight="1" x14ac:dyDescent="0.2">
      <c r="A73" s="9">
        <v>3540</v>
      </c>
      <c r="B73" s="14">
        <v>1</v>
      </c>
      <c r="C73" s="10">
        <v>2018</v>
      </c>
      <c r="D73" s="10" t="s">
        <v>408</v>
      </c>
      <c r="E73" s="10" t="s">
        <v>34</v>
      </c>
      <c r="F73" s="10"/>
      <c r="G73" s="10"/>
      <c r="H73" s="10" t="s">
        <v>35</v>
      </c>
      <c r="I73" s="11" t="s">
        <v>36</v>
      </c>
      <c r="J73" s="12" t="s">
        <v>98</v>
      </c>
      <c r="K73" s="10" t="s">
        <v>38</v>
      </c>
      <c r="L73" s="10" t="s">
        <v>112</v>
      </c>
      <c r="M73" s="13" t="s">
        <v>409</v>
      </c>
      <c r="N73" s="13" t="s">
        <v>138</v>
      </c>
      <c r="O73" s="14">
        <v>2018</v>
      </c>
      <c r="P73" s="13"/>
      <c r="Q73" s="14"/>
      <c r="R73" s="15" t="s">
        <v>42</v>
      </c>
      <c r="S73" s="10" t="s">
        <v>410</v>
      </c>
      <c r="T73" s="16">
        <v>43228</v>
      </c>
      <c r="U73" s="16">
        <v>43465</v>
      </c>
      <c r="V73" s="19"/>
      <c r="W73" s="13" t="s">
        <v>411</v>
      </c>
      <c r="X73" s="18">
        <v>1</v>
      </c>
      <c r="Y73" s="19" t="s">
        <v>45</v>
      </c>
      <c r="Z73" s="13"/>
      <c r="AA73" s="14" t="s">
        <v>412</v>
      </c>
      <c r="AB73" s="14">
        <v>2019</v>
      </c>
      <c r="AC73" s="20"/>
      <c r="AD73" s="21"/>
      <c r="AE73" s="22" t="s">
        <v>46</v>
      </c>
      <c r="AF73" s="14"/>
    </row>
    <row r="74" spans="1:32" ht="90" customHeight="1" x14ac:dyDescent="0.2">
      <c r="A74" s="9">
        <v>3541</v>
      </c>
      <c r="B74" s="10">
        <v>2</v>
      </c>
      <c r="C74" s="10">
        <v>2018</v>
      </c>
      <c r="D74" s="10" t="s">
        <v>413</v>
      </c>
      <c r="E74" s="10" t="s">
        <v>34</v>
      </c>
      <c r="F74" s="10"/>
      <c r="G74" s="10"/>
      <c r="H74" s="10" t="s">
        <v>35</v>
      </c>
      <c r="I74" s="11" t="s">
        <v>36</v>
      </c>
      <c r="J74" s="12" t="s">
        <v>98</v>
      </c>
      <c r="K74" s="10" t="s">
        <v>38</v>
      </c>
      <c r="L74" s="10" t="s">
        <v>112</v>
      </c>
      <c r="M74" s="13" t="s">
        <v>409</v>
      </c>
      <c r="N74" s="13" t="s">
        <v>138</v>
      </c>
      <c r="O74" s="14">
        <v>2018</v>
      </c>
      <c r="P74" s="13"/>
      <c r="Q74" s="14"/>
      <c r="R74" s="15" t="s">
        <v>42</v>
      </c>
      <c r="S74" s="10" t="s">
        <v>414</v>
      </c>
      <c r="T74" s="16">
        <v>43228</v>
      </c>
      <c r="U74" s="16">
        <v>43465</v>
      </c>
      <c r="V74" s="19"/>
      <c r="W74" s="13" t="s">
        <v>415</v>
      </c>
      <c r="X74" s="18">
        <v>1</v>
      </c>
      <c r="Y74" s="19" t="s">
        <v>45</v>
      </c>
      <c r="Z74" s="13"/>
      <c r="AA74" s="14" t="s">
        <v>412</v>
      </c>
      <c r="AB74" s="14">
        <v>2019</v>
      </c>
      <c r="AC74" s="20"/>
      <c r="AD74" s="21"/>
      <c r="AE74" s="22" t="s">
        <v>46</v>
      </c>
      <c r="AF74" s="14"/>
    </row>
    <row r="75" spans="1:32" ht="90" customHeight="1" x14ac:dyDescent="0.2">
      <c r="A75" s="9">
        <v>3542</v>
      </c>
      <c r="B75" s="10">
        <v>3</v>
      </c>
      <c r="C75" s="10">
        <v>2018</v>
      </c>
      <c r="D75" s="10" t="s">
        <v>416</v>
      </c>
      <c r="E75" s="10" t="s">
        <v>34</v>
      </c>
      <c r="F75" s="10"/>
      <c r="G75" s="10"/>
      <c r="H75" s="10" t="s">
        <v>35</v>
      </c>
      <c r="I75" s="11" t="s">
        <v>36</v>
      </c>
      <c r="J75" s="12" t="s">
        <v>98</v>
      </c>
      <c r="K75" s="10" t="s">
        <v>38</v>
      </c>
      <c r="L75" s="10" t="s">
        <v>112</v>
      </c>
      <c r="M75" s="13" t="s">
        <v>409</v>
      </c>
      <c r="N75" s="13" t="s">
        <v>138</v>
      </c>
      <c r="O75" s="14">
        <v>2018</v>
      </c>
      <c r="P75" s="13"/>
      <c r="Q75" s="14"/>
      <c r="R75" s="15" t="s">
        <v>42</v>
      </c>
      <c r="S75" s="10" t="s">
        <v>410</v>
      </c>
      <c r="T75" s="16">
        <v>43228</v>
      </c>
      <c r="U75" s="16">
        <v>43465</v>
      </c>
      <c r="V75" s="19"/>
      <c r="W75" s="13" t="s">
        <v>417</v>
      </c>
      <c r="X75" s="18">
        <v>1</v>
      </c>
      <c r="Y75" s="19" t="s">
        <v>45</v>
      </c>
      <c r="Z75" s="13"/>
      <c r="AA75" s="14" t="s">
        <v>412</v>
      </c>
      <c r="AB75" s="14">
        <v>2019</v>
      </c>
      <c r="AC75" s="20"/>
      <c r="AD75" s="21"/>
      <c r="AE75" s="22" t="s">
        <v>46</v>
      </c>
      <c r="AF75" s="14"/>
    </row>
    <row r="76" spans="1:32" ht="90" customHeight="1" x14ac:dyDescent="0.2">
      <c r="A76" s="9">
        <v>3543</v>
      </c>
      <c r="B76" s="14">
        <v>4</v>
      </c>
      <c r="C76" s="10">
        <v>2018</v>
      </c>
      <c r="D76" s="10" t="s">
        <v>418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419</v>
      </c>
      <c r="X76" s="18">
        <v>1</v>
      </c>
      <c r="Y76" s="19" t="s">
        <v>45</v>
      </c>
      <c r="Z76" s="46"/>
      <c r="AA76" s="14" t="s">
        <v>412</v>
      </c>
      <c r="AB76" s="14">
        <v>2019</v>
      </c>
      <c r="AC76" s="20"/>
      <c r="AD76" s="21"/>
      <c r="AE76" s="22" t="s">
        <v>46</v>
      </c>
      <c r="AF76" s="14"/>
    </row>
    <row r="77" spans="1:32" ht="264" customHeight="1" x14ac:dyDescent="0.2">
      <c r="A77" s="9">
        <v>3544</v>
      </c>
      <c r="B77" s="10">
        <v>5</v>
      </c>
      <c r="C77" s="10">
        <v>2018</v>
      </c>
      <c r="D77" s="10" t="s">
        <v>420</v>
      </c>
      <c r="E77" s="10" t="s">
        <v>34</v>
      </c>
      <c r="F77" s="10"/>
      <c r="G77" s="10"/>
      <c r="H77" s="10" t="s">
        <v>35</v>
      </c>
      <c r="I77" s="11" t="s">
        <v>36</v>
      </c>
      <c r="J77" s="12" t="s">
        <v>98</v>
      </c>
      <c r="K77" s="10" t="s">
        <v>38</v>
      </c>
      <c r="L77" s="10" t="s">
        <v>112</v>
      </c>
      <c r="M77" s="13" t="s">
        <v>409</v>
      </c>
      <c r="N77" s="13" t="s">
        <v>138</v>
      </c>
      <c r="O77" s="14">
        <v>2018</v>
      </c>
      <c r="P77" s="13"/>
      <c r="Q77" s="14"/>
      <c r="R77" s="15" t="s">
        <v>42</v>
      </c>
      <c r="S77" s="10" t="s">
        <v>410</v>
      </c>
      <c r="T77" s="16">
        <v>43228</v>
      </c>
      <c r="U77" s="16">
        <v>43465</v>
      </c>
      <c r="V77" s="19"/>
      <c r="W77" s="13" t="s">
        <v>421</v>
      </c>
      <c r="X77" s="18">
        <v>1</v>
      </c>
      <c r="Y77" s="19" t="s">
        <v>45</v>
      </c>
      <c r="Z77" s="13"/>
      <c r="AA77" s="14" t="s">
        <v>412</v>
      </c>
      <c r="AB77" s="14">
        <v>2019</v>
      </c>
      <c r="AC77" s="20"/>
      <c r="AD77" s="21"/>
      <c r="AE77" s="22" t="s">
        <v>46</v>
      </c>
      <c r="AF77" s="14"/>
    </row>
    <row r="78" spans="1:32" ht="245.25" customHeight="1" x14ac:dyDescent="0.2">
      <c r="A78" s="9">
        <v>3545</v>
      </c>
      <c r="B78" s="10">
        <v>6</v>
      </c>
      <c r="C78" s="10">
        <v>2018</v>
      </c>
      <c r="D78" s="10" t="s">
        <v>422</v>
      </c>
      <c r="E78" s="10" t="s">
        <v>34</v>
      </c>
      <c r="F78" s="10"/>
      <c r="G78" s="10"/>
      <c r="H78" s="10" t="s">
        <v>35</v>
      </c>
      <c r="I78" s="11" t="s">
        <v>36</v>
      </c>
      <c r="J78" s="12" t="s">
        <v>98</v>
      </c>
      <c r="K78" s="10" t="s">
        <v>38</v>
      </c>
      <c r="L78" s="10" t="s">
        <v>39</v>
      </c>
      <c r="M78" s="13" t="s">
        <v>409</v>
      </c>
      <c r="N78" s="13" t="s">
        <v>138</v>
      </c>
      <c r="O78" s="14">
        <v>2018</v>
      </c>
      <c r="P78" s="13"/>
      <c r="Q78" s="14"/>
      <c r="R78" s="15" t="s">
        <v>42</v>
      </c>
      <c r="S78" s="10" t="s">
        <v>423</v>
      </c>
      <c r="T78" s="16">
        <v>43228</v>
      </c>
      <c r="U78" s="16">
        <v>44135</v>
      </c>
      <c r="V78" s="19"/>
      <c r="W78" s="13" t="s">
        <v>424</v>
      </c>
      <c r="X78" s="18">
        <v>1</v>
      </c>
      <c r="Y78" s="19" t="s">
        <v>45</v>
      </c>
      <c r="Z78" s="13"/>
      <c r="AA78" s="14">
        <v>9</v>
      </c>
      <c r="AB78" s="14">
        <v>2020</v>
      </c>
      <c r="AC78" s="20"/>
      <c r="AD78" s="21"/>
      <c r="AE78" s="22" t="s">
        <v>46</v>
      </c>
      <c r="AF78" s="14"/>
    </row>
    <row r="79" spans="1:32" ht="409.5" x14ac:dyDescent="0.2">
      <c r="A79" s="9">
        <v>3546</v>
      </c>
      <c r="B79" s="14">
        <v>7</v>
      </c>
      <c r="C79" s="10">
        <v>2018</v>
      </c>
      <c r="D79" s="10" t="s">
        <v>425</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426</v>
      </c>
      <c r="X79" s="18">
        <v>1</v>
      </c>
      <c r="Y79" s="19" t="s">
        <v>45</v>
      </c>
      <c r="Z79" s="13"/>
      <c r="AA79" s="14" t="s">
        <v>412</v>
      </c>
      <c r="AB79" s="14">
        <v>2019</v>
      </c>
      <c r="AC79" s="20"/>
      <c r="AD79" s="21"/>
      <c r="AE79" s="22" t="s">
        <v>46</v>
      </c>
      <c r="AF79" s="14"/>
    </row>
    <row r="80" spans="1:32" ht="287.25" customHeight="1" x14ac:dyDescent="0.2">
      <c r="A80" s="9">
        <v>3547</v>
      </c>
      <c r="B80" s="10">
        <v>8</v>
      </c>
      <c r="C80" s="10">
        <v>2018</v>
      </c>
      <c r="D80" s="10" t="s">
        <v>427</v>
      </c>
      <c r="E80" s="10" t="s">
        <v>34</v>
      </c>
      <c r="F80" s="10"/>
      <c r="G80" s="10"/>
      <c r="H80" s="10" t="s">
        <v>35</v>
      </c>
      <c r="I80" s="11" t="s">
        <v>36</v>
      </c>
      <c r="J80" s="12" t="s">
        <v>98</v>
      </c>
      <c r="K80" s="10" t="s">
        <v>38</v>
      </c>
      <c r="L80" s="10" t="s">
        <v>39</v>
      </c>
      <c r="M80" s="13" t="s">
        <v>409</v>
      </c>
      <c r="N80" s="13" t="s">
        <v>138</v>
      </c>
      <c r="O80" s="14">
        <v>2018</v>
      </c>
      <c r="P80" s="13"/>
      <c r="Q80" s="14"/>
      <c r="R80" s="15" t="s">
        <v>42</v>
      </c>
      <c r="S80" s="10" t="s">
        <v>423</v>
      </c>
      <c r="T80" s="16">
        <v>43228</v>
      </c>
      <c r="U80" s="16">
        <v>44135</v>
      </c>
      <c r="V80" s="19"/>
      <c r="W80" s="13" t="s">
        <v>428</v>
      </c>
      <c r="X80" s="18">
        <v>1</v>
      </c>
      <c r="Y80" s="19" t="s">
        <v>45</v>
      </c>
      <c r="Z80" s="13"/>
      <c r="AA80" s="14">
        <v>9</v>
      </c>
      <c r="AB80" s="14">
        <v>2020</v>
      </c>
      <c r="AC80" s="20"/>
      <c r="AD80" s="21"/>
      <c r="AE80" s="22" t="s">
        <v>46</v>
      </c>
      <c r="AF80" s="14"/>
    </row>
    <row r="81" spans="1:32" ht="409.5" x14ac:dyDescent="0.2">
      <c r="A81" s="9">
        <v>3548</v>
      </c>
      <c r="B81" s="10">
        <v>9</v>
      </c>
      <c r="C81" s="10">
        <v>2018</v>
      </c>
      <c r="D81" s="10" t="s">
        <v>429</v>
      </c>
      <c r="E81" s="10" t="s">
        <v>34</v>
      </c>
      <c r="F81" s="10"/>
      <c r="G81" s="10"/>
      <c r="H81" s="10" t="s">
        <v>35</v>
      </c>
      <c r="I81" s="11" t="s">
        <v>36</v>
      </c>
      <c r="J81" s="12" t="s">
        <v>98</v>
      </c>
      <c r="K81" s="10" t="s">
        <v>38</v>
      </c>
      <c r="L81" s="10" t="s">
        <v>39</v>
      </c>
      <c r="M81" s="13" t="s">
        <v>409</v>
      </c>
      <c r="N81" s="13" t="s">
        <v>138</v>
      </c>
      <c r="O81" s="14">
        <v>2018</v>
      </c>
      <c r="P81" s="13"/>
      <c r="Q81" s="14"/>
      <c r="R81" s="15" t="s">
        <v>42</v>
      </c>
      <c r="S81" s="10" t="s">
        <v>430</v>
      </c>
      <c r="T81" s="16">
        <v>43228</v>
      </c>
      <c r="U81" s="16">
        <v>44135</v>
      </c>
      <c r="V81" s="19"/>
      <c r="W81" s="13" t="s">
        <v>431</v>
      </c>
      <c r="X81" s="18">
        <v>1</v>
      </c>
      <c r="Y81" s="19" t="s">
        <v>45</v>
      </c>
      <c r="Z81" s="13"/>
      <c r="AA81" s="14">
        <v>9</v>
      </c>
      <c r="AB81" s="14">
        <v>2020</v>
      </c>
      <c r="AC81" s="20"/>
      <c r="AD81" s="21"/>
      <c r="AE81" s="22" t="s">
        <v>46</v>
      </c>
      <c r="AF81" s="14"/>
    </row>
    <row r="82" spans="1:32" ht="409.5" x14ac:dyDescent="0.2">
      <c r="A82" s="9">
        <v>3550</v>
      </c>
      <c r="B82" s="10">
        <v>11</v>
      </c>
      <c r="C82" s="10">
        <v>2018</v>
      </c>
      <c r="D82" s="10" t="s">
        <v>432</v>
      </c>
      <c r="E82" s="10" t="s">
        <v>34</v>
      </c>
      <c r="F82" s="10"/>
      <c r="G82" s="10"/>
      <c r="H82" s="10" t="s">
        <v>48</v>
      </c>
      <c r="I82" s="11" t="s">
        <v>36</v>
      </c>
      <c r="J82" s="12" t="s">
        <v>77</v>
      </c>
      <c r="K82" s="10" t="s">
        <v>38</v>
      </c>
      <c r="L82" s="10" t="s">
        <v>112</v>
      </c>
      <c r="M82" s="13" t="s">
        <v>409</v>
      </c>
      <c r="N82" s="13" t="s">
        <v>138</v>
      </c>
      <c r="O82" s="14">
        <v>2018</v>
      </c>
      <c r="P82" s="13"/>
      <c r="Q82" s="14"/>
      <c r="R82" s="15" t="s">
        <v>42</v>
      </c>
      <c r="S82" s="10" t="s">
        <v>433</v>
      </c>
      <c r="T82" s="16">
        <v>43280</v>
      </c>
      <c r="U82" s="16">
        <v>43465</v>
      </c>
      <c r="V82" s="19"/>
      <c r="W82" s="10" t="s">
        <v>434</v>
      </c>
      <c r="X82" s="18">
        <v>1</v>
      </c>
      <c r="Y82" s="19" t="s">
        <v>45</v>
      </c>
      <c r="Z82" s="13"/>
      <c r="AA82" s="14" t="s">
        <v>412</v>
      </c>
      <c r="AB82" s="14">
        <v>2019</v>
      </c>
      <c r="AC82" s="20"/>
      <c r="AD82" s="21"/>
      <c r="AE82" s="22" t="s">
        <v>46</v>
      </c>
      <c r="AF82" s="14"/>
    </row>
    <row r="83" spans="1:32" ht="409.5" x14ac:dyDescent="0.2">
      <c r="A83" s="9">
        <v>3552</v>
      </c>
      <c r="B83" s="14">
        <v>13</v>
      </c>
      <c r="C83" s="10">
        <v>2018</v>
      </c>
      <c r="D83" s="10" t="s">
        <v>435</v>
      </c>
      <c r="E83" s="10" t="s">
        <v>34</v>
      </c>
      <c r="F83" s="10"/>
      <c r="G83" s="10"/>
      <c r="H83" s="10" t="s">
        <v>85</v>
      </c>
      <c r="I83" s="10" t="s">
        <v>49</v>
      </c>
      <c r="J83" s="12" t="s">
        <v>50</v>
      </c>
      <c r="K83" s="10" t="s">
        <v>180</v>
      </c>
      <c r="L83" s="41" t="s">
        <v>279</v>
      </c>
      <c r="M83" s="13" t="s">
        <v>409</v>
      </c>
      <c r="N83" s="13" t="s">
        <v>138</v>
      </c>
      <c r="O83" s="14">
        <v>2018</v>
      </c>
      <c r="P83" s="13"/>
      <c r="Q83" s="14"/>
      <c r="R83" s="15" t="s">
        <v>436</v>
      </c>
      <c r="S83" s="25" t="s">
        <v>437</v>
      </c>
      <c r="T83" s="16" t="s">
        <v>438</v>
      </c>
      <c r="U83" s="16">
        <v>44135</v>
      </c>
      <c r="V83" s="10"/>
      <c r="W83" s="13" t="s">
        <v>439</v>
      </c>
      <c r="X83" s="18">
        <v>1</v>
      </c>
      <c r="Y83" s="19" t="s">
        <v>45</v>
      </c>
      <c r="Z83" s="13"/>
      <c r="AA83" s="14">
        <v>9</v>
      </c>
      <c r="AB83" s="14">
        <v>2021</v>
      </c>
      <c r="AC83" s="20"/>
      <c r="AD83" s="21"/>
      <c r="AE83" s="22" t="s">
        <v>58</v>
      </c>
      <c r="AF83" s="14"/>
    </row>
    <row r="84" spans="1:32" ht="409.5" x14ac:dyDescent="0.2">
      <c r="A84" s="9">
        <v>3564</v>
      </c>
      <c r="B84" s="14">
        <v>25</v>
      </c>
      <c r="C84" s="10">
        <v>2018</v>
      </c>
      <c r="D84" s="10" t="s">
        <v>440</v>
      </c>
      <c r="E84" s="10" t="s">
        <v>333</v>
      </c>
      <c r="F84" s="10"/>
      <c r="G84" s="10"/>
      <c r="H84" s="10" t="s">
        <v>35</v>
      </c>
      <c r="I84" s="11" t="s">
        <v>36</v>
      </c>
      <c r="J84" s="12" t="s">
        <v>98</v>
      </c>
      <c r="K84" s="10" t="s">
        <v>441</v>
      </c>
      <c r="L84" s="37" t="s">
        <v>100</v>
      </c>
      <c r="M84" s="13" t="s">
        <v>442</v>
      </c>
      <c r="N84" s="13" t="s">
        <v>274</v>
      </c>
      <c r="O84" s="14">
        <v>2018</v>
      </c>
      <c r="P84" s="28">
        <v>20221020116753</v>
      </c>
      <c r="Q84" s="14" t="s">
        <v>103</v>
      </c>
      <c r="R84" s="15" t="s">
        <v>42</v>
      </c>
      <c r="S84" s="25" t="s">
        <v>443</v>
      </c>
      <c r="T84" s="16">
        <v>43181</v>
      </c>
      <c r="U84" s="16" t="s">
        <v>444</v>
      </c>
      <c r="V84" s="10" t="s">
        <v>445</v>
      </c>
      <c r="W84" s="13" t="s">
        <v>446</v>
      </c>
      <c r="X84" s="18">
        <v>1</v>
      </c>
      <c r="Y84" s="19" t="s">
        <v>45</v>
      </c>
      <c r="Z84" s="13" t="s">
        <v>108</v>
      </c>
      <c r="AA84" s="14">
        <v>9</v>
      </c>
      <c r="AB84" s="14">
        <v>2022</v>
      </c>
      <c r="AC84" s="20"/>
      <c r="AD84" s="21"/>
      <c r="AE84" s="22" t="s">
        <v>46</v>
      </c>
      <c r="AF84" s="29" t="s">
        <v>447</v>
      </c>
    </row>
    <row r="85" spans="1:32" ht="409.5" x14ac:dyDescent="0.2">
      <c r="A85" s="9">
        <v>3572</v>
      </c>
      <c r="B85" s="10">
        <v>33</v>
      </c>
      <c r="C85" s="10">
        <v>2018</v>
      </c>
      <c r="D85" s="10" t="s">
        <v>448</v>
      </c>
      <c r="E85" s="10" t="s">
        <v>34</v>
      </c>
      <c r="F85" s="10"/>
      <c r="G85" s="10"/>
      <c r="H85" s="10" t="s">
        <v>35</v>
      </c>
      <c r="I85" s="11" t="s">
        <v>36</v>
      </c>
      <c r="J85" s="12" t="s">
        <v>37</v>
      </c>
      <c r="K85" s="10" t="s">
        <v>449</v>
      </c>
      <c r="L85" s="10" t="s">
        <v>396</v>
      </c>
      <c r="M85" s="13" t="s">
        <v>450</v>
      </c>
      <c r="N85" s="13" t="s">
        <v>451</v>
      </c>
      <c r="O85" s="14">
        <v>2018</v>
      </c>
      <c r="P85" s="13"/>
      <c r="Q85" s="14"/>
      <c r="R85" s="15" t="s">
        <v>42</v>
      </c>
      <c r="S85" s="33" t="s">
        <v>452</v>
      </c>
      <c r="T85" s="16">
        <v>43229</v>
      </c>
      <c r="U85" s="16">
        <v>43646</v>
      </c>
      <c r="V85" s="10" t="s">
        <v>453</v>
      </c>
      <c r="W85" s="13" t="s">
        <v>454</v>
      </c>
      <c r="X85" s="18">
        <v>1</v>
      </c>
      <c r="Y85" s="19" t="s">
        <v>45</v>
      </c>
      <c r="Z85" s="10"/>
      <c r="AA85" s="14" t="s">
        <v>455</v>
      </c>
      <c r="AB85" s="14">
        <v>2019</v>
      </c>
      <c r="AC85" s="20"/>
      <c r="AD85" s="21"/>
      <c r="AE85" s="22" t="s">
        <v>46</v>
      </c>
      <c r="AF85" s="14"/>
    </row>
    <row r="86" spans="1:32" ht="75" customHeight="1" x14ac:dyDescent="0.2">
      <c r="A86" s="9">
        <v>3576</v>
      </c>
      <c r="B86" s="14">
        <v>37</v>
      </c>
      <c r="C86" s="10">
        <v>2018</v>
      </c>
      <c r="D86" s="10" t="s">
        <v>456</v>
      </c>
      <c r="E86" s="10" t="s">
        <v>34</v>
      </c>
      <c r="F86" s="10"/>
      <c r="G86" s="10"/>
      <c r="H86" s="10" t="s">
        <v>85</v>
      </c>
      <c r="I86" s="11" t="s">
        <v>49</v>
      </c>
      <c r="J86" s="12" t="s">
        <v>50</v>
      </c>
      <c r="K86" s="10" t="s">
        <v>449</v>
      </c>
      <c r="L86" s="10" t="s">
        <v>100</v>
      </c>
      <c r="M86" s="13" t="s">
        <v>450</v>
      </c>
      <c r="N86" s="13" t="s">
        <v>451</v>
      </c>
      <c r="O86" s="14">
        <v>2018</v>
      </c>
      <c r="P86" s="13"/>
      <c r="Q86" s="14"/>
      <c r="R86" s="15" t="s">
        <v>42</v>
      </c>
      <c r="S86" s="13" t="s">
        <v>457</v>
      </c>
      <c r="T86" s="16">
        <v>43222</v>
      </c>
      <c r="U86" s="16">
        <v>43769</v>
      </c>
      <c r="V86" s="47" t="s">
        <v>458</v>
      </c>
      <c r="W86" s="17" t="s">
        <v>459</v>
      </c>
      <c r="X86" s="18">
        <v>1</v>
      </c>
      <c r="Y86" s="19" t="s">
        <v>45</v>
      </c>
      <c r="Z86" s="10"/>
      <c r="AA86" s="14">
        <v>10</v>
      </c>
      <c r="AB86" s="14">
        <v>2019</v>
      </c>
      <c r="AC86" s="20"/>
      <c r="AD86" s="21"/>
      <c r="AE86" s="22" t="s">
        <v>46</v>
      </c>
      <c r="AF86" s="14"/>
    </row>
    <row r="87" spans="1:32" ht="243" customHeight="1" x14ac:dyDescent="0.2">
      <c r="A87" s="9">
        <v>3577</v>
      </c>
      <c r="B87" s="10">
        <v>38</v>
      </c>
      <c r="C87" s="10">
        <v>2018</v>
      </c>
      <c r="D87" s="10" t="s">
        <v>460</v>
      </c>
      <c r="E87" s="10" t="s">
        <v>34</v>
      </c>
      <c r="F87" s="10"/>
      <c r="G87" s="10"/>
      <c r="H87" s="10" t="s">
        <v>35</v>
      </c>
      <c r="I87" s="11" t="s">
        <v>36</v>
      </c>
      <c r="J87" s="12" t="s">
        <v>98</v>
      </c>
      <c r="K87" s="10" t="s">
        <v>449</v>
      </c>
      <c r="L87" s="10" t="s">
        <v>100</v>
      </c>
      <c r="M87" s="13" t="s">
        <v>450</v>
      </c>
      <c r="N87" s="13" t="s">
        <v>451</v>
      </c>
      <c r="O87" s="14">
        <v>2018</v>
      </c>
      <c r="P87" s="13"/>
      <c r="Q87" s="14"/>
      <c r="R87" s="15" t="s">
        <v>42</v>
      </c>
      <c r="S87" s="13" t="s">
        <v>461</v>
      </c>
      <c r="T87" s="16">
        <v>43222</v>
      </c>
      <c r="U87" s="16">
        <v>43769</v>
      </c>
      <c r="V87" s="47" t="s">
        <v>462</v>
      </c>
      <c r="W87" s="17" t="s">
        <v>463</v>
      </c>
      <c r="X87" s="18">
        <v>1</v>
      </c>
      <c r="Y87" s="19" t="s">
        <v>45</v>
      </c>
      <c r="Z87" s="10"/>
      <c r="AA87" s="14">
        <v>10</v>
      </c>
      <c r="AB87" s="14">
        <v>2019</v>
      </c>
      <c r="AC87" s="20"/>
      <c r="AD87" s="21"/>
      <c r="AE87" s="22" t="s">
        <v>46</v>
      </c>
      <c r="AF87" s="14"/>
    </row>
    <row r="88" spans="1:32" ht="216.75" customHeight="1" x14ac:dyDescent="0.2">
      <c r="A88" s="9">
        <v>3578</v>
      </c>
      <c r="B88" s="10">
        <v>39</v>
      </c>
      <c r="C88" s="10">
        <v>2018</v>
      </c>
      <c r="D88" s="10" t="s">
        <v>464</v>
      </c>
      <c r="E88" s="10" t="s">
        <v>34</v>
      </c>
      <c r="F88" s="10"/>
      <c r="G88" s="10"/>
      <c r="H88" s="10" t="s">
        <v>35</v>
      </c>
      <c r="I88" s="11" t="s">
        <v>36</v>
      </c>
      <c r="J88" s="12" t="s">
        <v>37</v>
      </c>
      <c r="K88" s="10" t="s">
        <v>449</v>
      </c>
      <c r="L88" s="10" t="s">
        <v>396</v>
      </c>
      <c r="M88" s="13" t="s">
        <v>450</v>
      </c>
      <c r="N88" s="13" t="s">
        <v>451</v>
      </c>
      <c r="O88" s="14">
        <v>2018</v>
      </c>
      <c r="P88" s="13"/>
      <c r="Q88" s="14"/>
      <c r="R88" s="15" t="s">
        <v>42</v>
      </c>
      <c r="S88" s="13" t="s">
        <v>465</v>
      </c>
      <c r="T88" s="16">
        <v>43222</v>
      </c>
      <c r="U88" s="16">
        <v>43555</v>
      </c>
      <c r="V88" s="47" t="s">
        <v>466</v>
      </c>
      <c r="W88" s="17" t="s">
        <v>467</v>
      </c>
      <c r="X88" s="18">
        <v>1</v>
      </c>
      <c r="Y88" s="19" t="s">
        <v>45</v>
      </c>
      <c r="Z88" s="10"/>
      <c r="AA88" s="14" t="s">
        <v>455</v>
      </c>
      <c r="AB88" s="14">
        <v>2019</v>
      </c>
      <c r="AC88" s="20"/>
      <c r="AD88" s="21"/>
      <c r="AE88" s="22" t="s">
        <v>46</v>
      </c>
      <c r="AF88" s="14"/>
    </row>
    <row r="89" spans="1:32" ht="213" customHeight="1" x14ac:dyDescent="0.2">
      <c r="A89" s="9">
        <v>3580</v>
      </c>
      <c r="B89" s="10">
        <v>41</v>
      </c>
      <c r="C89" s="10">
        <v>2018</v>
      </c>
      <c r="D89" s="10" t="s">
        <v>468</v>
      </c>
      <c r="E89" s="10" t="s">
        <v>34</v>
      </c>
      <c r="F89" s="10"/>
      <c r="G89" s="10"/>
      <c r="H89" s="10" t="s">
        <v>120</v>
      </c>
      <c r="I89" s="11" t="s">
        <v>121</v>
      </c>
      <c r="J89" s="12" t="s">
        <v>77</v>
      </c>
      <c r="K89" s="10" t="s">
        <v>122</v>
      </c>
      <c r="L89" s="10" t="s">
        <v>123</v>
      </c>
      <c r="M89" s="13" t="s">
        <v>450</v>
      </c>
      <c r="N89" s="13" t="s">
        <v>451</v>
      </c>
      <c r="O89" s="14">
        <v>2018</v>
      </c>
      <c r="P89" s="13"/>
      <c r="Q89" s="14"/>
      <c r="R89" s="15" t="s">
        <v>42</v>
      </c>
      <c r="S89" s="25" t="s">
        <v>469</v>
      </c>
      <c r="T89" s="16">
        <v>42461</v>
      </c>
      <c r="U89" s="16">
        <v>44377</v>
      </c>
      <c r="V89" s="13"/>
      <c r="W89" s="10" t="s">
        <v>470</v>
      </c>
      <c r="X89" s="18">
        <v>1</v>
      </c>
      <c r="Y89" s="19" t="s">
        <v>45</v>
      </c>
      <c r="Z89" s="13"/>
      <c r="AA89" s="14">
        <v>7</v>
      </c>
      <c r="AB89" s="14">
        <v>2021</v>
      </c>
      <c r="AC89" s="20"/>
      <c r="AD89" s="21"/>
      <c r="AE89" s="22" t="s">
        <v>58</v>
      </c>
      <c r="AF89" s="14"/>
    </row>
    <row r="90" spans="1:32" ht="145.5" customHeight="1" x14ac:dyDescent="0.2">
      <c r="A90" s="9">
        <v>3585</v>
      </c>
      <c r="B90" s="14">
        <v>46</v>
      </c>
      <c r="C90" s="10">
        <v>2018</v>
      </c>
      <c r="D90" s="10" t="s">
        <v>471</v>
      </c>
      <c r="E90" s="10" t="s">
        <v>34</v>
      </c>
      <c r="F90" s="10"/>
      <c r="G90" s="10"/>
      <c r="H90" s="10" t="s">
        <v>48</v>
      </c>
      <c r="I90" s="11" t="s">
        <v>308</v>
      </c>
      <c r="J90" s="12" t="s">
        <v>133</v>
      </c>
      <c r="K90" s="10" t="s">
        <v>309</v>
      </c>
      <c r="L90" s="10" t="s">
        <v>279</v>
      </c>
      <c r="M90" s="13" t="s">
        <v>450</v>
      </c>
      <c r="N90" s="13" t="s">
        <v>451</v>
      </c>
      <c r="O90" s="14">
        <v>2018</v>
      </c>
      <c r="P90" s="10"/>
      <c r="Q90" s="10"/>
      <c r="R90" s="15" t="s">
        <v>42</v>
      </c>
      <c r="S90" s="25" t="s">
        <v>472</v>
      </c>
      <c r="T90" s="16">
        <v>43334</v>
      </c>
      <c r="U90" s="16">
        <v>43465</v>
      </c>
      <c r="V90" s="10" t="s">
        <v>473</v>
      </c>
      <c r="W90" s="25" t="s">
        <v>474</v>
      </c>
      <c r="X90" s="18">
        <v>1</v>
      </c>
      <c r="Y90" s="19" t="s">
        <v>45</v>
      </c>
      <c r="Z90" s="13"/>
      <c r="AA90" s="14">
        <v>10</v>
      </c>
      <c r="AB90" s="14">
        <v>2019</v>
      </c>
      <c r="AC90" s="20"/>
      <c r="AD90" s="21"/>
      <c r="AE90" s="22" t="s">
        <v>58</v>
      </c>
      <c r="AF90" s="14"/>
    </row>
    <row r="91" spans="1:32" ht="171.75" customHeight="1" x14ac:dyDescent="0.2">
      <c r="A91" s="9">
        <v>3586</v>
      </c>
      <c r="B91" s="10">
        <v>47</v>
      </c>
      <c r="C91" s="10">
        <v>2018</v>
      </c>
      <c r="D91" s="10" t="s">
        <v>475</v>
      </c>
      <c r="E91" s="10" t="s">
        <v>34</v>
      </c>
      <c r="F91" s="10"/>
      <c r="G91" s="10"/>
      <c r="H91" s="10" t="s">
        <v>48</v>
      </c>
      <c r="I91" s="11" t="s">
        <v>308</v>
      </c>
      <c r="J91" s="12" t="s">
        <v>133</v>
      </c>
      <c r="K91" s="10" t="s">
        <v>309</v>
      </c>
      <c r="L91" s="10" t="s">
        <v>279</v>
      </c>
      <c r="M91" s="13" t="s">
        <v>450</v>
      </c>
      <c r="N91" s="13" t="s">
        <v>451</v>
      </c>
      <c r="O91" s="14">
        <v>2018</v>
      </c>
      <c r="P91" s="10"/>
      <c r="Q91" s="10"/>
      <c r="R91" s="15" t="s">
        <v>42</v>
      </c>
      <c r="S91" s="25" t="s">
        <v>472</v>
      </c>
      <c r="T91" s="16">
        <v>43334</v>
      </c>
      <c r="U91" s="16">
        <v>43465</v>
      </c>
      <c r="V91" s="10" t="s">
        <v>473</v>
      </c>
      <c r="W91" s="25" t="s">
        <v>476</v>
      </c>
      <c r="X91" s="18">
        <v>1</v>
      </c>
      <c r="Y91" s="19" t="s">
        <v>45</v>
      </c>
      <c r="Z91" s="13"/>
      <c r="AA91" s="14">
        <v>10</v>
      </c>
      <c r="AB91" s="14">
        <v>2019</v>
      </c>
      <c r="AC91" s="20"/>
      <c r="AD91" s="21"/>
      <c r="AE91" s="22" t="s">
        <v>58</v>
      </c>
      <c r="AF91" s="14"/>
    </row>
    <row r="92" spans="1:32" ht="171.75" customHeight="1" x14ac:dyDescent="0.2">
      <c r="A92" s="9">
        <v>3587</v>
      </c>
      <c r="B92" s="10">
        <v>48</v>
      </c>
      <c r="C92" s="10">
        <v>2018</v>
      </c>
      <c r="D92" s="10" t="s">
        <v>477</v>
      </c>
      <c r="E92" s="10" t="s">
        <v>34</v>
      </c>
      <c r="F92" s="10"/>
      <c r="G92" s="10"/>
      <c r="H92" s="10" t="s">
        <v>48</v>
      </c>
      <c r="I92" s="11" t="s">
        <v>308</v>
      </c>
      <c r="J92" s="12" t="s">
        <v>133</v>
      </c>
      <c r="K92" s="10" t="s">
        <v>309</v>
      </c>
      <c r="L92" s="10" t="s">
        <v>279</v>
      </c>
      <c r="M92" s="13" t="s">
        <v>450</v>
      </c>
      <c r="N92" s="13" t="s">
        <v>451</v>
      </c>
      <c r="O92" s="14">
        <v>2018</v>
      </c>
      <c r="P92" s="10"/>
      <c r="Q92" s="10"/>
      <c r="R92" s="15" t="s">
        <v>42</v>
      </c>
      <c r="S92" s="25" t="s">
        <v>472</v>
      </c>
      <c r="T92" s="16">
        <v>43334</v>
      </c>
      <c r="U92" s="16">
        <v>43465</v>
      </c>
      <c r="V92" s="10" t="s">
        <v>478</v>
      </c>
      <c r="W92" s="25" t="s">
        <v>479</v>
      </c>
      <c r="X92" s="18">
        <v>1</v>
      </c>
      <c r="Y92" s="19" t="s">
        <v>45</v>
      </c>
      <c r="Z92" s="13"/>
      <c r="AA92" s="14">
        <v>10</v>
      </c>
      <c r="AB92" s="14">
        <v>2019</v>
      </c>
      <c r="AC92" s="20"/>
      <c r="AD92" s="21"/>
      <c r="AE92" s="22" t="s">
        <v>58</v>
      </c>
      <c r="AF92" s="14"/>
    </row>
    <row r="93" spans="1:32" ht="100.5" customHeight="1" x14ac:dyDescent="0.2">
      <c r="A93" s="9">
        <v>3588</v>
      </c>
      <c r="B93" s="14">
        <v>49</v>
      </c>
      <c r="C93" s="10">
        <v>2018</v>
      </c>
      <c r="D93" s="10" t="s">
        <v>480</v>
      </c>
      <c r="E93" s="10" t="s">
        <v>34</v>
      </c>
      <c r="F93" s="10"/>
      <c r="G93" s="10"/>
      <c r="H93" s="10" t="s">
        <v>48</v>
      </c>
      <c r="I93" s="11" t="s">
        <v>308</v>
      </c>
      <c r="J93" s="12" t="s">
        <v>133</v>
      </c>
      <c r="K93" s="10" t="s">
        <v>481</v>
      </c>
      <c r="L93" s="10" t="s">
        <v>210</v>
      </c>
      <c r="M93" s="13" t="s">
        <v>450</v>
      </c>
      <c r="N93" s="13" t="s">
        <v>451</v>
      </c>
      <c r="O93" s="14">
        <v>2018</v>
      </c>
      <c r="P93" s="10"/>
      <c r="Q93" s="10"/>
      <c r="R93" s="15" t="s">
        <v>482</v>
      </c>
      <c r="S93" s="25" t="s">
        <v>483</v>
      </c>
      <c r="T93" s="16">
        <v>43244</v>
      </c>
      <c r="U93" s="16">
        <v>43251</v>
      </c>
      <c r="V93" s="10"/>
      <c r="W93" s="10" t="s">
        <v>484</v>
      </c>
      <c r="X93" s="18">
        <v>1</v>
      </c>
      <c r="Y93" s="19" t="s">
        <v>45</v>
      </c>
      <c r="Z93" s="13"/>
      <c r="AA93" s="14" t="s">
        <v>485</v>
      </c>
      <c r="AB93" s="14">
        <v>2019</v>
      </c>
      <c r="AC93" s="20"/>
      <c r="AD93" s="21"/>
      <c r="AE93" s="22" t="s">
        <v>58</v>
      </c>
      <c r="AF93" s="14"/>
    </row>
    <row r="94" spans="1:32" ht="99.75" customHeight="1" x14ac:dyDescent="0.2">
      <c r="A94" s="9">
        <v>3589</v>
      </c>
      <c r="B94" s="10">
        <v>50</v>
      </c>
      <c r="C94" s="10">
        <v>2018</v>
      </c>
      <c r="D94" s="10" t="s">
        <v>486</v>
      </c>
      <c r="E94" s="10" t="s">
        <v>34</v>
      </c>
      <c r="F94" s="10"/>
      <c r="G94" s="10"/>
      <c r="H94" s="10" t="s">
        <v>48</v>
      </c>
      <c r="I94" s="11" t="s">
        <v>308</v>
      </c>
      <c r="J94" s="12" t="s">
        <v>133</v>
      </c>
      <c r="K94" s="10" t="s">
        <v>481</v>
      </c>
      <c r="L94" s="10" t="s">
        <v>210</v>
      </c>
      <c r="M94" s="13" t="s">
        <v>450</v>
      </c>
      <c r="N94" s="13" t="s">
        <v>451</v>
      </c>
      <c r="O94" s="14">
        <v>2018</v>
      </c>
      <c r="P94" s="10"/>
      <c r="Q94" s="10"/>
      <c r="R94" s="15"/>
      <c r="S94" s="25"/>
      <c r="T94" s="16">
        <v>43210</v>
      </c>
      <c r="U94" s="16">
        <v>43524</v>
      </c>
      <c r="V94" s="10" t="s">
        <v>487</v>
      </c>
      <c r="W94" s="13" t="s">
        <v>488</v>
      </c>
      <c r="X94" s="18">
        <v>1</v>
      </c>
      <c r="Y94" s="19" t="s">
        <v>45</v>
      </c>
      <c r="Z94" s="13"/>
      <c r="AA94" s="22" t="s">
        <v>216</v>
      </c>
      <c r="AB94" s="14">
        <v>2019</v>
      </c>
      <c r="AC94" s="20"/>
      <c r="AD94" s="21"/>
      <c r="AE94" s="22" t="s">
        <v>58</v>
      </c>
      <c r="AF94" s="14"/>
    </row>
    <row r="95" spans="1:32" ht="94.5" x14ac:dyDescent="0.2">
      <c r="A95" s="9">
        <v>3590</v>
      </c>
      <c r="B95" s="10">
        <v>51</v>
      </c>
      <c r="C95" s="10">
        <v>2018</v>
      </c>
      <c r="D95" s="10" t="s">
        <v>489</v>
      </c>
      <c r="E95" s="10" t="s">
        <v>34</v>
      </c>
      <c r="F95" s="10"/>
      <c r="G95" s="10"/>
      <c r="H95" s="10" t="s">
        <v>48</v>
      </c>
      <c r="I95" s="11" t="s">
        <v>308</v>
      </c>
      <c r="J95" s="12" t="s">
        <v>133</v>
      </c>
      <c r="K95" s="10" t="s">
        <v>481</v>
      </c>
      <c r="L95" s="10" t="s">
        <v>210</v>
      </c>
      <c r="M95" s="13" t="s">
        <v>450</v>
      </c>
      <c r="N95" s="13" t="s">
        <v>451</v>
      </c>
      <c r="O95" s="14">
        <v>2018</v>
      </c>
      <c r="P95" s="10"/>
      <c r="Q95" s="10"/>
      <c r="R95" s="15"/>
      <c r="S95" s="25"/>
      <c r="T95" s="16">
        <v>43210</v>
      </c>
      <c r="U95" s="16">
        <v>43524</v>
      </c>
      <c r="V95" s="10" t="s">
        <v>487</v>
      </c>
      <c r="W95" s="13" t="s">
        <v>488</v>
      </c>
      <c r="X95" s="18">
        <v>1</v>
      </c>
      <c r="Y95" s="19" t="s">
        <v>45</v>
      </c>
      <c r="Z95" s="13"/>
      <c r="AA95" s="22" t="s">
        <v>216</v>
      </c>
      <c r="AB95" s="14">
        <v>2019</v>
      </c>
      <c r="AC95" s="20"/>
      <c r="AD95" s="21"/>
      <c r="AE95" s="22" t="s">
        <v>58</v>
      </c>
      <c r="AF95" s="14"/>
    </row>
    <row r="96" spans="1:32" ht="157.5" x14ac:dyDescent="0.2">
      <c r="A96" s="9">
        <v>3591</v>
      </c>
      <c r="B96" s="14">
        <v>52</v>
      </c>
      <c r="C96" s="10">
        <v>2018</v>
      </c>
      <c r="D96" s="10" t="s">
        <v>490</v>
      </c>
      <c r="E96" s="10" t="s">
        <v>34</v>
      </c>
      <c r="F96" s="10"/>
      <c r="G96" s="10"/>
      <c r="H96" s="10" t="s">
        <v>48</v>
      </c>
      <c r="I96" s="11" t="s">
        <v>308</v>
      </c>
      <c r="J96" s="12" t="s">
        <v>133</v>
      </c>
      <c r="K96" s="10" t="s">
        <v>481</v>
      </c>
      <c r="L96" s="10" t="s">
        <v>210</v>
      </c>
      <c r="M96" s="13" t="s">
        <v>450</v>
      </c>
      <c r="N96" s="13" t="s">
        <v>451</v>
      </c>
      <c r="O96" s="14">
        <v>2018</v>
      </c>
      <c r="P96" s="10"/>
      <c r="Q96" s="10"/>
      <c r="R96" s="15"/>
      <c r="S96" s="25"/>
      <c r="T96" s="16">
        <v>43210</v>
      </c>
      <c r="U96" s="16">
        <v>43524</v>
      </c>
      <c r="V96" s="10" t="s">
        <v>487</v>
      </c>
      <c r="W96" s="13" t="s">
        <v>488</v>
      </c>
      <c r="X96" s="18">
        <v>1</v>
      </c>
      <c r="Y96" s="19" t="s">
        <v>45</v>
      </c>
      <c r="Z96" s="13"/>
      <c r="AA96" s="22" t="s">
        <v>216</v>
      </c>
      <c r="AB96" s="14">
        <v>2019</v>
      </c>
      <c r="AC96" s="20"/>
      <c r="AD96" s="21"/>
      <c r="AE96" s="22" t="s">
        <v>58</v>
      </c>
      <c r="AF96" s="14"/>
    </row>
    <row r="97" spans="1:32" ht="135" customHeight="1" x14ac:dyDescent="0.2">
      <c r="A97" s="9">
        <v>3596</v>
      </c>
      <c r="B97" s="10">
        <v>57</v>
      </c>
      <c r="C97" s="10">
        <v>2018</v>
      </c>
      <c r="D97" s="10" t="s">
        <v>491</v>
      </c>
      <c r="E97" s="10" t="s">
        <v>34</v>
      </c>
      <c r="F97" s="10"/>
      <c r="G97" s="10"/>
      <c r="H97" s="10" t="s">
        <v>48</v>
      </c>
      <c r="I97" s="11" t="s">
        <v>132</v>
      </c>
      <c r="J97" s="12" t="s">
        <v>133</v>
      </c>
      <c r="K97" s="10" t="s">
        <v>134</v>
      </c>
      <c r="L97" s="45" t="s">
        <v>492</v>
      </c>
      <c r="M97" s="13" t="s">
        <v>450</v>
      </c>
      <c r="N97" s="13" t="s">
        <v>451</v>
      </c>
      <c r="O97" s="14">
        <v>2018</v>
      </c>
      <c r="P97" s="10"/>
      <c r="Q97" s="14"/>
      <c r="R97" s="15" t="s">
        <v>358</v>
      </c>
      <c r="S97" s="25" t="s">
        <v>493</v>
      </c>
      <c r="T97" s="16">
        <v>43221</v>
      </c>
      <c r="U97" s="16">
        <v>43465</v>
      </c>
      <c r="V97" s="10"/>
      <c r="W97" s="13" t="s">
        <v>494</v>
      </c>
      <c r="X97" s="18">
        <v>1</v>
      </c>
      <c r="Y97" s="19" t="s">
        <v>45</v>
      </c>
      <c r="Z97" s="13"/>
      <c r="AA97" s="14" t="s">
        <v>41</v>
      </c>
      <c r="AB97" s="14">
        <v>2019</v>
      </c>
      <c r="AC97" s="20"/>
      <c r="AD97" s="21"/>
      <c r="AE97" s="22" t="s">
        <v>58</v>
      </c>
      <c r="AF97" s="14"/>
    </row>
    <row r="98" spans="1:32" ht="90" customHeight="1" x14ac:dyDescent="0.2">
      <c r="A98" s="9">
        <v>3598</v>
      </c>
      <c r="B98" s="10">
        <v>59</v>
      </c>
      <c r="C98" s="10">
        <v>2018</v>
      </c>
      <c r="D98" s="10" t="s">
        <v>495</v>
      </c>
      <c r="E98" s="10" t="s">
        <v>34</v>
      </c>
      <c r="F98" s="10"/>
      <c r="G98" s="10"/>
      <c r="H98" s="10" t="s">
        <v>35</v>
      </c>
      <c r="I98" s="11" t="s">
        <v>36</v>
      </c>
      <c r="J98" s="12" t="s">
        <v>37</v>
      </c>
      <c r="K98" s="10" t="s">
        <v>496</v>
      </c>
      <c r="L98" s="10" t="s">
        <v>112</v>
      </c>
      <c r="M98" s="13" t="s">
        <v>497</v>
      </c>
      <c r="N98" s="13" t="s">
        <v>102</v>
      </c>
      <c r="O98" s="14">
        <v>2018</v>
      </c>
      <c r="P98" s="13"/>
      <c r="Q98" s="14"/>
      <c r="R98" s="15" t="s">
        <v>42</v>
      </c>
      <c r="S98" s="25" t="s">
        <v>498</v>
      </c>
      <c r="T98" s="16">
        <v>43266</v>
      </c>
      <c r="U98" s="16">
        <v>43708</v>
      </c>
      <c r="V98" s="10"/>
      <c r="W98" s="40" t="s">
        <v>499</v>
      </c>
      <c r="X98" s="18">
        <v>1</v>
      </c>
      <c r="Y98" s="19" t="s">
        <v>45</v>
      </c>
      <c r="Z98" s="13"/>
      <c r="AA98" s="14">
        <v>9</v>
      </c>
      <c r="AB98" s="14">
        <v>2019</v>
      </c>
      <c r="AC98" s="20"/>
      <c r="AD98" s="21"/>
      <c r="AE98" s="22" t="s">
        <v>46</v>
      </c>
      <c r="AF98" s="14"/>
    </row>
    <row r="99" spans="1:32" ht="165.75" customHeight="1" x14ac:dyDescent="0.2">
      <c r="A99" s="9">
        <v>3599</v>
      </c>
      <c r="B99" s="10">
        <v>60</v>
      </c>
      <c r="C99" s="10">
        <v>2018</v>
      </c>
      <c r="D99" s="15" t="s">
        <v>500</v>
      </c>
      <c r="E99" s="10" t="s">
        <v>34</v>
      </c>
      <c r="F99" s="10"/>
      <c r="G99" s="10"/>
      <c r="H99" s="10" t="s">
        <v>35</v>
      </c>
      <c r="I99" s="11" t="s">
        <v>36</v>
      </c>
      <c r="J99" s="12" t="s">
        <v>37</v>
      </c>
      <c r="K99" s="10" t="s">
        <v>496</v>
      </c>
      <c r="L99" s="10" t="s">
        <v>112</v>
      </c>
      <c r="M99" s="13" t="s">
        <v>497</v>
      </c>
      <c r="N99" s="13" t="s">
        <v>102</v>
      </c>
      <c r="O99" s="14">
        <v>2018</v>
      </c>
      <c r="P99" s="13"/>
      <c r="Q99" s="14"/>
      <c r="R99" s="15" t="s">
        <v>42</v>
      </c>
      <c r="S99" s="25" t="s">
        <v>501</v>
      </c>
      <c r="T99" s="16">
        <v>43266</v>
      </c>
      <c r="U99" s="16">
        <v>43555</v>
      </c>
      <c r="V99" s="48"/>
      <c r="W99" s="10" t="s">
        <v>502</v>
      </c>
      <c r="X99" s="18">
        <v>1</v>
      </c>
      <c r="Y99" s="19" t="s">
        <v>45</v>
      </c>
      <c r="Z99" s="13"/>
      <c r="AA99" s="14" t="s">
        <v>455</v>
      </c>
      <c r="AB99" s="14">
        <v>2019</v>
      </c>
      <c r="AC99" s="20"/>
      <c r="AD99" s="21"/>
      <c r="AE99" s="22" t="s">
        <v>46</v>
      </c>
      <c r="AF99" s="14"/>
    </row>
    <row r="100" spans="1:32" ht="141" customHeight="1" x14ac:dyDescent="0.2">
      <c r="A100" s="9">
        <v>3600</v>
      </c>
      <c r="B100" s="14">
        <v>61</v>
      </c>
      <c r="C100" s="10">
        <v>2018</v>
      </c>
      <c r="D100" s="15" t="s">
        <v>503</v>
      </c>
      <c r="E100" s="10" t="s">
        <v>34</v>
      </c>
      <c r="F100" s="10"/>
      <c r="G100" s="10"/>
      <c r="H100" s="10" t="s">
        <v>35</v>
      </c>
      <c r="I100" s="11" t="s">
        <v>36</v>
      </c>
      <c r="J100" s="12" t="s">
        <v>37</v>
      </c>
      <c r="K100" s="10" t="s">
        <v>496</v>
      </c>
      <c r="L100" s="10" t="s">
        <v>112</v>
      </c>
      <c r="M100" s="13" t="s">
        <v>497</v>
      </c>
      <c r="N100" s="13" t="s">
        <v>102</v>
      </c>
      <c r="O100" s="14">
        <v>2018</v>
      </c>
      <c r="P100" s="13"/>
      <c r="Q100" s="14"/>
      <c r="R100" s="15" t="s">
        <v>42</v>
      </c>
      <c r="S100" s="25" t="s">
        <v>504</v>
      </c>
      <c r="T100" s="16">
        <v>43266</v>
      </c>
      <c r="U100" s="16">
        <v>43555</v>
      </c>
      <c r="V100" s="48"/>
      <c r="W100" s="10" t="s">
        <v>505</v>
      </c>
      <c r="X100" s="18">
        <v>1</v>
      </c>
      <c r="Y100" s="19" t="s">
        <v>45</v>
      </c>
      <c r="Z100" s="13"/>
      <c r="AA100" s="14" t="s">
        <v>412</v>
      </c>
      <c r="AB100" s="14">
        <v>2019</v>
      </c>
      <c r="AC100" s="20"/>
      <c r="AD100" s="21"/>
      <c r="AE100" s="22" t="s">
        <v>46</v>
      </c>
      <c r="AF100" s="14"/>
    </row>
    <row r="101" spans="1:32" ht="181.5" customHeight="1" x14ac:dyDescent="0.2">
      <c r="A101" s="9">
        <v>3602</v>
      </c>
      <c r="B101" s="10">
        <v>63</v>
      </c>
      <c r="C101" s="10">
        <v>2018</v>
      </c>
      <c r="D101" s="10" t="s">
        <v>506</v>
      </c>
      <c r="E101" s="10" t="s">
        <v>34</v>
      </c>
      <c r="F101" s="10"/>
      <c r="G101" s="10"/>
      <c r="H101" s="10" t="s">
        <v>48</v>
      </c>
      <c r="I101" s="11" t="s">
        <v>308</v>
      </c>
      <c r="J101" s="12" t="s">
        <v>133</v>
      </c>
      <c r="K101" s="10" t="s">
        <v>309</v>
      </c>
      <c r="L101" s="10" t="s">
        <v>279</v>
      </c>
      <c r="M101" s="13" t="s">
        <v>497</v>
      </c>
      <c r="N101" s="13" t="s">
        <v>102</v>
      </c>
      <c r="O101" s="14">
        <v>2018</v>
      </c>
      <c r="P101" s="14"/>
      <c r="Q101" s="14"/>
      <c r="R101" s="15" t="s">
        <v>42</v>
      </c>
      <c r="S101" s="49" t="s">
        <v>507</v>
      </c>
      <c r="T101" s="16">
        <v>43101</v>
      </c>
      <c r="U101" s="16">
        <v>43465</v>
      </c>
      <c r="V101" s="10"/>
      <c r="W101" s="10" t="s">
        <v>508</v>
      </c>
      <c r="X101" s="18">
        <v>1</v>
      </c>
      <c r="Y101" s="19" t="s">
        <v>45</v>
      </c>
      <c r="Z101" s="13"/>
      <c r="AA101" s="14" t="s">
        <v>266</v>
      </c>
      <c r="AB101" s="14">
        <v>2019</v>
      </c>
      <c r="AC101" s="20"/>
      <c r="AD101" s="21"/>
      <c r="AE101" s="22" t="s">
        <v>58</v>
      </c>
      <c r="AF101" s="14"/>
    </row>
    <row r="102" spans="1:32" ht="409.5" x14ac:dyDescent="0.2">
      <c r="A102" s="9">
        <v>3603</v>
      </c>
      <c r="B102" s="14">
        <v>64</v>
      </c>
      <c r="C102" s="10">
        <v>2018</v>
      </c>
      <c r="D102" s="10" t="s">
        <v>509</v>
      </c>
      <c r="E102" s="10" t="s">
        <v>34</v>
      </c>
      <c r="F102" s="10"/>
      <c r="G102" s="10"/>
      <c r="H102" s="10" t="s">
        <v>48</v>
      </c>
      <c r="I102" s="11" t="s">
        <v>308</v>
      </c>
      <c r="J102" s="12" t="s">
        <v>133</v>
      </c>
      <c r="K102" s="10" t="s">
        <v>309</v>
      </c>
      <c r="L102" s="10" t="s">
        <v>279</v>
      </c>
      <c r="M102" s="13" t="s">
        <v>497</v>
      </c>
      <c r="N102" s="13" t="s">
        <v>102</v>
      </c>
      <c r="O102" s="14">
        <v>2018</v>
      </c>
      <c r="P102" s="14"/>
      <c r="Q102" s="14"/>
      <c r="R102" s="15"/>
      <c r="S102" s="49"/>
      <c r="T102" s="16"/>
      <c r="U102" s="16">
        <v>43555</v>
      </c>
      <c r="V102" s="10"/>
      <c r="W102" s="10" t="s">
        <v>510</v>
      </c>
      <c r="X102" s="18">
        <v>1</v>
      </c>
      <c r="Y102" s="19" t="s">
        <v>45</v>
      </c>
      <c r="Z102" s="13"/>
      <c r="AA102" s="14" t="s">
        <v>266</v>
      </c>
      <c r="AB102" s="14">
        <v>2019</v>
      </c>
      <c r="AC102" s="20"/>
      <c r="AD102" s="21"/>
      <c r="AE102" s="22" t="s">
        <v>58</v>
      </c>
      <c r="AF102" s="14"/>
    </row>
    <row r="103" spans="1:32" ht="267.75" x14ac:dyDescent="0.2">
      <c r="A103" s="9">
        <v>3615</v>
      </c>
      <c r="B103" s="14">
        <v>76</v>
      </c>
      <c r="C103" s="10">
        <v>2018</v>
      </c>
      <c r="D103" s="10" t="s">
        <v>511</v>
      </c>
      <c r="E103" s="10" t="s">
        <v>34</v>
      </c>
      <c r="F103" s="10"/>
      <c r="G103" s="10"/>
      <c r="H103" s="10" t="s">
        <v>35</v>
      </c>
      <c r="I103" s="11" t="s">
        <v>36</v>
      </c>
      <c r="J103" s="12" t="s">
        <v>37</v>
      </c>
      <c r="K103" s="10" t="s">
        <v>512</v>
      </c>
      <c r="L103" s="10" t="s">
        <v>112</v>
      </c>
      <c r="M103" s="13" t="s">
        <v>513</v>
      </c>
      <c r="N103" s="13" t="s">
        <v>81</v>
      </c>
      <c r="O103" s="14">
        <v>2018</v>
      </c>
      <c r="P103" s="14"/>
      <c r="Q103" s="14"/>
      <c r="R103" s="15" t="s">
        <v>42</v>
      </c>
      <c r="S103" s="39" t="s">
        <v>514</v>
      </c>
      <c r="T103" s="16">
        <v>43309</v>
      </c>
      <c r="U103" s="16">
        <v>43496</v>
      </c>
      <c r="V103" s="10"/>
      <c r="W103" s="40" t="s">
        <v>515</v>
      </c>
      <c r="X103" s="18">
        <v>1</v>
      </c>
      <c r="Y103" s="19" t="s">
        <v>45</v>
      </c>
      <c r="Z103" s="13"/>
      <c r="AA103" s="14" t="s">
        <v>485</v>
      </c>
      <c r="AB103" s="14">
        <v>2019</v>
      </c>
      <c r="AC103" s="20"/>
      <c r="AD103" s="21"/>
      <c r="AE103" s="22" t="s">
        <v>46</v>
      </c>
      <c r="AF103" s="14"/>
    </row>
    <row r="104" spans="1:32" ht="92.25" customHeight="1" x14ac:dyDescent="0.2">
      <c r="A104" s="9">
        <v>3616</v>
      </c>
      <c r="B104" s="10">
        <v>77</v>
      </c>
      <c r="C104" s="10">
        <v>2018</v>
      </c>
      <c r="D104" s="10" t="s">
        <v>516</v>
      </c>
      <c r="E104" s="10" t="s">
        <v>34</v>
      </c>
      <c r="F104" s="10"/>
      <c r="G104" s="10"/>
      <c r="H104" s="10" t="s">
        <v>35</v>
      </c>
      <c r="I104" s="11" t="s">
        <v>36</v>
      </c>
      <c r="J104" s="12" t="s">
        <v>37</v>
      </c>
      <c r="K104" s="10" t="s">
        <v>512</v>
      </c>
      <c r="L104" s="10" t="s">
        <v>112</v>
      </c>
      <c r="M104" s="13" t="s">
        <v>513</v>
      </c>
      <c r="N104" s="13" t="s">
        <v>81</v>
      </c>
      <c r="O104" s="14">
        <v>2018</v>
      </c>
      <c r="P104" s="14"/>
      <c r="Q104" s="14"/>
      <c r="R104" s="15" t="s">
        <v>42</v>
      </c>
      <c r="S104" s="39" t="s">
        <v>514</v>
      </c>
      <c r="T104" s="16">
        <v>43309</v>
      </c>
      <c r="U104" s="16">
        <v>43496</v>
      </c>
      <c r="V104" s="10"/>
      <c r="W104" s="40" t="s">
        <v>517</v>
      </c>
      <c r="X104" s="18">
        <v>1</v>
      </c>
      <c r="Y104" s="19" t="s">
        <v>45</v>
      </c>
      <c r="Z104" s="13"/>
      <c r="AA104" s="14" t="s">
        <v>485</v>
      </c>
      <c r="AB104" s="14">
        <v>2019</v>
      </c>
      <c r="AC104" s="20"/>
      <c r="AD104" s="21"/>
      <c r="AE104" s="22" t="s">
        <v>46</v>
      </c>
      <c r="AF104" s="14"/>
    </row>
    <row r="105" spans="1:32" ht="141.75" customHeight="1" x14ac:dyDescent="0.2">
      <c r="A105" s="9">
        <v>3618</v>
      </c>
      <c r="B105" s="14">
        <v>79</v>
      </c>
      <c r="C105" s="10">
        <v>2018</v>
      </c>
      <c r="D105" s="10" t="s">
        <v>518</v>
      </c>
      <c r="E105" s="10" t="s">
        <v>34</v>
      </c>
      <c r="F105" s="10"/>
      <c r="G105" s="10"/>
      <c r="H105" s="10" t="s">
        <v>35</v>
      </c>
      <c r="I105" s="11" t="s">
        <v>36</v>
      </c>
      <c r="J105" s="12" t="s">
        <v>37</v>
      </c>
      <c r="K105" s="10" t="s">
        <v>519</v>
      </c>
      <c r="L105" s="37" t="s">
        <v>100</v>
      </c>
      <c r="M105" s="13" t="s">
        <v>520</v>
      </c>
      <c r="N105" s="13" t="s">
        <v>195</v>
      </c>
      <c r="O105" s="14">
        <v>2018</v>
      </c>
      <c r="P105" s="14"/>
      <c r="Q105" s="14"/>
      <c r="R105" s="15" t="s">
        <v>42</v>
      </c>
      <c r="S105" s="25" t="s">
        <v>521</v>
      </c>
      <c r="T105" s="16">
        <v>43320</v>
      </c>
      <c r="U105" s="16">
        <v>43555</v>
      </c>
      <c r="V105" s="10"/>
      <c r="W105" s="10" t="s">
        <v>522</v>
      </c>
      <c r="X105" s="18">
        <v>1</v>
      </c>
      <c r="Y105" s="19" t="s">
        <v>45</v>
      </c>
      <c r="Z105" s="13"/>
      <c r="AA105" s="14" t="s">
        <v>412</v>
      </c>
      <c r="AB105" s="14">
        <v>2019</v>
      </c>
      <c r="AC105" s="20"/>
      <c r="AD105" s="21"/>
      <c r="AE105" s="22" t="s">
        <v>46</v>
      </c>
      <c r="AF105" s="14"/>
    </row>
    <row r="106" spans="1:32" ht="409.5" x14ac:dyDescent="0.2">
      <c r="A106" s="9">
        <v>3620</v>
      </c>
      <c r="B106" s="10">
        <v>81</v>
      </c>
      <c r="C106" s="10">
        <v>2018</v>
      </c>
      <c r="D106" s="10" t="s">
        <v>523</v>
      </c>
      <c r="E106" s="10" t="s">
        <v>34</v>
      </c>
      <c r="F106" s="10"/>
      <c r="G106" s="10"/>
      <c r="H106" s="10" t="s">
        <v>35</v>
      </c>
      <c r="I106" s="11" t="s">
        <v>36</v>
      </c>
      <c r="J106" s="12" t="s">
        <v>98</v>
      </c>
      <c r="K106" s="10" t="s">
        <v>273</v>
      </c>
      <c r="L106" s="10" t="s">
        <v>100</v>
      </c>
      <c r="M106" s="13" t="s">
        <v>520</v>
      </c>
      <c r="N106" s="13" t="s">
        <v>195</v>
      </c>
      <c r="O106" s="14">
        <v>2018</v>
      </c>
      <c r="P106" s="14"/>
      <c r="Q106" s="14"/>
      <c r="R106" s="15"/>
      <c r="S106" s="25" t="s">
        <v>524</v>
      </c>
      <c r="T106" s="16">
        <v>43313</v>
      </c>
      <c r="U106" s="16">
        <v>43373</v>
      </c>
      <c r="V106" s="10"/>
      <c r="W106" s="50" t="s">
        <v>525</v>
      </c>
      <c r="X106" s="18">
        <v>1</v>
      </c>
      <c r="Y106" s="19" t="s">
        <v>45</v>
      </c>
      <c r="Z106" s="13"/>
      <c r="AA106" s="14">
        <v>7</v>
      </c>
      <c r="AB106" s="14">
        <v>2019</v>
      </c>
      <c r="AC106" s="20"/>
      <c r="AD106" s="21"/>
      <c r="AE106" s="22" t="s">
        <v>46</v>
      </c>
      <c r="AF106" s="14"/>
    </row>
    <row r="107" spans="1:32" ht="153.75" customHeight="1" x14ac:dyDescent="0.2">
      <c r="A107" s="9">
        <v>3624</v>
      </c>
      <c r="B107" s="14">
        <v>85</v>
      </c>
      <c r="C107" s="10">
        <v>2018</v>
      </c>
      <c r="D107" s="10" t="s">
        <v>532</v>
      </c>
      <c r="E107" s="10" t="s">
        <v>34</v>
      </c>
      <c r="F107" s="10"/>
      <c r="G107" s="10"/>
      <c r="H107" s="10" t="s">
        <v>85</v>
      </c>
      <c r="I107" s="11" t="s">
        <v>49</v>
      </c>
      <c r="J107" s="12" t="s">
        <v>50</v>
      </c>
      <c r="K107" s="10" t="s">
        <v>86</v>
      </c>
      <c r="L107" s="10" t="s">
        <v>63</v>
      </c>
      <c r="M107" s="13" t="s">
        <v>533</v>
      </c>
      <c r="N107" s="13" t="s">
        <v>212</v>
      </c>
      <c r="O107" s="14">
        <v>2018</v>
      </c>
      <c r="P107" s="14"/>
      <c r="Q107" s="14"/>
      <c r="R107" s="15" t="s">
        <v>42</v>
      </c>
      <c r="S107" s="25" t="s">
        <v>534</v>
      </c>
      <c r="T107" s="16">
        <v>43367</v>
      </c>
      <c r="U107" s="16">
        <v>43555</v>
      </c>
      <c r="V107" s="10" t="s">
        <v>535</v>
      </c>
      <c r="W107" s="25" t="s">
        <v>536</v>
      </c>
      <c r="X107" s="18">
        <v>1</v>
      </c>
      <c r="Y107" s="19" t="s">
        <v>45</v>
      </c>
      <c r="Z107" s="13"/>
      <c r="AA107" s="14">
        <v>12</v>
      </c>
      <c r="AB107" s="14">
        <v>2019</v>
      </c>
      <c r="AC107" s="20"/>
      <c r="AD107" s="21"/>
      <c r="AE107" s="22" t="s">
        <v>58</v>
      </c>
      <c r="AF107" s="14"/>
    </row>
    <row r="108" spans="1:32" ht="291.75" customHeight="1" x14ac:dyDescent="0.2">
      <c r="A108" s="9">
        <v>3625</v>
      </c>
      <c r="B108" s="10">
        <v>86</v>
      </c>
      <c r="C108" s="10">
        <v>2018</v>
      </c>
      <c r="D108" s="10" t="s">
        <v>537</v>
      </c>
      <c r="E108" s="10" t="s">
        <v>34</v>
      </c>
      <c r="F108" s="10"/>
      <c r="G108" s="10"/>
      <c r="H108" s="10" t="s">
        <v>85</v>
      </c>
      <c r="I108" s="11" t="s">
        <v>49</v>
      </c>
      <c r="J108" s="12" t="s">
        <v>50</v>
      </c>
      <c r="K108" s="10" t="s">
        <v>86</v>
      </c>
      <c r="L108" s="10" t="s">
        <v>63</v>
      </c>
      <c r="M108" s="13" t="s">
        <v>533</v>
      </c>
      <c r="N108" s="13" t="s">
        <v>212</v>
      </c>
      <c r="O108" s="14">
        <v>2018</v>
      </c>
      <c r="P108" s="14"/>
      <c r="Q108" s="14"/>
      <c r="R108" s="15" t="s">
        <v>42</v>
      </c>
      <c r="S108" s="25" t="s">
        <v>538</v>
      </c>
      <c r="T108" s="16">
        <v>43367</v>
      </c>
      <c r="U108" s="16">
        <v>43555</v>
      </c>
      <c r="V108" s="10" t="s">
        <v>535</v>
      </c>
      <c r="W108" s="25" t="s">
        <v>539</v>
      </c>
      <c r="X108" s="18">
        <v>1</v>
      </c>
      <c r="Y108" s="19" t="s">
        <v>45</v>
      </c>
      <c r="Z108" s="13"/>
      <c r="AA108" s="14">
        <v>11</v>
      </c>
      <c r="AB108" s="14">
        <v>2019</v>
      </c>
      <c r="AC108" s="20"/>
      <c r="AD108" s="21"/>
      <c r="AE108" s="22" t="s">
        <v>58</v>
      </c>
      <c r="AF108" s="14"/>
    </row>
    <row r="109" spans="1:32" ht="192" customHeight="1" x14ac:dyDescent="0.2">
      <c r="A109" s="9">
        <v>3627</v>
      </c>
      <c r="B109" s="14">
        <v>88</v>
      </c>
      <c r="C109" s="10">
        <v>2018</v>
      </c>
      <c r="D109" s="10" t="s">
        <v>540</v>
      </c>
      <c r="E109" s="10" t="s">
        <v>34</v>
      </c>
      <c r="F109" s="10"/>
      <c r="G109" s="10"/>
      <c r="H109" s="10" t="s">
        <v>35</v>
      </c>
      <c r="I109" s="11" t="s">
        <v>36</v>
      </c>
      <c r="J109" s="12" t="s">
        <v>37</v>
      </c>
      <c r="K109" s="10" t="s">
        <v>541</v>
      </c>
      <c r="L109" s="10" t="s">
        <v>112</v>
      </c>
      <c r="M109" s="13" t="s">
        <v>533</v>
      </c>
      <c r="N109" s="13" t="s">
        <v>212</v>
      </c>
      <c r="O109" s="14">
        <v>2018</v>
      </c>
      <c r="P109" s="14"/>
      <c r="Q109" s="14"/>
      <c r="R109" s="15" t="s">
        <v>42</v>
      </c>
      <c r="S109" s="25" t="s">
        <v>542</v>
      </c>
      <c r="T109" s="16">
        <v>43346</v>
      </c>
      <c r="U109" s="16">
        <v>43434</v>
      </c>
      <c r="V109" s="10"/>
      <c r="W109" s="10" t="s">
        <v>543</v>
      </c>
      <c r="X109" s="18">
        <v>1</v>
      </c>
      <c r="Y109" s="19" t="s">
        <v>45</v>
      </c>
      <c r="Z109" s="13"/>
      <c r="AA109" s="14" t="s">
        <v>455</v>
      </c>
      <c r="AB109" s="14">
        <v>2019</v>
      </c>
      <c r="AC109" s="20"/>
      <c r="AD109" s="21"/>
      <c r="AE109" s="22" t="s">
        <v>46</v>
      </c>
      <c r="AF109" s="14"/>
    </row>
    <row r="110" spans="1:32" ht="171.75" customHeight="1" x14ac:dyDescent="0.2">
      <c r="A110" s="9">
        <v>3628</v>
      </c>
      <c r="B110" s="10">
        <v>89</v>
      </c>
      <c r="C110" s="10">
        <v>2018</v>
      </c>
      <c r="D110" s="10" t="s">
        <v>544</v>
      </c>
      <c r="E110" s="10" t="s">
        <v>34</v>
      </c>
      <c r="F110" s="10"/>
      <c r="G110" s="10"/>
      <c r="H110" s="10" t="s">
        <v>35</v>
      </c>
      <c r="I110" s="11" t="s">
        <v>36</v>
      </c>
      <c r="J110" s="12" t="s">
        <v>37</v>
      </c>
      <c r="K110" s="10" t="s">
        <v>541</v>
      </c>
      <c r="L110" s="10" t="s">
        <v>112</v>
      </c>
      <c r="M110" s="13" t="s">
        <v>533</v>
      </c>
      <c r="N110" s="13" t="s">
        <v>212</v>
      </c>
      <c r="O110" s="14">
        <v>2018</v>
      </c>
      <c r="P110" s="14"/>
      <c r="Q110" s="14"/>
      <c r="R110" s="15" t="s">
        <v>42</v>
      </c>
      <c r="S110" s="25" t="s">
        <v>545</v>
      </c>
      <c r="T110" s="16">
        <v>43346</v>
      </c>
      <c r="U110" s="16">
        <v>43434</v>
      </c>
      <c r="V110" s="10"/>
      <c r="W110" s="10" t="s">
        <v>543</v>
      </c>
      <c r="X110" s="18">
        <v>1</v>
      </c>
      <c r="Y110" s="19" t="s">
        <v>45</v>
      </c>
      <c r="Z110" s="13"/>
      <c r="AA110" s="14" t="s">
        <v>455</v>
      </c>
      <c r="AB110" s="14">
        <v>2019</v>
      </c>
      <c r="AC110" s="20"/>
      <c r="AD110" s="21"/>
      <c r="AE110" s="22" t="s">
        <v>46</v>
      </c>
      <c r="AF110" s="14"/>
    </row>
    <row r="111" spans="1:32" ht="192" customHeight="1" x14ac:dyDescent="0.2">
      <c r="A111" s="9">
        <v>3629</v>
      </c>
      <c r="B111" s="10">
        <v>90</v>
      </c>
      <c r="C111" s="10">
        <v>2018</v>
      </c>
      <c r="D111" s="10" t="s">
        <v>546</v>
      </c>
      <c r="E111" s="10" t="s">
        <v>34</v>
      </c>
      <c r="F111" s="10"/>
      <c r="G111" s="10"/>
      <c r="H111" s="10" t="s">
        <v>35</v>
      </c>
      <c r="I111" s="11" t="s">
        <v>36</v>
      </c>
      <c r="J111" s="12" t="s">
        <v>37</v>
      </c>
      <c r="K111" s="10" t="s">
        <v>541</v>
      </c>
      <c r="L111" s="10" t="s">
        <v>112</v>
      </c>
      <c r="M111" s="13" t="s">
        <v>533</v>
      </c>
      <c r="N111" s="13" t="s">
        <v>212</v>
      </c>
      <c r="O111" s="14">
        <v>2018</v>
      </c>
      <c r="P111" s="14"/>
      <c r="Q111" s="14"/>
      <c r="R111" s="15" t="s">
        <v>42</v>
      </c>
      <c r="S111" s="25" t="s">
        <v>547</v>
      </c>
      <c r="T111" s="16">
        <v>43346</v>
      </c>
      <c r="U111" s="16">
        <v>43434</v>
      </c>
      <c r="V111" s="10"/>
      <c r="W111" s="10" t="s">
        <v>543</v>
      </c>
      <c r="X111" s="18">
        <v>1</v>
      </c>
      <c r="Y111" s="19" t="s">
        <v>45</v>
      </c>
      <c r="Z111" s="13"/>
      <c r="AA111" s="14" t="s">
        <v>455</v>
      </c>
      <c r="AB111" s="14">
        <v>2019</v>
      </c>
      <c r="AC111" s="20"/>
      <c r="AD111" s="21"/>
      <c r="AE111" s="22" t="s">
        <v>46</v>
      </c>
      <c r="AF111" s="14"/>
    </row>
    <row r="112" spans="1:32" ht="230.25" customHeight="1" x14ac:dyDescent="0.2">
      <c r="A112" s="9">
        <v>3630</v>
      </c>
      <c r="B112" s="14">
        <v>91</v>
      </c>
      <c r="C112" s="10">
        <v>2018</v>
      </c>
      <c r="D112" s="10" t="s">
        <v>548</v>
      </c>
      <c r="E112" s="10" t="s">
        <v>34</v>
      </c>
      <c r="F112" s="10"/>
      <c r="G112" s="10"/>
      <c r="H112" s="10" t="s">
        <v>35</v>
      </c>
      <c r="I112" s="11" t="s">
        <v>36</v>
      </c>
      <c r="J112" s="12" t="s">
        <v>37</v>
      </c>
      <c r="K112" s="10" t="s">
        <v>541</v>
      </c>
      <c r="L112" s="10" t="s">
        <v>112</v>
      </c>
      <c r="M112" s="13" t="s">
        <v>533</v>
      </c>
      <c r="N112" s="13" t="s">
        <v>212</v>
      </c>
      <c r="O112" s="14">
        <v>2018</v>
      </c>
      <c r="P112" s="14"/>
      <c r="Q112" s="14"/>
      <c r="R112" s="15" t="s">
        <v>42</v>
      </c>
      <c r="S112" s="25" t="s">
        <v>549</v>
      </c>
      <c r="T112" s="16">
        <v>43346</v>
      </c>
      <c r="U112" s="16">
        <v>43434</v>
      </c>
      <c r="V112" s="10"/>
      <c r="W112" s="10" t="s">
        <v>550</v>
      </c>
      <c r="X112" s="18">
        <v>1</v>
      </c>
      <c r="Y112" s="19" t="s">
        <v>45</v>
      </c>
      <c r="Z112" s="13"/>
      <c r="AA112" s="14" t="s">
        <v>455</v>
      </c>
      <c r="AB112" s="14">
        <v>2019</v>
      </c>
      <c r="AC112" s="20"/>
      <c r="AD112" s="21"/>
      <c r="AE112" s="22" t="s">
        <v>46</v>
      </c>
      <c r="AF112" s="14"/>
    </row>
    <row r="113" spans="1:32" ht="259.5" customHeight="1" x14ac:dyDescent="0.2">
      <c r="A113" s="9">
        <v>3631</v>
      </c>
      <c r="B113" s="10">
        <v>92</v>
      </c>
      <c r="C113" s="10">
        <v>2018</v>
      </c>
      <c r="D113" s="10" t="s">
        <v>551</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552</v>
      </c>
      <c r="T113" s="16">
        <v>43346</v>
      </c>
      <c r="U113" s="16">
        <v>43662</v>
      </c>
      <c r="V113" s="10"/>
      <c r="W113" s="10" t="s">
        <v>553</v>
      </c>
      <c r="X113" s="18">
        <v>1</v>
      </c>
      <c r="Y113" s="19" t="s">
        <v>45</v>
      </c>
      <c r="Z113" s="13"/>
      <c r="AA113" s="14">
        <v>10</v>
      </c>
      <c r="AB113" s="14">
        <v>2019</v>
      </c>
      <c r="AC113" s="20"/>
      <c r="AD113" s="21"/>
      <c r="AE113" s="22" t="s">
        <v>46</v>
      </c>
      <c r="AF113" s="14"/>
    </row>
    <row r="114" spans="1:32" ht="219" customHeight="1" x14ac:dyDescent="0.2">
      <c r="A114" s="9">
        <v>3632</v>
      </c>
      <c r="B114" s="10">
        <v>93</v>
      </c>
      <c r="C114" s="10">
        <v>2018</v>
      </c>
      <c r="D114" s="10" t="s">
        <v>554</v>
      </c>
      <c r="E114" s="10" t="s">
        <v>34</v>
      </c>
      <c r="F114" s="10"/>
      <c r="G114" s="10"/>
      <c r="H114" s="10" t="s">
        <v>35</v>
      </c>
      <c r="I114" s="11" t="s">
        <v>36</v>
      </c>
      <c r="J114" s="12" t="s">
        <v>37</v>
      </c>
      <c r="K114" s="10" t="s">
        <v>541</v>
      </c>
      <c r="L114" s="10" t="s">
        <v>39</v>
      </c>
      <c r="M114" s="13" t="s">
        <v>533</v>
      </c>
      <c r="N114" s="13" t="s">
        <v>212</v>
      </c>
      <c r="O114" s="14">
        <v>2018</v>
      </c>
      <c r="P114" s="14"/>
      <c r="Q114" s="14"/>
      <c r="R114" s="15" t="s">
        <v>42</v>
      </c>
      <c r="S114" s="25" t="s">
        <v>555</v>
      </c>
      <c r="T114" s="16">
        <v>43346</v>
      </c>
      <c r="U114" s="16">
        <v>44195</v>
      </c>
      <c r="V114" s="10"/>
      <c r="W114" s="51" t="s">
        <v>556</v>
      </c>
      <c r="X114" s="18">
        <v>1</v>
      </c>
      <c r="Y114" s="19" t="s">
        <v>45</v>
      </c>
      <c r="Z114" s="13"/>
      <c r="AA114" s="14">
        <v>1</v>
      </c>
      <c r="AB114" s="14">
        <v>2021</v>
      </c>
      <c r="AC114" s="20"/>
      <c r="AD114" s="21"/>
      <c r="AE114" s="22" t="s">
        <v>46</v>
      </c>
      <c r="AF114" s="14"/>
    </row>
    <row r="115" spans="1:32" ht="372.75" customHeight="1" x14ac:dyDescent="0.2">
      <c r="A115" s="9">
        <v>3633</v>
      </c>
      <c r="B115" s="14">
        <v>94</v>
      </c>
      <c r="C115" s="10">
        <v>2018</v>
      </c>
      <c r="D115" s="10" t="s">
        <v>557</v>
      </c>
      <c r="E115" s="10" t="s">
        <v>34</v>
      </c>
      <c r="F115" s="10"/>
      <c r="G115" s="10"/>
      <c r="H115" s="10" t="s">
        <v>35</v>
      </c>
      <c r="I115" s="11" t="s">
        <v>36</v>
      </c>
      <c r="J115" s="12" t="s">
        <v>37</v>
      </c>
      <c r="K115" s="10" t="s">
        <v>541</v>
      </c>
      <c r="L115" s="10" t="s">
        <v>39</v>
      </c>
      <c r="M115" s="13" t="s">
        <v>533</v>
      </c>
      <c r="N115" s="13" t="s">
        <v>212</v>
      </c>
      <c r="O115" s="14">
        <v>2018</v>
      </c>
      <c r="P115" s="14"/>
      <c r="Q115" s="14"/>
      <c r="R115" s="15" t="s">
        <v>42</v>
      </c>
      <c r="S115" s="39" t="s">
        <v>558</v>
      </c>
      <c r="T115" s="16">
        <v>43346</v>
      </c>
      <c r="U115" s="16">
        <v>44286</v>
      </c>
      <c r="V115" s="10"/>
      <c r="W115" s="40" t="s">
        <v>559</v>
      </c>
      <c r="X115" s="18">
        <v>1</v>
      </c>
      <c r="Y115" s="19" t="s">
        <v>45</v>
      </c>
      <c r="Z115" s="13"/>
      <c r="AA115" s="14">
        <v>3</v>
      </c>
      <c r="AB115" s="14">
        <v>2021</v>
      </c>
      <c r="AC115" s="20"/>
      <c r="AD115" s="21"/>
      <c r="AE115" s="22" t="s">
        <v>46</v>
      </c>
      <c r="AF115" s="14"/>
    </row>
    <row r="116" spans="1:32" ht="123.75" customHeight="1" x14ac:dyDescent="0.2">
      <c r="A116" s="9">
        <v>3634</v>
      </c>
      <c r="B116" s="10">
        <v>95</v>
      </c>
      <c r="C116" s="10">
        <v>2018</v>
      </c>
      <c r="D116" s="10" t="s">
        <v>560</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10" t="s">
        <v>561</v>
      </c>
      <c r="T116" s="16">
        <v>43346</v>
      </c>
      <c r="U116" s="16">
        <v>43662</v>
      </c>
      <c r="V116" s="10"/>
      <c r="W116" s="40" t="s">
        <v>562</v>
      </c>
      <c r="X116" s="18">
        <v>1</v>
      </c>
      <c r="Y116" s="19" t="s">
        <v>45</v>
      </c>
      <c r="Z116" s="13"/>
      <c r="AA116" s="14">
        <v>10</v>
      </c>
      <c r="AB116" s="14">
        <v>2019</v>
      </c>
      <c r="AC116" s="20"/>
      <c r="AD116" s="21"/>
      <c r="AE116" s="22" t="s">
        <v>46</v>
      </c>
      <c r="AF116" s="14"/>
    </row>
    <row r="117" spans="1:32" ht="117.75" customHeight="1" x14ac:dyDescent="0.2">
      <c r="A117" s="9">
        <v>3636</v>
      </c>
      <c r="B117" s="14">
        <v>97</v>
      </c>
      <c r="C117" s="10">
        <v>2018</v>
      </c>
      <c r="D117" s="10" t="s">
        <v>563</v>
      </c>
      <c r="E117" s="10" t="s">
        <v>34</v>
      </c>
      <c r="F117" s="10"/>
      <c r="G117" s="10"/>
      <c r="H117" s="10" t="s">
        <v>85</v>
      </c>
      <c r="I117" s="11" t="s">
        <v>49</v>
      </c>
      <c r="J117" s="12" t="s">
        <v>50</v>
      </c>
      <c r="K117" s="10" t="s">
        <v>180</v>
      </c>
      <c r="L117" s="10" t="s">
        <v>63</v>
      </c>
      <c r="M117" s="13" t="s">
        <v>533</v>
      </c>
      <c r="N117" s="13" t="s">
        <v>212</v>
      </c>
      <c r="O117" s="14">
        <v>2018</v>
      </c>
      <c r="P117" s="14"/>
      <c r="Q117" s="14"/>
      <c r="R117" s="15" t="s">
        <v>42</v>
      </c>
      <c r="S117" s="25" t="s">
        <v>564</v>
      </c>
      <c r="T117" s="16">
        <v>43374</v>
      </c>
      <c r="U117" s="16">
        <v>44408</v>
      </c>
      <c r="V117" s="25"/>
      <c r="W117" s="40" t="s">
        <v>565</v>
      </c>
      <c r="X117" s="18">
        <v>1</v>
      </c>
      <c r="Y117" s="19" t="s">
        <v>45</v>
      </c>
      <c r="Z117" s="13"/>
      <c r="AA117" s="14">
        <v>7</v>
      </c>
      <c r="AB117" s="14">
        <v>2021</v>
      </c>
      <c r="AC117" s="20"/>
      <c r="AD117" s="21"/>
      <c r="AE117" s="22" t="s">
        <v>58</v>
      </c>
      <c r="AF117" s="14"/>
    </row>
    <row r="118" spans="1:32" ht="100.5" customHeight="1" x14ac:dyDescent="0.2">
      <c r="A118" s="9">
        <v>3637</v>
      </c>
      <c r="B118" s="10">
        <v>98</v>
      </c>
      <c r="C118" s="10">
        <v>2018</v>
      </c>
      <c r="D118" s="10" t="s">
        <v>566</v>
      </c>
      <c r="E118" s="10" t="s">
        <v>34</v>
      </c>
      <c r="F118" s="10"/>
      <c r="G118" s="10"/>
      <c r="H118" s="10" t="s">
        <v>85</v>
      </c>
      <c r="I118" s="11" t="s">
        <v>49</v>
      </c>
      <c r="J118" s="12" t="s">
        <v>50</v>
      </c>
      <c r="K118" s="10" t="s">
        <v>180</v>
      </c>
      <c r="L118" s="10" t="s">
        <v>63</v>
      </c>
      <c r="M118" s="13" t="s">
        <v>533</v>
      </c>
      <c r="N118" s="13" t="s">
        <v>212</v>
      </c>
      <c r="O118" s="14">
        <v>2018</v>
      </c>
      <c r="P118" s="14"/>
      <c r="Q118" s="14"/>
      <c r="R118" s="15" t="s">
        <v>42</v>
      </c>
      <c r="S118" s="25" t="s">
        <v>567</v>
      </c>
      <c r="T118" s="16">
        <v>43710</v>
      </c>
      <c r="U118" s="16">
        <v>44408</v>
      </c>
      <c r="V118" s="25"/>
      <c r="W118" s="10" t="s">
        <v>568</v>
      </c>
      <c r="X118" s="18">
        <v>1</v>
      </c>
      <c r="Y118" s="19" t="s">
        <v>45</v>
      </c>
      <c r="Z118" s="13"/>
      <c r="AA118" s="14">
        <v>7</v>
      </c>
      <c r="AB118" s="14">
        <v>2021</v>
      </c>
      <c r="AC118" s="20"/>
      <c r="AD118" s="21"/>
      <c r="AE118" s="22" t="s">
        <v>58</v>
      </c>
      <c r="AF118" s="14"/>
    </row>
    <row r="119" spans="1:32" ht="104.25" customHeight="1" x14ac:dyDescent="0.2">
      <c r="A119" s="9">
        <v>3638</v>
      </c>
      <c r="B119" s="10">
        <v>99</v>
      </c>
      <c r="C119" s="10">
        <v>2018</v>
      </c>
      <c r="D119" s="10" t="s">
        <v>569</v>
      </c>
      <c r="E119" s="10" t="s">
        <v>34</v>
      </c>
      <c r="F119" s="10"/>
      <c r="G119" s="10"/>
      <c r="H119" s="10" t="s">
        <v>85</v>
      </c>
      <c r="I119" s="11" t="s">
        <v>49</v>
      </c>
      <c r="J119" s="12" t="s">
        <v>50</v>
      </c>
      <c r="K119" s="10" t="s">
        <v>180</v>
      </c>
      <c r="L119" s="10" t="s">
        <v>63</v>
      </c>
      <c r="M119" s="13" t="s">
        <v>533</v>
      </c>
      <c r="N119" s="13" t="s">
        <v>212</v>
      </c>
      <c r="O119" s="14">
        <v>2018</v>
      </c>
      <c r="P119" s="14"/>
      <c r="Q119" s="14"/>
      <c r="R119" s="15" t="s">
        <v>42</v>
      </c>
      <c r="S119" s="25" t="s">
        <v>570</v>
      </c>
      <c r="T119" s="16">
        <v>43710</v>
      </c>
      <c r="U119" s="16">
        <v>44408</v>
      </c>
      <c r="V119" s="25"/>
      <c r="W119" s="10" t="s">
        <v>571</v>
      </c>
      <c r="X119" s="18">
        <v>1</v>
      </c>
      <c r="Y119" s="19" t="s">
        <v>45</v>
      </c>
      <c r="Z119" s="13"/>
      <c r="AA119" s="14">
        <v>7</v>
      </c>
      <c r="AB119" s="14">
        <v>2021</v>
      </c>
      <c r="AC119" s="20"/>
      <c r="AD119" s="21"/>
      <c r="AE119" s="22" t="s">
        <v>58</v>
      </c>
      <c r="AF119" s="14"/>
    </row>
    <row r="120" spans="1:32" ht="117" customHeight="1" x14ac:dyDescent="0.2">
      <c r="A120" s="9">
        <v>3640</v>
      </c>
      <c r="B120" s="10">
        <v>101</v>
      </c>
      <c r="C120" s="10">
        <v>2018</v>
      </c>
      <c r="D120" s="10" t="s">
        <v>572</v>
      </c>
      <c r="E120" s="10" t="s">
        <v>34</v>
      </c>
      <c r="F120" s="10"/>
      <c r="G120" s="10"/>
      <c r="H120" s="10" t="s">
        <v>35</v>
      </c>
      <c r="I120" s="11" t="s">
        <v>36</v>
      </c>
      <c r="J120" s="12" t="s">
        <v>37</v>
      </c>
      <c r="K120" s="10" t="s">
        <v>573</v>
      </c>
      <c r="L120" s="37" t="s">
        <v>285</v>
      </c>
      <c r="M120" s="13" t="s">
        <v>574</v>
      </c>
      <c r="N120" s="13" t="s">
        <v>88</v>
      </c>
      <c r="O120" s="14">
        <v>2018</v>
      </c>
      <c r="P120" s="14"/>
      <c r="Q120" s="14"/>
      <c r="R120" s="15" t="s">
        <v>358</v>
      </c>
      <c r="S120" s="25" t="s">
        <v>575</v>
      </c>
      <c r="T120" s="16">
        <v>43384</v>
      </c>
      <c r="U120" s="16">
        <v>43529</v>
      </c>
      <c r="V120" s="25"/>
      <c r="W120" s="40" t="s">
        <v>576</v>
      </c>
      <c r="X120" s="18">
        <v>1</v>
      </c>
      <c r="Y120" s="19" t="s">
        <v>45</v>
      </c>
      <c r="Z120" s="13"/>
      <c r="AA120" s="14" t="s">
        <v>266</v>
      </c>
      <c r="AB120" s="14">
        <v>2019</v>
      </c>
      <c r="AC120" s="20"/>
      <c r="AD120" s="21"/>
      <c r="AE120" s="22" t="s">
        <v>46</v>
      </c>
      <c r="AF120" s="14"/>
    </row>
    <row r="121" spans="1:32" ht="270.75" customHeight="1" x14ac:dyDescent="0.2">
      <c r="A121" s="9">
        <v>3641</v>
      </c>
      <c r="B121" s="10">
        <v>102</v>
      </c>
      <c r="C121" s="10">
        <v>2018</v>
      </c>
      <c r="D121" s="10" t="s">
        <v>577</v>
      </c>
      <c r="E121" s="10" t="s">
        <v>34</v>
      </c>
      <c r="F121" s="10"/>
      <c r="G121" s="10"/>
      <c r="H121" s="10" t="s">
        <v>35</v>
      </c>
      <c r="I121" s="11" t="s">
        <v>36</v>
      </c>
      <c r="J121" s="12" t="s">
        <v>37</v>
      </c>
      <c r="K121" s="10" t="s">
        <v>578</v>
      </c>
      <c r="L121" s="10" t="s">
        <v>112</v>
      </c>
      <c r="M121" s="13" t="s">
        <v>574</v>
      </c>
      <c r="N121" s="13" t="s">
        <v>88</v>
      </c>
      <c r="O121" s="14">
        <v>2018</v>
      </c>
      <c r="P121" s="14"/>
      <c r="Q121" s="14"/>
      <c r="R121" s="15"/>
      <c r="S121" s="25" t="s">
        <v>579</v>
      </c>
      <c r="T121" s="16">
        <v>43374</v>
      </c>
      <c r="U121" s="16">
        <v>43434</v>
      </c>
      <c r="V121" s="25" t="s">
        <v>579</v>
      </c>
      <c r="W121" s="25" t="s">
        <v>580</v>
      </c>
      <c r="X121" s="18">
        <v>1</v>
      </c>
      <c r="Y121" s="19" t="s">
        <v>45</v>
      </c>
      <c r="Z121" s="13"/>
      <c r="AA121" s="14" t="s">
        <v>455</v>
      </c>
      <c r="AB121" s="14">
        <v>2019</v>
      </c>
      <c r="AC121" s="20"/>
      <c r="AD121" s="21"/>
      <c r="AE121" s="22" t="s">
        <v>46</v>
      </c>
      <c r="AF121" s="14"/>
    </row>
    <row r="122" spans="1:32" ht="108.75" customHeight="1" x14ac:dyDescent="0.2">
      <c r="A122" s="9">
        <v>3642</v>
      </c>
      <c r="B122" s="14">
        <v>103</v>
      </c>
      <c r="C122" s="10">
        <v>2018</v>
      </c>
      <c r="D122" s="10" t="s">
        <v>581</v>
      </c>
      <c r="E122" s="10" t="s">
        <v>34</v>
      </c>
      <c r="F122" s="10"/>
      <c r="G122" s="10"/>
      <c r="H122" s="10" t="s">
        <v>35</v>
      </c>
      <c r="I122" s="11" t="s">
        <v>36</v>
      </c>
      <c r="J122" s="12" t="s">
        <v>37</v>
      </c>
      <c r="K122" s="10" t="s">
        <v>578</v>
      </c>
      <c r="L122" s="10" t="s">
        <v>112</v>
      </c>
      <c r="M122" s="13" t="s">
        <v>574</v>
      </c>
      <c r="N122" s="13" t="s">
        <v>88</v>
      </c>
      <c r="O122" s="14">
        <v>2018</v>
      </c>
      <c r="P122" s="14"/>
      <c r="Q122" s="14"/>
      <c r="R122" s="15" t="s">
        <v>42</v>
      </c>
      <c r="S122" s="25" t="s">
        <v>582</v>
      </c>
      <c r="T122" s="16">
        <v>43341</v>
      </c>
      <c r="U122" s="16">
        <v>43662</v>
      </c>
      <c r="V122" s="10"/>
      <c r="W122" s="10" t="s">
        <v>583</v>
      </c>
      <c r="X122" s="18">
        <v>1</v>
      </c>
      <c r="Y122" s="19" t="s">
        <v>45</v>
      </c>
      <c r="Z122" s="13"/>
      <c r="AA122" s="14">
        <v>10</v>
      </c>
      <c r="AB122" s="14">
        <v>2019</v>
      </c>
      <c r="AC122" s="20"/>
      <c r="AD122" s="21"/>
      <c r="AE122" s="22" t="s">
        <v>46</v>
      </c>
      <c r="AF122" s="14"/>
    </row>
    <row r="123" spans="1:32" ht="185.25" customHeight="1" x14ac:dyDescent="0.2">
      <c r="A123" s="9">
        <v>3643</v>
      </c>
      <c r="B123" s="10">
        <v>104</v>
      </c>
      <c r="C123" s="10">
        <v>2018</v>
      </c>
      <c r="D123" s="10" t="s">
        <v>584</v>
      </c>
      <c r="E123" s="10" t="s">
        <v>34</v>
      </c>
      <c r="F123" s="10"/>
      <c r="G123" s="10"/>
      <c r="H123" s="10" t="s">
        <v>35</v>
      </c>
      <c r="I123" s="11" t="s">
        <v>36</v>
      </c>
      <c r="J123" s="12" t="s">
        <v>37</v>
      </c>
      <c r="K123" s="10" t="s">
        <v>578</v>
      </c>
      <c r="L123" s="10" t="s">
        <v>112</v>
      </c>
      <c r="M123" s="13" t="s">
        <v>574</v>
      </c>
      <c r="N123" s="13" t="s">
        <v>88</v>
      </c>
      <c r="O123" s="14">
        <v>2018</v>
      </c>
      <c r="P123" s="14"/>
      <c r="Q123" s="14"/>
      <c r="R123" s="15" t="s">
        <v>42</v>
      </c>
      <c r="S123" s="25" t="s">
        <v>582</v>
      </c>
      <c r="T123" s="16">
        <v>43374</v>
      </c>
      <c r="U123" s="16">
        <v>43662</v>
      </c>
      <c r="V123" s="10"/>
      <c r="W123" s="10" t="s">
        <v>585</v>
      </c>
      <c r="X123" s="18">
        <v>1</v>
      </c>
      <c r="Y123" s="19" t="s">
        <v>45</v>
      </c>
      <c r="Z123" s="13"/>
      <c r="AA123" s="14">
        <v>10</v>
      </c>
      <c r="AB123" s="14">
        <v>2019</v>
      </c>
      <c r="AC123" s="20"/>
      <c r="AD123" s="21"/>
      <c r="AE123" s="22" t="s">
        <v>46</v>
      </c>
      <c r="AF123" s="14"/>
    </row>
    <row r="124" spans="1:32" ht="129.75" customHeight="1" x14ac:dyDescent="0.2">
      <c r="A124" s="9">
        <v>3644</v>
      </c>
      <c r="B124" s="10">
        <v>105</v>
      </c>
      <c r="C124" s="10">
        <v>2018</v>
      </c>
      <c r="D124" s="10" t="s">
        <v>586</v>
      </c>
      <c r="E124" s="10" t="s">
        <v>34</v>
      </c>
      <c r="F124" s="10"/>
      <c r="G124" s="10"/>
      <c r="H124" s="10" t="s">
        <v>35</v>
      </c>
      <c r="I124" s="11" t="s">
        <v>36</v>
      </c>
      <c r="J124" s="12" t="s">
        <v>37</v>
      </c>
      <c r="K124" s="10" t="s">
        <v>578</v>
      </c>
      <c r="L124" s="10" t="s">
        <v>112</v>
      </c>
      <c r="M124" s="13" t="s">
        <v>574</v>
      </c>
      <c r="N124" s="13" t="s">
        <v>88</v>
      </c>
      <c r="O124" s="14">
        <v>2018</v>
      </c>
      <c r="P124" s="14"/>
      <c r="Q124" s="14"/>
      <c r="R124" s="15" t="s">
        <v>42</v>
      </c>
      <c r="S124" s="25" t="s">
        <v>587</v>
      </c>
      <c r="T124" s="16">
        <v>43374</v>
      </c>
      <c r="U124" s="16">
        <v>43800</v>
      </c>
      <c r="V124" s="10"/>
      <c r="W124" s="10" t="s">
        <v>588</v>
      </c>
      <c r="X124" s="18">
        <v>1</v>
      </c>
      <c r="Y124" s="19" t="s">
        <v>45</v>
      </c>
      <c r="Z124" s="13"/>
      <c r="AA124" s="14">
        <v>10</v>
      </c>
      <c r="AB124" s="14">
        <v>2019</v>
      </c>
      <c r="AC124" s="20"/>
      <c r="AD124" s="21"/>
      <c r="AE124" s="22" t="s">
        <v>46</v>
      </c>
      <c r="AF124" s="14"/>
    </row>
    <row r="125" spans="1:32" ht="140.25" customHeight="1" x14ac:dyDescent="0.2">
      <c r="A125" s="9">
        <v>3645</v>
      </c>
      <c r="B125" s="14">
        <v>106</v>
      </c>
      <c r="C125" s="10">
        <v>2018</v>
      </c>
      <c r="D125" s="10" t="s">
        <v>589</v>
      </c>
      <c r="E125" s="10" t="s">
        <v>34</v>
      </c>
      <c r="F125" s="10"/>
      <c r="G125" s="10"/>
      <c r="H125" s="10" t="s">
        <v>35</v>
      </c>
      <c r="I125" s="11" t="s">
        <v>36</v>
      </c>
      <c r="J125" s="12" t="s">
        <v>37</v>
      </c>
      <c r="K125" s="10" t="s">
        <v>578</v>
      </c>
      <c r="L125" s="10" t="s">
        <v>39</v>
      </c>
      <c r="M125" s="13" t="s">
        <v>574</v>
      </c>
      <c r="N125" s="13" t="s">
        <v>88</v>
      </c>
      <c r="O125" s="14">
        <v>2018</v>
      </c>
      <c r="P125" s="14"/>
      <c r="Q125" s="14"/>
      <c r="R125" s="15" t="s">
        <v>42</v>
      </c>
      <c r="S125" s="10" t="s">
        <v>555</v>
      </c>
      <c r="T125" s="16">
        <v>43398</v>
      </c>
      <c r="U125" s="16">
        <v>44286</v>
      </c>
      <c r="V125" s="10"/>
      <c r="W125" s="10" t="s">
        <v>590</v>
      </c>
      <c r="X125" s="18">
        <v>1</v>
      </c>
      <c r="Y125" s="19" t="s">
        <v>45</v>
      </c>
      <c r="Z125" s="13"/>
      <c r="AA125" s="14">
        <v>2</v>
      </c>
      <c r="AB125" s="14">
        <v>2021</v>
      </c>
      <c r="AC125" s="20"/>
      <c r="AD125" s="21"/>
      <c r="AE125" s="22" t="s">
        <v>46</v>
      </c>
      <c r="AF125" s="14"/>
    </row>
    <row r="126" spans="1:32" ht="133.5" customHeight="1" x14ac:dyDescent="0.2">
      <c r="A126" s="9">
        <v>3647</v>
      </c>
      <c r="B126" s="10">
        <v>108</v>
      </c>
      <c r="C126" s="10">
        <v>2018</v>
      </c>
      <c r="D126" s="10" t="s">
        <v>595</v>
      </c>
      <c r="E126" s="10" t="s">
        <v>34</v>
      </c>
      <c r="F126" s="10"/>
      <c r="G126" s="10"/>
      <c r="H126" s="10" t="s">
        <v>35</v>
      </c>
      <c r="I126" s="11" t="s">
        <v>36</v>
      </c>
      <c r="J126" s="12" t="s">
        <v>37</v>
      </c>
      <c r="K126" s="10" t="s">
        <v>578</v>
      </c>
      <c r="L126" s="10" t="s">
        <v>39</v>
      </c>
      <c r="M126" s="13" t="s">
        <v>574</v>
      </c>
      <c r="N126" s="13" t="s">
        <v>88</v>
      </c>
      <c r="O126" s="14">
        <v>2018</v>
      </c>
      <c r="P126" s="14"/>
      <c r="Q126" s="14"/>
      <c r="R126" s="15" t="s">
        <v>42</v>
      </c>
      <c r="S126" s="10" t="s">
        <v>596</v>
      </c>
      <c r="T126" s="16">
        <v>43346</v>
      </c>
      <c r="U126" s="16" t="s">
        <v>597</v>
      </c>
      <c r="V126" s="10"/>
      <c r="W126" s="10" t="s">
        <v>598</v>
      </c>
      <c r="X126" s="18">
        <v>1</v>
      </c>
      <c r="Y126" s="19" t="s">
        <v>45</v>
      </c>
      <c r="Z126" s="13"/>
      <c r="AA126" s="14">
        <v>8</v>
      </c>
      <c r="AB126" s="14">
        <v>2021</v>
      </c>
      <c r="AC126" s="20"/>
      <c r="AD126" s="21"/>
      <c r="AE126" s="22" t="s">
        <v>46</v>
      </c>
      <c r="AF126" s="14"/>
    </row>
    <row r="127" spans="1:32" ht="75" customHeight="1" x14ac:dyDescent="0.2">
      <c r="A127" s="9">
        <v>3648</v>
      </c>
      <c r="B127" s="14">
        <v>109</v>
      </c>
      <c r="C127" s="10">
        <v>2018</v>
      </c>
      <c r="D127" s="10" t="s">
        <v>599</v>
      </c>
      <c r="E127" s="10" t="s">
        <v>34</v>
      </c>
      <c r="F127" s="10"/>
      <c r="G127" s="10"/>
      <c r="H127" s="10" t="s">
        <v>48</v>
      </c>
      <c r="I127" s="11" t="s">
        <v>49</v>
      </c>
      <c r="J127" s="12" t="s">
        <v>50</v>
      </c>
      <c r="K127" s="10" t="s">
        <v>86</v>
      </c>
      <c r="L127" s="10" t="s">
        <v>63</v>
      </c>
      <c r="M127" s="13" t="s">
        <v>574</v>
      </c>
      <c r="N127" s="13" t="s">
        <v>88</v>
      </c>
      <c r="O127" s="14">
        <v>2018</v>
      </c>
      <c r="P127" s="14"/>
      <c r="Q127" s="14"/>
      <c r="R127" s="15" t="s">
        <v>42</v>
      </c>
      <c r="S127" s="25" t="s">
        <v>600</v>
      </c>
      <c r="T127" s="16">
        <v>43420</v>
      </c>
      <c r="U127" s="16">
        <v>43465</v>
      </c>
      <c r="V127" s="10" t="s">
        <v>601</v>
      </c>
      <c r="W127" s="10" t="s">
        <v>602</v>
      </c>
      <c r="X127" s="18">
        <v>1</v>
      </c>
      <c r="Y127" s="19" t="s">
        <v>45</v>
      </c>
      <c r="Z127" s="13"/>
      <c r="AA127" s="14">
        <v>11</v>
      </c>
      <c r="AB127" s="14">
        <v>2019</v>
      </c>
      <c r="AC127" s="20"/>
      <c r="AD127" s="21"/>
      <c r="AE127" s="22" t="s">
        <v>58</v>
      </c>
      <c r="AF127" s="14"/>
    </row>
    <row r="128" spans="1:32" ht="84" customHeight="1" x14ac:dyDescent="0.2">
      <c r="A128" s="9">
        <v>3649</v>
      </c>
      <c r="B128" s="10">
        <v>110</v>
      </c>
      <c r="C128" s="10">
        <v>2018</v>
      </c>
      <c r="D128" s="15" t="s">
        <v>603</v>
      </c>
      <c r="E128" s="10" t="s">
        <v>34</v>
      </c>
      <c r="F128" s="10"/>
      <c r="G128" s="10"/>
      <c r="H128" s="10" t="s">
        <v>35</v>
      </c>
      <c r="I128" s="11" t="s">
        <v>36</v>
      </c>
      <c r="J128" s="12" t="s">
        <v>98</v>
      </c>
      <c r="K128" s="10" t="s">
        <v>604</v>
      </c>
      <c r="L128" s="37" t="s">
        <v>100</v>
      </c>
      <c r="M128" s="13" t="s">
        <v>605</v>
      </c>
      <c r="N128" s="13" t="s">
        <v>367</v>
      </c>
      <c r="O128" s="14">
        <v>2018</v>
      </c>
      <c r="P128" s="14"/>
      <c r="Q128" s="14"/>
      <c r="R128" s="15" t="s">
        <v>42</v>
      </c>
      <c r="S128" s="39" t="s">
        <v>606</v>
      </c>
      <c r="T128" s="16">
        <v>43437</v>
      </c>
      <c r="U128" s="16">
        <v>43889</v>
      </c>
      <c r="V128" s="14"/>
      <c r="W128" s="10" t="s">
        <v>607</v>
      </c>
      <c r="X128" s="18">
        <v>1</v>
      </c>
      <c r="Y128" s="19" t="s">
        <v>45</v>
      </c>
      <c r="Z128" s="14"/>
      <c r="AA128" s="14">
        <v>4</v>
      </c>
      <c r="AB128" s="14">
        <v>2020</v>
      </c>
      <c r="AC128" s="20"/>
      <c r="AD128" s="21"/>
      <c r="AE128" s="22" t="s">
        <v>46</v>
      </c>
      <c r="AF128" s="14"/>
    </row>
    <row r="129" spans="1:32" ht="190.5" customHeight="1" x14ac:dyDescent="0.2">
      <c r="A129" s="9">
        <v>3651</v>
      </c>
      <c r="B129" s="14">
        <v>112</v>
      </c>
      <c r="C129" s="10">
        <v>2018</v>
      </c>
      <c r="D129" s="15" t="s">
        <v>608</v>
      </c>
      <c r="E129" s="10" t="s">
        <v>34</v>
      </c>
      <c r="F129" s="10"/>
      <c r="G129" s="10"/>
      <c r="H129" s="10" t="s">
        <v>35</v>
      </c>
      <c r="I129" s="11" t="s">
        <v>36</v>
      </c>
      <c r="J129" s="12" t="s">
        <v>98</v>
      </c>
      <c r="K129" s="10" t="s">
        <v>604</v>
      </c>
      <c r="L129" s="37" t="s">
        <v>285</v>
      </c>
      <c r="M129" s="13" t="s">
        <v>605</v>
      </c>
      <c r="N129" s="13" t="s">
        <v>367</v>
      </c>
      <c r="O129" s="14">
        <v>2018</v>
      </c>
      <c r="P129" s="14"/>
      <c r="Q129" s="14"/>
      <c r="R129" s="15" t="s">
        <v>42</v>
      </c>
      <c r="S129" s="25" t="s">
        <v>609</v>
      </c>
      <c r="T129" s="16">
        <v>43406</v>
      </c>
      <c r="U129" s="16">
        <v>43539</v>
      </c>
      <c r="V129" s="14"/>
      <c r="W129" s="10" t="s">
        <v>610</v>
      </c>
      <c r="X129" s="18">
        <v>1</v>
      </c>
      <c r="Y129" s="19" t="s">
        <v>45</v>
      </c>
      <c r="Z129" s="14"/>
      <c r="AA129" s="14" t="s">
        <v>266</v>
      </c>
      <c r="AB129" s="14">
        <v>2019</v>
      </c>
      <c r="AC129" s="20"/>
      <c r="AD129" s="21"/>
      <c r="AE129" s="22" t="s">
        <v>46</v>
      </c>
      <c r="AF129" s="14"/>
    </row>
    <row r="130" spans="1:32" ht="409.5" customHeight="1" x14ac:dyDescent="0.2">
      <c r="A130" s="9">
        <v>3652</v>
      </c>
      <c r="B130" s="10">
        <v>113</v>
      </c>
      <c r="C130" s="10">
        <v>2018</v>
      </c>
      <c r="D130" s="15" t="s">
        <v>611</v>
      </c>
      <c r="E130" s="10" t="s">
        <v>34</v>
      </c>
      <c r="F130" s="10"/>
      <c r="G130" s="10"/>
      <c r="H130" s="10" t="s">
        <v>35</v>
      </c>
      <c r="I130" s="11" t="s">
        <v>36</v>
      </c>
      <c r="J130" s="12" t="s">
        <v>98</v>
      </c>
      <c r="K130" s="10" t="s">
        <v>604</v>
      </c>
      <c r="L130" s="37" t="s">
        <v>100</v>
      </c>
      <c r="M130" s="13" t="s">
        <v>605</v>
      </c>
      <c r="N130" s="13" t="s">
        <v>367</v>
      </c>
      <c r="O130" s="14">
        <v>2018</v>
      </c>
      <c r="P130" s="14"/>
      <c r="Q130" s="14"/>
      <c r="R130" s="15" t="s">
        <v>42</v>
      </c>
      <c r="S130" s="25" t="s">
        <v>612</v>
      </c>
      <c r="T130" s="16">
        <v>43404</v>
      </c>
      <c r="U130" s="16">
        <v>43889</v>
      </c>
      <c r="V130" s="14"/>
      <c r="W130" s="10" t="s">
        <v>613</v>
      </c>
      <c r="X130" s="18">
        <v>1</v>
      </c>
      <c r="Y130" s="19" t="s">
        <v>45</v>
      </c>
      <c r="Z130" s="14"/>
      <c r="AA130" s="14">
        <v>5</v>
      </c>
      <c r="AB130" s="14">
        <v>2020</v>
      </c>
      <c r="AC130" s="20"/>
      <c r="AD130" s="21"/>
      <c r="AE130" s="22" t="s">
        <v>46</v>
      </c>
      <c r="AF130" s="14"/>
    </row>
    <row r="131" spans="1:32" ht="384.75" customHeight="1" x14ac:dyDescent="0.2">
      <c r="A131" s="9">
        <v>3653</v>
      </c>
      <c r="B131" s="10">
        <v>114</v>
      </c>
      <c r="C131" s="10">
        <v>2018</v>
      </c>
      <c r="D131" s="10" t="s">
        <v>614</v>
      </c>
      <c r="E131" s="10" t="s">
        <v>34</v>
      </c>
      <c r="F131" s="10"/>
      <c r="G131" s="10"/>
      <c r="H131" s="10" t="s">
        <v>301</v>
      </c>
      <c r="I131" s="11" t="s">
        <v>36</v>
      </c>
      <c r="J131" s="12" t="s">
        <v>37</v>
      </c>
      <c r="K131" s="10" t="s">
        <v>615</v>
      </c>
      <c r="L131" s="10" t="s">
        <v>181</v>
      </c>
      <c r="M131" s="13" t="s">
        <v>605</v>
      </c>
      <c r="N131" s="13" t="s">
        <v>367</v>
      </c>
      <c r="O131" s="14">
        <v>2018</v>
      </c>
      <c r="P131" s="14"/>
      <c r="Q131" s="14"/>
      <c r="R131" s="15" t="s">
        <v>358</v>
      </c>
      <c r="S131" s="25" t="s">
        <v>616</v>
      </c>
      <c r="T131" s="16">
        <v>43665</v>
      </c>
      <c r="U131" s="16">
        <v>43830</v>
      </c>
      <c r="V131" s="14"/>
      <c r="W131" s="10" t="s">
        <v>617</v>
      </c>
      <c r="X131" s="18">
        <v>1</v>
      </c>
      <c r="Y131" s="19" t="s">
        <v>45</v>
      </c>
      <c r="Z131" s="14"/>
      <c r="AA131" s="14">
        <v>8</v>
      </c>
      <c r="AB131" s="14">
        <v>2019</v>
      </c>
      <c r="AC131" s="20"/>
      <c r="AD131" s="21"/>
      <c r="AE131" s="22" t="s">
        <v>58</v>
      </c>
      <c r="AF131" s="14"/>
    </row>
    <row r="132" spans="1:32" ht="246" customHeight="1" x14ac:dyDescent="0.2">
      <c r="A132" s="9">
        <v>3654</v>
      </c>
      <c r="B132" s="14">
        <v>115</v>
      </c>
      <c r="C132" s="10">
        <v>2018</v>
      </c>
      <c r="D132" s="10" t="s">
        <v>618</v>
      </c>
      <c r="E132" s="10" t="s">
        <v>34</v>
      </c>
      <c r="F132" s="10"/>
      <c r="G132" s="10"/>
      <c r="H132" s="10" t="s">
        <v>186</v>
      </c>
      <c r="I132" s="11" t="s">
        <v>187</v>
      </c>
      <c r="J132" s="12" t="s">
        <v>188</v>
      </c>
      <c r="K132" s="10" t="s">
        <v>262</v>
      </c>
      <c r="L132" s="10" t="s">
        <v>123</v>
      </c>
      <c r="M132" s="13" t="s">
        <v>605</v>
      </c>
      <c r="N132" s="13" t="s">
        <v>367</v>
      </c>
      <c r="O132" s="14">
        <v>2018</v>
      </c>
      <c r="P132" s="14"/>
      <c r="Q132" s="14"/>
      <c r="R132" s="15" t="s">
        <v>358</v>
      </c>
      <c r="S132" s="25" t="s">
        <v>619</v>
      </c>
      <c r="T132" s="16">
        <v>43405</v>
      </c>
      <c r="U132" s="16">
        <v>43708</v>
      </c>
      <c r="V132" s="14" t="s">
        <v>620</v>
      </c>
      <c r="W132" s="10" t="s">
        <v>621</v>
      </c>
      <c r="X132" s="18">
        <v>1</v>
      </c>
      <c r="Y132" s="19" t="s">
        <v>45</v>
      </c>
      <c r="Z132" s="14"/>
      <c r="AA132" s="14">
        <v>10</v>
      </c>
      <c r="AB132" s="14">
        <v>2019</v>
      </c>
      <c r="AC132" s="20"/>
      <c r="AD132" s="21"/>
      <c r="AE132" s="22" t="s">
        <v>58</v>
      </c>
      <c r="AF132" s="14"/>
    </row>
    <row r="133" spans="1:32" ht="99.75" customHeight="1" x14ac:dyDescent="0.2">
      <c r="A133" s="9">
        <v>3655</v>
      </c>
      <c r="B133" s="10">
        <v>116</v>
      </c>
      <c r="C133" s="10">
        <v>2018</v>
      </c>
      <c r="D133" s="10" t="s">
        <v>622</v>
      </c>
      <c r="E133" s="10" t="s">
        <v>34</v>
      </c>
      <c r="F133" s="10"/>
      <c r="G133" s="10"/>
      <c r="H133" s="10" t="s">
        <v>186</v>
      </c>
      <c r="I133" s="11" t="s">
        <v>187</v>
      </c>
      <c r="J133" s="12" t="s">
        <v>188</v>
      </c>
      <c r="K133" s="10" t="s">
        <v>262</v>
      </c>
      <c r="L133" s="10" t="s">
        <v>123</v>
      </c>
      <c r="M133" s="13" t="s">
        <v>605</v>
      </c>
      <c r="N133" s="13" t="s">
        <v>367</v>
      </c>
      <c r="O133" s="14">
        <v>2018</v>
      </c>
      <c r="P133" s="14"/>
      <c r="Q133" s="14"/>
      <c r="R133" s="15" t="s">
        <v>358</v>
      </c>
      <c r="S133" s="25" t="s">
        <v>623</v>
      </c>
      <c r="T133" s="16">
        <v>43405</v>
      </c>
      <c r="U133" s="16">
        <v>43555</v>
      </c>
      <c r="V133" s="14" t="s">
        <v>624</v>
      </c>
      <c r="W133" s="10" t="s">
        <v>625</v>
      </c>
      <c r="X133" s="18">
        <v>1</v>
      </c>
      <c r="Y133" s="19" t="s">
        <v>45</v>
      </c>
      <c r="Z133" s="14"/>
      <c r="AA133" s="14">
        <v>6</v>
      </c>
      <c r="AB133" s="14">
        <v>2019</v>
      </c>
      <c r="AC133" s="20"/>
      <c r="AD133" s="21"/>
      <c r="AE133" s="22" t="s">
        <v>58</v>
      </c>
      <c r="AF133" s="14"/>
    </row>
    <row r="134" spans="1:32" ht="74.25" customHeight="1" x14ac:dyDescent="0.2">
      <c r="A134" s="9">
        <v>3656</v>
      </c>
      <c r="B134" s="10">
        <v>117</v>
      </c>
      <c r="C134" s="10">
        <v>2018</v>
      </c>
      <c r="D134" s="10" t="s">
        <v>626</v>
      </c>
      <c r="E134" s="10" t="s">
        <v>34</v>
      </c>
      <c r="F134" s="10"/>
      <c r="G134" s="10"/>
      <c r="H134" s="10" t="s">
        <v>186</v>
      </c>
      <c r="I134" s="11" t="s">
        <v>187</v>
      </c>
      <c r="J134" s="12" t="s">
        <v>188</v>
      </c>
      <c r="K134" s="10" t="s">
        <v>262</v>
      </c>
      <c r="L134" s="10" t="s">
        <v>123</v>
      </c>
      <c r="M134" s="13" t="s">
        <v>605</v>
      </c>
      <c r="N134" s="13" t="s">
        <v>367</v>
      </c>
      <c r="O134" s="14">
        <v>2018</v>
      </c>
      <c r="P134" s="14"/>
      <c r="Q134" s="14"/>
      <c r="R134" s="15" t="s">
        <v>358</v>
      </c>
      <c r="S134" s="33" t="s">
        <v>627</v>
      </c>
      <c r="T134" s="16">
        <v>43405</v>
      </c>
      <c r="U134" s="16">
        <v>43555</v>
      </c>
      <c r="V134" s="14" t="s">
        <v>628</v>
      </c>
      <c r="W134" s="10" t="s">
        <v>629</v>
      </c>
      <c r="X134" s="18">
        <v>1</v>
      </c>
      <c r="Y134" s="19" t="s">
        <v>45</v>
      </c>
      <c r="Z134" s="14"/>
      <c r="AA134" s="14">
        <v>6</v>
      </c>
      <c r="AB134" s="14">
        <v>2019</v>
      </c>
      <c r="AC134" s="20"/>
      <c r="AD134" s="21"/>
      <c r="AE134" s="22" t="s">
        <v>58</v>
      </c>
      <c r="AF134" s="14"/>
    </row>
    <row r="135" spans="1:32" ht="102" customHeight="1" x14ac:dyDescent="0.2">
      <c r="A135" s="9">
        <v>3657</v>
      </c>
      <c r="B135" s="14">
        <v>118</v>
      </c>
      <c r="C135" s="10">
        <v>2018</v>
      </c>
      <c r="D135" s="10" t="s">
        <v>630</v>
      </c>
      <c r="E135" s="10" t="s">
        <v>34</v>
      </c>
      <c r="F135" s="10"/>
      <c r="G135" s="10"/>
      <c r="H135" s="10" t="s">
        <v>301</v>
      </c>
      <c r="I135" s="11" t="s">
        <v>308</v>
      </c>
      <c r="J135" s="12" t="s">
        <v>133</v>
      </c>
      <c r="K135" s="10" t="s">
        <v>309</v>
      </c>
      <c r="L135" s="10" t="s">
        <v>79</v>
      </c>
      <c r="M135" s="13" t="s">
        <v>605</v>
      </c>
      <c r="N135" s="13" t="s">
        <v>367</v>
      </c>
      <c r="O135" s="14">
        <v>2018</v>
      </c>
      <c r="P135" s="14"/>
      <c r="Q135" s="14"/>
      <c r="R135" s="15" t="s">
        <v>42</v>
      </c>
      <c r="S135" s="25" t="s">
        <v>631</v>
      </c>
      <c r="T135" s="16">
        <v>43466</v>
      </c>
      <c r="U135" s="16">
        <v>43830</v>
      </c>
      <c r="V135" s="14"/>
      <c r="W135" s="10" t="s">
        <v>632</v>
      </c>
      <c r="X135" s="18">
        <v>1</v>
      </c>
      <c r="Y135" s="19" t="s">
        <v>45</v>
      </c>
      <c r="Z135" s="14"/>
      <c r="AA135" s="14">
        <v>2</v>
      </c>
      <c r="AB135" s="14">
        <v>2020</v>
      </c>
      <c r="AC135" s="20"/>
      <c r="AD135" s="21"/>
      <c r="AE135" s="22" t="s">
        <v>58</v>
      </c>
      <c r="AF135" s="14"/>
    </row>
    <row r="136" spans="1:32" ht="84" customHeight="1" x14ac:dyDescent="0.2">
      <c r="A136" s="9">
        <v>3658</v>
      </c>
      <c r="B136" s="10">
        <v>119</v>
      </c>
      <c r="C136" s="10">
        <v>2018</v>
      </c>
      <c r="D136" s="10" t="s">
        <v>633</v>
      </c>
      <c r="E136" s="10" t="s">
        <v>34</v>
      </c>
      <c r="F136" s="10"/>
      <c r="G136" s="10"/>
      <c r="H136" s="10" t="s">
        <v>85</v>
      </c>
      <c r="I136" s="11" t="s">
        <v>49</v>
      </c>
      <c r="J136" s="12" t="s">
        <v>50</v>
      </c>
      <c r="K136" s="10" t="s">
        <v>86</v>
      </c>
      <c r="L136" s="10" t="s">
        <v>52</v>
      </c>
      <c r="M136" s="13" t="s">
        <v>605</v>
      </c>
      <c r="N136" s="13" t="s">
        <v>367</v>
      </c>
      <c r="O136" s="14">
        <v>2018</v>
      </c>
      <c r="P136" s="14"/>
      <c r="Q136" s="14"/>
      <c r="R136" s="15"/>
      <c r="S136" s="14" t="s">
        <v>634</v>
      </c>
      <c r="T136" s="16"/>
      <c r="U136" s="16">
        <v>43528</v>
      </c>
      <c r="V136" s="14" t="s">
        <v>635</v>
      </c>
      <c r="W136" s="10" t="s">
        <v>91</v>
      </c>
      <c r="X136" s="18">
        <v>1</v>
      </c>
      <c r="Y136" s="19" t="s">
        <v>45</v>
      </c>
      <c r="Z136" s="14"/>
      <c r="AA136" s="14" t="s">
        <v>57</v>
      </c>
      <c r="AB136" s="14">
        <v>2019</v>
      </c>
      <c r="AC136" s="20"/>
      <c r="AD136" s="21"/>
      <c r="AE136" s="22" t="s">
        <v>58</v>
      </c>
      <c r="AF136" s="14"/>
    </row>
    <row r="137" spans="1:32" ht="180.75" customHeight="1" x14ac:dyDescent="0.2">
      <c r="A137" s="9">
        <v>3659</v>
      </c>
      <c r="B137" s="10">
        <v>120</v>
      </c>
      <c r="C137" s="10">
        <v>2018</v>
      </c>
      <c r="D137" s="10" t="s">
        <v>636</v>
      </c>
      <c r="E137" s="10" t="s">
        <v>34</v>
      </c>
      <c r="F137" s="10"/>
      <c r="G137" s="10"/>
      <c r="H137" s="10" t="s">
        <v>85</v>
      </c>
      <c r="I137" s="11" t="s">
        <v>49</v>
      </c>
      <c r="J137" s="12" t="s">
        <v>50</v>
      </c>
      <c r="K137" s="10" t="s">
        <v>180</v>
      </c>
      <c r="L137" s="10" t="s">
        <v>63</v>
      </c>
      <c r="M137" s="13" t="s">
        <v>533</v>
      </c>
      <c r="N137" s="13" t="s">
        <v>212</v>
      </c>
      <c r="O137" s="14">
        <v>2018</v>
      </c>
      <c r="P137" s="14"/>
      <c r="Q137" s="14"/>
      <c r="R137" s="15" t="s">
        <v>42</v>
      </c>
      <c r="S137" s="25" t="s">
        <v>637</v>
      </c>
      <c r="T137" s="16">
        <v>43374</v>
      </c>
      <c r="U137" s="16">
        <v>44408</v>
      </c>
      <c r="V137" s="14"/>
      <c r="W137" s="10" t="s">
        <v>638</v>
      </c>
      <c r="X137" s="18">
        <v>1</v>
      </c>
      <c r="Y137" s="19" t="s">
        <v>45</v>
      </c>
      <c r="Z137" s="14"/>
      <c r="AA137" s="14">
        <v>7</v>
      </c>
      <c r="AB137" s="14">
        <v>2021</v>
      </c>
      <c r="AC137" s="20"/>
      <c r="AD137" s="21"/>
      <c r="AE137" s="22" t="s">
        <v>58</v>
      </c>
      <c r="AF137" s="14"/>
    </row>
    <row r="138" spans="1:32" ht="200.25" customHeight="1" x14ac:dyDescent="0.2">
      <c r="A138" s="9">
        <v>3660</v>
      </c>
      <c r="B138" s="14">
        <v>121</v>
      </c>
      <c r="C138" s="10">
        <v>2018</v>
      </c>
      <c r="D138" s="10" t="s">
        <v>639</v>
      </c>
      <c r="E138" s="10" t="s">
        <v>34</v>
      </c>
      <c r="F138" s="10"/>
      <c r="G138" s="10"/>
      <c r="H138" s="10" t="s">
        <v>85</v>
      </c>
      <c r="I138" s="11" t="s">
        <v>49</v>
      </c>
      <c r="J138" s="12" t="s">
        <v>50</v>
      </c>
      <c r="K138" s="10" t="s">
        <v>180</v>
      </c>
      <c r="L138" s="10" t="s">
        <v>63</v>
      </c>
      <c r="M138" s="13" t="s">
        <v>533</v>
      </c>
      <c r="N138" s="13" t="s">
        <v>212</v>
      </c>
      <c r="O138" s="14">
        <v>2018</v>
      </c>
      <c r="P138" s="14"/>
      <c r="Q138" s="14"/>
      <c r="R138" s="15" t="s">
        <v>42</v>
      </c>
      <c r="S138" s="25" t="s">
        <v>640</v>
      </c>
      <c r="T138" s="16">
        <v>43374</v>
      </c>
      <c r="U138" s="16">
        <v>43465</v>
      </c>
      <c r="V138" s="14"/>
      <c r="W138" s="10" t="s">
        <v>641</v>
      </c>
      <c r="X138" s="18">
        <v>1</v>
      </c>
      <c r="Y138" s="19" t="s">
        <v>45</v>
      </c>
      <c r="Z138" s="14"/>
      <c r="AA138" s="14">
        <v>8</v>
      </c>
      <c r="AB138" s="14">
        <v>2019</v>
      </c>
      <c r="AC138" s="20"/>
      <c r="AD138" s="21"/>
      <c r="AE138" s="22" t="s">
        <v>58</v>
      </c>
      <c r="AF138" s="14"/>
    </row>
    <row r="139" spans="1:32" ht="121.5" customHeight="1" x14ac:dyDescent="0.2">
      <c r="A139" s="9">
        <v>3661</v>
      </c>
      <c r="B139" s="10">
        <v>122</v>
      </c>
      <c r="C139" s="10">
        <v>2018</v>
      </c>
      <c r="D139" s="15" t="s">
        <v>642</v>
      </c>
      <c r="E139" s="10" t="s">
        <v>34</v>
      </c>
      <c r="F139" s="10"/>
      <c r="G139" s="10"/>
      <c r="H139" s="10" t="s">
        <v>35</v>
      </c>
      <c r="I139" s="11" t="s">
        <v>36</v>
      </c>
      <c r="J139" s="12" t="s">
        <v>37</v>
      </c>
      <c r="K139" s="10" t="s">
        <v>643</v>
      </c>
      <c r="L139" s="10" t="s">
        <v>112</v>
      </c>
      <c r="M139" s="13" t="s">
        <v>644</v>
      </c>
      <c r="N139" s="13" t="s">
        <v>144</v>
      </c>
      <c r="O139" s="14">
        <v>2018</v>
      </c>
      <c r="P139" s="14"/>
      <c r="Q139" s="14"/>
      <c r="R139" s="15"/>
      <c r="S139" s="52" t="s">
        <v>645</v>
      </c>
      <c r="T139" s="16">
        <v>43434</v>
      </c>
      <c r="U139" s="16">
        <v>43511</v>
      </c>
      <c r="V139" s="14"/>
      <c r="W139" s="10" t="s">
        <v>646</v>
      </c>
      <c r="X139" s="18">
        <v>1</v>
      </c>
      <c r="Y139" s="19" t="s">
        <v>45</v>
      </c>
      <c r="Z139" s="14"/>
      <c r="AA139" s="14">
        <v>2</v>
      </c>
      <c r="AB139" s="14">
        <v>2019</v>
      </c>
      <c r="AC139" s="20"/>
      <c r="AD139" s="21"/>
      <c r="AE139" s="22" t="s">
        <v>46</v>
      </c>
      <c r="AF139" s="14"/>
    </row>
    <row r="140" spans="1:32" ht="84" customHeight="1" x14ac:dyDescent="0.2">
      <c r="A140" s="9">
        <v>3662</v>
      </c>
      <c r="B140" s="10">
        <v>123</v>
      </c>
      <c r="C140" s="10">
        <v>2018</v>
      </c>
      <c r="D140" s="15" t="s">
        <v>647</v>
      </c>
      <c r="E140" s="10" t="s">
        <v>34</v>
      </c>
      <c r="F140" s="10"/>
      <c r="G140" s="10"/>
      <c r="H140" s="10" t="s">
        <v>35</v>
      </c>
      <c r="I140" s="11" t="s">
        <v>36</v>
      </c>
      <c r="J140" s="12" t="s">
        <v>37</v>
      </c>
      <c r="K140" s="10" t="s">
        <v>643</v>
      </c>
      <c r="L140" s="10" t="s">
        <v>112</v>
      </c>
      <c r="M140" s="13" t="s">
        <v>644</v>
      </c>
      <c r="N140" s="13" t="s">
        <v>144</v>
      </c>
      <c r="O140" s="14">
        <v>2018</v>
      </c>
      <c r="P140" s="14"/>
      <c r="Q140" s="14"/>
      <c r="R140" s="15"/>
      <c r="S140" s="52" t="s">
        <v>648</v>
      </c>
      <c r="T140" s="16">
        <v>43434</v>
      </c>
      <c r="U140" s="16">
        <v>43830</v>
      </c>
      <c r="V140" s="14"/>
      <c r="W140" s="10" t="s">
        <v>649</v>
      </c>
      <c r="X140" s="18">
        <v>1</v>
      </c>
      <c r="Y140" s="19" t="s">
        <v>45</v>
      </c>
      <c r="Z140" s="14"/>
      <c r="AA140" s="14">
        <v>4</v>
      </c>
      <c r="AB140" s="14">
        <v>2020</v>
      </c>
      <c r="AC140" s="20"/>
      <c r="AD140" s="21"/>
      <c r="AE140" s="22" t="s">
        <v>46</v>
      </c>
      <c r="AF140" s="14"/>
    </row>
    <row r="141" spans="1:32" ht="114" customHeight="1" x14ac:dyDescent="0.2">
      <c r="A141" s="9">
        <v>3663</v>
      </c>
      <c r="B141" s="14">
        <v>124</v>
      </c>
      <c r="C141" s="10">
        <v>2018</v>
      </c>
      <c r="D141" s="15" t="s">
        <v>650</v>
      </c>
      <c r="E141" s="10" t="s">
        <v>34</v>
      </c>
      <c r="F141" s="10"/>
      <c r="G141" s="10"/>
      <c r="H141" s="10" t="s">
        <v>35</v>
      </c>
      <c r="I141" s="11" t="s">
        <v>36</v>
      </c>
      <c r="J141" s="12" t="s">
        <v>37</v>
      </c>
      <c r="K141" s="10" t="s">
        <v>643</v>
      </c>
      <c r="L141" s="10" t="s">
        <v>112</v>
      </c>
      <c r="M141" s="13" t="s">
        <v>644</v>
      </c>
      <c r="N141" s="13" t="s">
        <v>144</v>
      </c>
      <c r="O141" s="14">
        <v>2018</v>
      </c>
      <c r="P141" s="14"/>
      <c r="Q141" s="14"/>
      <c r="R141" s="15"/>
      <c r="S141" s="52" t="s">
        <v>651</v>
      </c>
      <c r="T141" s="16">
        <v>43434</v>
      </c>
      <c r="U141" s="16">
        <v>43830</v>
      </c>
      <c r="V141" s="14"/>
      <c r="W141" s="10" t="s">
        <v>652</v>
      </c>
      <c r="X141" s="18">
        <v>1</v>
      </c>
      <c r="Y141" s="19" t="s">
        <v>45</v>
      </c>
      <c r="Z141" s="14"/>
      <c r="AA141" s="14">
        <v>4</v>
      </c>
      <c r="AB141" s="14">
        <v>2020</v>
      </c>
      <c r="AC141" s="20"/>
      <c r="AD141" s="21"/>
      <c r="AE141" s="22" t="s">
        <v>46</v>
      </c>
      <c r="AF141" s="14"/>
    </row>
    <row r="142" spans="1:32" ht="84" customHeight="1" x14ac:dyDescent="0.2">
      <c r="A142" s="9">
        <v>3664</v>
      </c>
      <c r="B142" s="10">
        <v>125</v>
      </c>
      <c r="C142" s="10">
        <v>2018</v>
      </c>
      <c r="D142" s="15" t="s">
        <v>653</v>
      </c>
      <c r="E142" s="10" t="s">
        <v>34</v>
      </c>
      <c r="F142" s="10"/>
      <c r="G142" s="10"/>
      <c r="H142" s="10" t="s">
        <v>35</v>
      </c>
      <c r="I142" s="11" t="s">
        <v>36</v>
      </c>
      <c r="J142" s="12" t="s">
        <v>37</v>
      </c>
      <c r="K142" s="10" t="s">
        <v>643</v>
      </c>
      <c r="L142" s="10" t="s">
        <v>112</v>
      </c>
      <c r="M142" s="13" t="s">
        <v>644</v>
      </c>
      <c r="N142" s="13" t="s">
        <v>144</v>
      </c>
      <c r="O142" s="14">
        <v>2018</v>
      </c>
      <c r="P142" s="14"/>
      <c r="Q142" s="14"/>
      <c r="R142" s="15"/>
      <c r="S142" s="52" t="s">
        <v>654</v>
      </c>
      <c r="T142" s="16">
        <v>43434</v>
      </c>
      <c r="U142" s="16">
        <v>43646</v>
      </c>
      <c r="V142" s="14"/>
      <c r="W142" s="10" t="s">
        <v>655</v>
      </c>
      <c r="X142" s="18">
        <v>1</v>
      </c>
      <c r="Y142" s="19" t="s">
        <v>45</v>
      </c>
      <c r="Z142" s="14"/>
      <c r="AA142" s="14">
        <v>4</v>
      </c>
      <c r="AB142" s="14">
        <v>2020</v>
      </c>
      <c r="AC142" s="20"/>
      <c r="AD142" s="21"/>
      <c r="AE142" s="22" t="s">
        <v>46</v>
      </c>
      <c r="AF142" s="14"/>
    </row>
    <row r="143" spans="1:32" ht="84" customHeight="1" x14ac:dyDescent="0.2">
      <c r="A143" s="9">
        <v>3665</v>
      </c>
      <c r="B143" s="10">
        <v>126</v>
      </c>
      <c r="C143" s="10">
        <v>2018</v>
      </c>
      <c r="D143" s="15" t="s">
        <v>656</v>
      </c>
      <c r="E143" s="10" t="s">
        <v>34</v>
      </c>
      <c r="F143" s="10"/>
      <c r="G143" s="10"/>
      <c r="H143" s="10" t="s">
        <v>35</v>
      </c>
      <c r="I143" s="11" t="s">
        <v>36</v>
      </c>
      <c r="J143" s="12" t="s">
        <v>37</v>
      </c>
      <c r="K143" s="10" t="s">
        <v>643</v>
      </c>
      <c r="L143" s="10" t="s">
        <v>112</v>
      </c>
      <c r="M143" s="13" t="s">
        <v>644</v>
      </c>
      <c r="N143" s="13" t="s">
        <v>144</v>
      </c>
      <c r="O143" s="14">
        <v>2018</v>
      </c>
      <c r="P143" s="14"/>
      <c r="Q143" s="14"/>
      <c r="R143" s="15"/>
      <c r="S143" s="52" t="s">
        <v>657</v>
      </c>
      <c r="T143" s="16">
        <v>43434</v>
      </c>
      <c r="U143" s="16">
        <v>43830</v>
      </c>
      <c r="V143" s="14"/>
      <c r="W143" s="10" t="s">
        <v>658</v>
      </c>
      <c r="X143" s="18">
        <v>1</v>
      </c>
      <c r="Y143" s="19" t="s">
        <v>45</v>
      </c>
      <c r="Z143" s="14"/>
      <c r="AA143" s="14">
        <v>12</v>
      </c>
      <c r="AB143" s="14">
        <v>2019</v>
      </c>
      <c r="AC143" s="20"/>
      <c r="AD143" s="21"/>
      <c r="AE143" s="22" t="s">
        <v>46</v>
      </c>
      <c r="AF143" s="14"/>
    </row>
    <row r="144" spans="1:32" ht="84" customHeight="1" x14ac:dyDescent="0.2">
      <c r="A144" s="9">
        <v>3666</v>
      </c>
      <c r="B144" s="14">
        <v>127</v>
      </c>
      <c r="C144" s="10">
        <v>2018</v>
      </c>
      <c r="D144" s="15" t="s">
        <v>659</v>
      </c>
      <c r="E144" s="10" t="s">
        <v>34</v>
      </c>
      <c r="F144" s="10"/>
      <c r="G144" s="10"/>
      <c r="H144" s="10" t="s">
        <v>35</v>
      </c>
      <c r="I144" s="11" t="s">
        <v>36</v>
      </c>
      <c r="J144" s="12" t="s">
        <v>37</v>
      </c>
      <c r="K144" s="10" t="s">
        <v>643</v>
      </c>
      <c r="L144" s="10" t="s">
        <v>112</v>
      </c>
      <c r="M144" s="13" t="s">
        <v>644</v>
      </c>
      <c r="N144" s="13" t="s">
        <v>144</v>
      </c>
      <c r="O144" s="14">
        <v>2018</v>
      </c>
      <c r="P144" s="14"/>
      <c r="Q144" s="14"/>
      <c r="R144" s="15"/>
      <c r="S144" s="53" t="s">
        <v>660</v>
      </c>
      <c r="T144" s="16">
        <v>43434</v>
      </c>
      <c r="U144" s="16">
        <v>43830</v>
      </c>
      <c r="V144" s="14"/>
      <c r="W144" s="10" t="s">
        <v>661</v>
      </c>
      <c r="X144" s="18">
        <v>1</v>
      </c>
      <c r="Y144" s="19" t="s">
        <v>45</v>
      </c>
      <c r="Z144" s="14"/>
      <c r="AA144" s="14">
        <v>4</v>
      </c>
      <c r="AB144" s="14">
        <v>2020</v>
      </c>
      <c r="AC144" s="20"/>
      <c r="AD144" s="21"/>
      <c r="AE144" s="22" t="s">
        <v>46</v>
      </c>
      <c r="AF144" s="14"/>
    </row>
    <row r="145" spans="1:32" ht="409.5" x14ac:dyDescent="0.2">
      <c r="A145" s="54">
        <v>3667</v>
      </c>
      <c r="B145" s="10">
        <v>128</v>
      </c>
      <c r="C145" s="10">
        <v>2018</v>
      </c>
      <c r="D145" s="15" t="s">
        <v>662</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663</v>
      </c>
      <c r="T145" s="16">
        <v>43502</v>
      </c>
      <c r="U145" s="16">
        <v>43799</v>
      </c>
      <c r="V145" s="14"/>
      <c r="W145" s="55" t="s">
        <v>664</v>
      </c>
      <c r="X145" s="18">
        <v>1</v>
      </c>
      <c r="Y145" s="19" t="s">
        <v>45</v>
      </c>
      <c r="Z145" s="14"/>
      <c r="AA145" s="14">
        <v>4</v>
      </c>
      <c r="AB145" s="14">
        <v>2020</v>
      </c>
      <c r="AC145" s="20"/>
      <c r="AD145" s="21"/>
      <c r="AE145" s="22" t="s">
        <v>46</v>
      </c>
      <c r="AF145" s="14"/>
    </row>
    <row r="146" spans="1:32" ht="409.5" x14ac:dyDescent="0.2">
      <c r="A146" s="9">
        <v>3668</v>
      </c>
      <c r="B146" s="10">
        <v>129</v>
      </c>
      <c r="C146" s="10">
        <v>2018</v>
      </c>
      <c r="D146" s="15" t="s">
        <v>665</v>
      </c>
      <c r="E146" s="10" t="s">
        <v>34</v>
      </c>
      <c r="F146" s="10"/>
      <c r="G146" s="10"/>
      <c r="H146" s="10" t="s">
        <v>35</v>
      </c>
      <c r="I146" s="11" t="s">
        <v>36</v>
      </c>
      <c r="J146" s="12" t="s">
        <v>37</v>
      </c>
      <c r="K146" s="10" t="s">
        <v>643</v>
      </c>
      <c r="L146" s="10" t="s">
        <v>39</v>
      </c>
      <c r="M146" s="13" t="s">
        <v>644</v>
      </c>
      <c r="N146" s="13" t="s">
        <v>144</v>
      </c>
      <c r="O146" s="14">
        <v>2018</v>
      </c>
      <c r="P146" s="14"/>
      <c r="Q146" s="14"/>
      <c r="R146" s="15"/>
      <c r="S146" s="56" t="s">
        <v>666</v>
      </c>
      <c r="T146" s="16">
        <v>43507</v>
      </c>
      <c r="U146" s="16">
        <v>44196</v>
      </c>
      <c r="V146" s="14"/>
      <c r="W146" s="55" t="s">
        <v>667</v>
      </c>
      <c r="X146" s="18">
        <v>1</v>
      </c>
      <c r="Y146" s="19" t="s">
        <v>45</v>
      </c>
      <c r="Z146" s="14"/>
      <c r="AA146" s="14">
        <v>12</v>
      </c>
      <c r="AB146" s="14">
        <v>2020</v>
      </c>
      <c r="AC146" s="20"/>
      <c r="AD146" s="21"/>
      <c r="AE146" s="22" t="s">
        <v>46</v>
      </c>
      <c r="AF146" s="14"/>
    </row>
    <row r="147" spans="1:32" ht="409.5" x14ac:dyDescent="0.2">
      <c r="A147" s="9">
        <v>3669</v>
      </c>
      <c r="B147" s="14">
        <v>130</v>
      </c>
      <c r="C147" s="10">
        <v>2018</v>
      </c>
      <c r="D147" s="15" t="s">
        <v>668</v>
      </c>
      <c r="E147" s="10" t="s">
        <v>34</v>
      </c>
      <c r="F147" s="10"/>
      <c r="G147" s="10"/>
      <c r="H147" s="10" t="s">
        <v>35</v>
      </c>
      <c r="I147" s="11" t="s">
        <v>36</v>
      </c>
      <c r="J147" s="12" t="s">
        <v>37</v>
      </c>
      <c r="K147" s="10" t="s">
        <v>643</v>
      </c>
      <c r="L147" s="10" t="s">
        <v>112</v>
      </c>
      <c r="M147" s="13" t="s">
        <v>644</v>
      </c>
      <c r="N147" s="13" t="s">
        <v>144</v>
      </c>
      <c r="O147" s="14">
        <v>2018</v>
      </c>
      <c r="P147" s="14"/>
      <c r="Q147" s="14"/>
      <c r="R147" s="15"/>
      <c r="S147" s="57" t="s">
        <v>669</v>
      </c>
      <c r="T147" s="16">
        <v>43507</v>
      </c>
      <c r="U147" s="16">
        <v>43830</v>
      </c>
      <c r="V147" s="14"/>
      <c r="W147" s="55" t="s">
        <v>670</v>
      </c>
      <c r="X147" s="18">
        <v>1</v>
      </c>
      <c r="Y147" s="19" t="s">
        <v>45</v>
      </c>
      <c r="Z147" s="14"/>
      <c r="AA147" s="14">
        <v>4</v>
      </c>
      <c r="AB147" s="14">
        <v>2020</v>
      </c>
      <c r="AC147" s="20"/>
      <c r="AD147" s="21"/>
      <c r="AE147" s="22" t="s">
        <v>46</v>
      </c>
      <c r="AF147" s="14"/>
    </row>
    <row r="148" spans="1:32" ht="299.25" x14ac:dyDescent="0.2">
      <c r="A148" s="9">
        <v>3670</v>
      </c>
      <c r="B148" s="10">
        <v>131</v>
      </c>
      <c r="C148" s="10">
        <v>2018</v>
      </c>
      <c r="D148" s="10" t="s">
        <v>671</v>
      </c>
      <c r="E148" s="10" t="s">
        <v>34</v>
      </c>
      <c r="F148" s="10"/>
      <c r="G148" s="10"/>
      <c r="H148" s="10" t="s">
        <v>85</v>
      </c>
      <c r="I148" s="11" t="s">
        <v>36</v>
      </c>
      <c r="J148" s="12" t="s">
        <v>37</v>
      </c>
      <c r="K148" s="10" t="s">
        <v>643</v>
      </c>
      <c r="L148" s="10" t="s">
        <v>112</v>
      </c>
      <c r="M148" s="13" t="s">
        <v>644</v>
      </c>
      <c r="N148" s="13" t="s">
        <v>144</v>
      </c>
      <c r="O148" s="14">
        <v>2018</v>
      </c>
      <c r="P148" s="14"/>
      <c r="Q148" s="14"/>
      <c r="R148" s="15"/>
      <c r="S148" s="25" t="s">
        <v>672</v>
      </c>
      <c r="T148" s="16">
        <v>43405</v>
      </c>
      <c r="U148" s="16">
        <v>43506</v>
      </c>
      <c r="V148" s="14"/>
      <c r="W148" s="10" t="s">
        <v>673</v>
      </c>
      <c r="X148" s="18">
        <v>1</v>
      </c>
      <c r="Y148" s="19" t="s">
        <v>45</v>
      </c>
      <c r="Z148" s="14"/>
      <c r="AA148" s="14" t="s">
        <v>485</v>
      </c>
      <c r="AB148" s="14">
        <v>2019</v>
      </c>
      <c r="AC148" s="20"/>
      <c r="AD148" s="21"/>
      <c r="AE148" s="22" t="s">
        <v>46</v>
      </c>
      <c r="AF148" s="14"/>
    </row>
    <row r="149" spans="1:32" ht="135" customHeight="1" x14ac:dyDescent="0.2">
      <c r="A149" s="9">
        <v>3671</v>
      </c>
      <c r="B149" s="10">
        <v>132</v>
      </c>
      <c r="C149" s="10">
        <v>2018</v>
      </c>
      <c r="D149" s="10" t="s">
        <v>674</v>
      </c>
      <c r="E149" s="10" t="s">
        <v>34</v>
      </c>
      <c r="F149" s="10"/>
      <c r="G149" s="10"/>
      <c r="H149" s="10" t="s">
        <v>186</v>
      </c>
      <c r="I149" s="11" t="s">
        <v>36</v>
      </c>
      <c r="J149" s="12" t="s">
        <v>37</v>
      </c>
      <c r="K149" s="10" t="s">
        <v>643</v>
      </c>
      <c r="L149" s="10" t="s">
        <v>112</v>
      </c>
      <c r="M149" s="13" t="s">
        <v>644</v>
      </c>
      <c r="N149" s="13" t="s">
        <v>144</v>
      </c>
      <c r="O149" s="14">
        <v>2018</v>
      </c>
      <c r="P149" s="14"/>
      <c r="Q149" s="14"/>
      <c r="R149" s="15" t="s">
        <v>42</v>
      </c>
      <c r="S149" s="49" t="s">
        <v>561</v>
      </c>
      <c r="T149" s="16">
        <v>43346</v>
      </c>
      <c r="U149" s="16">
        <v>43677</v>
      </c>
      <c r="V149" s="14"/>
      <c r="W149" s="55" t="s">
        <v>675</v>
      </c>
      <c r="X149" s="18">
        <v>1</v>
      </c>
      <c r="Y149" s="19" t="s">
        <v>45</v>
      </c>
      <c r="Z149" s="14"/>
      <c r="AA149" s="14">
        <v>11</v>
      </c>
      <c r="AB149" s="14">
        <v>2019</v>
      </c>
      <c r="AC149" s="20"/>
      <c r="AD149" s="21"/>
      <c r="AE149" s="22" t="s">
        <v>46</v>
      </c>
      <c r="AF149" s="14"/>
    </row>
    <row r="150" spans="1:32" ht="204" customHeight="1" x14ac:dyDescent="0.2">
      <c r="A150" s="9">
        <v>3673</v>
      </c>
      <c r="B150" s="10">
        <v>134</v>
      </c>
      <c r="C150" s="10">
        <v>2018</v>
      </c>
      <c r="D150" s="15" t="s">
        <v>676</v>
      </c>
      <c r="E150" s="10" t="s">
        <v>34</v>
      </c>
      <c r="F150" s="10"/>
      <c r="G150" s="10"/>
      <c r="H150" s="10" t="s">
        <v>35</v>
      </c>
      <c r="I150" s="11" t="s">
        <v>36</v>
      </c>
      <c r="J150" s="12" t="s">
        <v>37</v>
      </c>
      <c r="K150" s="10" t="s">
        <v>677</v>
      </c>
      <c r="L150" s="10" t="s">
        <v>396</v>
      </c>
      <c r="M150" s="13" t="s">
        <v>644</v>
      </c>
      <c r="N150" s="13" t="s">
        <v>144</v>
      </c>
      <c r="O150" s="14">
        <v>2018</v>
      </c>
      <c r="P150" s="14"/>
      <c r="Q150" s="14"/>
      <c r="R150" s="15" t="s">
        <v>42</v>
      </c>
      <c r="S150" s="25" t="s">
        <v>678</v>
      </c>
      <c r="T150" s="16">
        <v>43433</v>
      </c>
      <c r="U150" s="16">
        <v>43496</v>
      </c>
      <c r="V150" s="14"/>
      <c r="W150" s="10" t="s">
        <v>679</v>
      </c>
      <c r="X150" s="18">
        <v>1</v>
      </c>
      <c r="Y150" s="19" t="s">
        <v>45</v>
      </c>
      <c r="Z150" s="14"/>
      <c r="AA150" s="14" t="s">
        <v>41</v>
      </c>
      <c r="AB150" s="14">
        <v>2019</v>
      </c>
      <c r="AC150" s="20"/>
      <c r="AD150" s="21"/>
      <c r="AE150" s="22" t="s">
        <v>46</v>
      </c>
      <c r="AF150" s="14"/>
    </row>
    <row r="151" spans="1:32" ht="159.75" customHeight="1" x14ac:dyDescent="0.2">
      <c r="A151" s="9">
        <v>3674</v>
      </c>
      <c r="B151" s="10">
        <v>135</v>
      </c>
      <c r="C151" s="10">
        <v>2018</v>
      </c>
      <c r="D151" s="15" t="s">
        <v>680</v>
      </c>
      <c r="E151" s="10" t="s">
        <v>34</v>
      </c>
      <c r="F151" s="10"/>
      <c r="G151" s="10"/>
      <c r="H151" s="10" t="s">
        <v>35</v>
      </c>
      <c r="I151" s="11" t="s">
        <v>36</v>
      </c>
      <c r="J151" s="12" t="s">
        <v>37</v>
      </c>
      <c r="K151" s="10" t="s">
        <v>677</v>
      </c>
      <c r="L151" s="10" t="s">
        <v>396</v>
      </c>
      <c r="M151" s="13" t="s">
        <v>644</v>
      </c>
      <c r="N151" s="13" t="s">
        <v>144</v>
      </c>
      <c r="O151" s="14">
        <v>2018</v>
      </c>
      <c r="P151" s="14"/>
      <c r="Q151" s="14"/>
      <c r="R151" s="15"/>
      <c r="S151" s="25" t="s">
        <v>681</v>
      </c>
      <c r="T151" s="16">
        <v>43433</v>
      </c>
      <c r="U151" s="16">
        <v>43496</v>
      </c>
      <c r="V151" s="14"/>
      <c r="W151" s="10" t="s">
        <v>682</v>
      </c>
      <c r="X151" s="18">
        <v>1</v>
      </c>
      <c r="Y151" s="19" t="s">
        <v>45</v>
      </c>
      <c r="Z151" s="14"/>
      <c r="AA151" s="14" t="s">
        <v>41</v>
      </c>
      <c r="AB151" s="14">
        <v>2019</v>
      </c>
      <c r="AC151" s="20"/>
      <c r="AD151" s="21"/>
      <c r="AE151" s="22" t="s">
        <v>46</v>
      </c>
      <c r="AF151" s="14"/>
    </row>
    <row r="152" spans="1:32" ht="227.25" customHeight="1" x14ac:dyDescent="0.2">
      <c r="A152" s="9">
        <v>3675</v>
      </c>
      <c r="B152" s="14">
        <v>136</v>
      </c>
      <c r="C152" s="10">
        <v>2018</v>
      </c>
      <c r="D152" s="15" t="s">
        <v>683</v>
      </c>
      <c r="E152" s="10" t="s">
        <v>34</v>
      </c>
      <c r="F152" s="10"/>
      <c r="G152" s="10"/>
      <c r="H152" s="10" t="s">
        <v>35</v>
      </c>
      <c r="I152" s="11" t="s">
        <v>36</v>
      </c>
      <c r="J152" s="12" t="s">
        <v>37</v>
      </c>
      <c r="K152" s="10" t="s">
        <v>677</v>
      </c>
      <c r="L152" s="10" t="s">
        <v>396</v>
      </c>
      <c r="M152" s="13" t="s">
        <v>644</v>
      </c>
      <c r="N152" s="13" t="s">
        <v>144</v>
      </c>
      <c r="O152" s="14">
        <v>2018</v>
      </c>
      <c r="P152" s="14"/>
      <c r="Q152" s="14"/>
      <c r="R152" s="15"/>
      <c r="S152" s="25" t="s">
        <v>684</v>
      </c>
      <c r="T152" s="16">
        <v>43433</v>
      </c>
      <c r="U152" s="16">
        <v>43496</v>
      </c>
      <c r="V152" s="14"/>
      <c r="W152" s="10" t="s">
        <v>685</v>
      </c>
      <c r="X152" s="18">
        <v>1</v>
      </c>
      <c r="Y152" s="19" t="s">
        <v>45</v>
      </c>
      <c r="Z152" s="14"/>
      <c r="AA152" s="14" t="s">
        <v>41</v>
      </c>
      <c r="AB152" s="14">
        <v>2019</v>
      </c>
      <c r="AC152" s="20"/>
      <c r="AD152" s="21"/>
      <c r="AE152" s="22" t="s">
        <v>46</v>
      </c>
      <c r="AF152" s="14"/>
    </row>
    <row r="153" spans="1:32" ht="200.25" customHeight="1" x14ac:dyDescent="0.2">
      <c r="A153" s="9">
        <v>3676</v>
      </c>
      <c r="B153" s="10">
        <v>137</v>
      </c>
      <c r="C153" s="10">
        <v>2018</v>
      </c>
      <c r="D153" s="15" t="s">
        <v>686</v>
      </c>
      <c r="E153" s="10" t="s">
        <v>34</v>
      </c>
      <c r="F153" s="10"/>
      <c r="G153" s="10"/>
      <c r="H153" s="10" t="s">
        <v>35</v>
      </c>
      <c r="I153" s="11" t="s">
        <v>36</v>
      </c>
      <c r="J153" s="12" t="s">
        <v>98</v>
      </c>
      <c r="K153" s="10" t="s">
        <v>677</v>
      </c>
      <c r="L153" s="10" t="s">
        <v>100</v>
      </c>
      <c r="M153" s="13" t="s">
        <v>644</v>
      </c>
      <c r="N153" s="13" t="s">
        <v>144</v>
      </c>
      <c r="O153" s="14">
        <v>2018</v>
      </c>
      <c r="P153" s="14"/>
      <c r="Q153" s="14"/>
      <c r="R153" s="15"/>
      <c r="S153" s="25" t="s">
        <v>687</v>
      </c>
      <c r="T153" s="16">
        <v>43427</v>
      </c>
      <c r="U153" s="16">
        <v>44012</v>
      </c>
      <c r="V153" s="10"/>
      <c r="W153" s="10" t="s">
        <v>688</v>
      </c>
      <c r="X153" s="18">
        <v>1</v>
      </c>
      <c r="Y153" s="19" t="s">
        <v>45</v>
      </c>
      <c r="Z153" s="10"/>
      <c r="AA153" s="14">
        <v>6</v>
      </c>
      <c r="AB153" s="14">
        <v>2020</v>
      </c>
      <c r="AC153" s="20"/>
      <c r="AD153" s="21"/>
      <c r="AE153" s="22" t="s">
        <v>46</v>
      </c>
      <c r="AF153" s="14"/>
    </row>
    <row r="154" spans="1:32" ht="354.75" customHeight="1" x14ac:dyDescent="0.2">
      <c r="A154" s="9">
        <v>3677</v>
      </c>
      <c r="B154" s="10">
        <v>138</v>
      </c>
      <c r="C154" s="10">
        <v>2018</v>
      </c>
      <c r="D154" s="10" t="s">
        <v>689</v>
      </c>
      <c r="E154" s="10" t="s">
        <v>34</v>
      </c>
      <c r="F154" s="10"/>
      <c r="G154" s="10"/>
      <c r="H154" s="10" t="s">
        <v>301</v>
      </c>
      <c r="I154" s="11" t="s">
        <v>308</v>
      </c>
      <c r="J154" s="12" t="s">
        <v>133</v>
      </c>
      <c r="K154" s="10" t="s">
        <v>309</v>
      </c>
      <c r="L154" s="10" t="s">
        <v>279</v>
      </c>
      <c r="M154" s="13" t="s">
        <v>644</v>
      </c>
      <c r="N154" s="13" t="s">
        <v>144</v>
      </c>
      <c r="O154" s="14">
        <v>2018</v>
      </c>
      <c r="P154" s="14"/>
      <c r="Q154" s="14"/>
      <c r="R154" s="15"/>
      <c r="S154" s="25"/>
      <c r="T154" s="16"/>
      <c r="U154" s="16">
        <v>43585</v>
      </c>
      <c r="V154" s="14"/>
      <c r="W154" s="10" t="s">
        <v>690</v>
      </c>
      <c r="X154" s="18">
        <v>1</v>
      </c>
      <c r="Y154" s="19" t="s">
        <v>45</v>
      </c>
      <c r="Z154" s="14"/>
      <c r="AA154" s="14" t="s">
        <v>455</v>
      </c>
      <c r="AB154" s="14">
        <v>2019</v>
      </c>
      <c r="AC154" s="20"/>
      <c r="AD154" s="21"/>
      <c r="AE154" s="22" t="s">
        <v>58</v>
      </c>
      <c r="AF154" s="14"/>
    </row>
    <row r="155" spans="1:32" ht="126.75" customHeight="1" x14ac:dyDescent="0.2">
      <c r="A155" s="9">
        <v>3678</v>
      </c>
      <c r="B155" s="14">
        <v>139</v>
      </c>
      <c r="C155" s="10">
        <v>2018</v>
      </c>
      <c r="D155" s="10" t="s">
        <v>691</v>
      </c>
      <c r="E155" s="10" t="s">
        <v>34</v>
      </c>
      <c r="F155" s="10"/>
      <c r="G155" s="10"/>
      <c r="H155" s="10" t="s">
        <v>85</v>
      </c>
      <c r="I155" s="11" t="s">
        <v>308</v>
      </c>
      <c r="J155" s="12" t="s">
        <v>133</v>
      </c>
      <c r="K155" s="10" t="s">
        <v>309</v>
      </c>
      <c r="L155" s="10" t="s">
        <v>279</v>
      </c>
      <c r="M155" s="13" t="s">
        <v>644</v>
      </c>
      <c r="N155" s="13" t="s">
        <v>144</v>
      </c>
      <c r="O155" s="14">
        <v>2018</v>
      </c>
      <c r="P155" s="14"/>
      <c r="Q155" s="14"/>
      <c r="R155" s="15"/>
      <c r="S155" s="25"/>
      <c r="T155" s="16"/>
      <c r="U155" s="16">
        <v>43708</v>
      </c>
      <c r="V155" s="14"/>
      <c r="W155" s="10" t="s">
        <v>692</v>
      </c>
      <c r="X155" s="18">
        <v>1</v>
      </c>
      <c r="Y155" s="19" t="s">
        <v>45</v>
      </c>
      <c r="Z155" s="14"/>
      <c r="AA155" s="14">
        <v>8</v>
      </c>
      <c r="AB155" s="14">
        <v>2019</v>
      </c>
      <c r="AC155" s="20"/>
      <c r="AD155" s="21"/>
      <c r="AE155" s="22" t="s">
        <v>58</v>
      </c>
      <c r="AF155" s="14"/>
    </row>
    <row r="156" spans="1:32" ht="78" customHeight="1" x14ac:dyDescent="0.2">
      <c r="A156" s="9">
        <v>3679</v>
      </c>
      <c r="B156" s="10">
        <v>140</v>
      </c>
      <c r="C156" s="10">
        <v>2018</v>
      </c>
      <c r="D156" s="10" t="s">
        <v>693</v>
      </c>
      <c r="E156" s="10" t="s">
        <v>34</v>
      </c>
      <c r="F156" s="10"/>
      <c r="G156" s="10"/>
      <c r="H156" s="10" t="s">
        <v>48</v>
      </c>
      <c r="I156" s="11" t="s">
        <v>308</v>
      </c>
      <c r="J156" s="12" t="s">
        <v>133</v>
      </c>
      <c r="K156" s="10" t="s">
        <v>309</v>
      </c>
      <c r="L156" s="10" t="s">
        <v>279</v>
      </c>
      <c r="M156" s="13" t="s">
        <v>694</v>
      </c>
      <c r="N156" s="13" t="s">
        <v>172</v>
      </c>
      <c r="O156" s="14">
        <v>2018</v>
      </c>
      <c r="P156" s="14"/>
      <c r="Q156" s="14"/>
      <c r="R156" s="15" t="s">
        <v>42</v>
      </c>
      <c r="S156" s="25" t="s">
        <v>695</v>
      </c>
      <c r="T156" s="16">
        <v>43506</v>
      </c>
      <c r="U156" s="16">
        <v>43534</v>
      </c>
      <c r="V156" s="14"/>
      <c r="W156" s="10" t="s">
        <v>696</v>
      </c>
      <c r="X156" s="18">
        <v>1</v>
      </c>
      <c r="Y156" s="19" t="s">
        <v>45</v>
      </c>
      <c r="Z156" s="14"/>
      <c r="AA156" s="14">
        <v>10</v>
      </c>
      <c r="AB156" s="14">
        <v>2019</v>
      </c>
      <c r="AC156" s="20"/>
      <c r="AD156" s="21"/>
      <c r="AE156" s="22" t="s">
        <v>58</v>
      </c>
      <c r="AF156" s="14"/>
    </row>
    <row r="157" spans="1:32" ht="78" customHeight="1" x14ac:dyDescent="0.2">
      <c r="A157" s="9">
        <v>3680</v>
      </c>
      <c r="B157" s="10">
        <v>1</v>
      </c>
      <c r="C157" s="10">
        <v>2019</v>
      </c>
      <c r="D157" s="10" t="s">
        <v>697</v>
      </c>
      <c r="E157" s="10" t="s">
        <v>34</v>
      </c>
      <c r="F157" s="10"/>
      <c r="G157" s="10"/>
      <c r="H157" s="10" t="s">
        <v>35</v>
      </c>
      <c r="I157" s="11" t="s">
        <v>36</v>
      </c>
      <c r="J157" s="12" t="s">
        <v>37</v>
      </c>
      <c r="K157" s="10" t="s">
        <v>698</v>
      </c>
      <c r="L157" s="10" t="s">
        <v>100</v>
      </c>
      <c r="M157" s="13" t="s">
        <v>699</v>
      </c>
      <c r="N157" s="13" t="s">
        <v>138</v>
      </c>
      <c r="O157" s="14">
        <v>2019</v>
      </c>
      <c r="P157" s="14"/>
      <c r="Q157" s="14"/>
      <c r="R157" s="15"/>
      <c r="S157" s="25" t="s">
        <v>700</v>
      </c>
      <c r="T157" s="16">
        <v>43525</v>
      </c>
      <c r="U157" s="16">
        <v>43829</v>
      </c>
      <c r="V157" s="58"/>
      <c r="W157" s="10" t="s">
        <v>701</v>
      </c>
      <c r="X157" s="18">
        <v>1</v>
      </c>
      <c r="Y157" s="19" t="s">
        <v>45</v>
      </c>
      <c r="Z157" s="14"/>
      <c r="AA157" s="14">
        <v>7</v>
      </c>
      <c r="AB157" s="14">
        <v>2019</v>
      </c>
      <c r="AC157" s="20"/>
      <c r="AD157" s="21"/>
      <c r="AE157" s="22" t="s">
        <v>46</v>
      </c>
      <c r="AF157" s="14"/>
    </row>
    <row r="158" spans="1:32" ht="87.75" customHeight="1" x14ac:dyDescent="0.2">
      <c r="A158" s="9">
        <v>3681</v>
      </c>
      <c r="B158" s="10">
        <v>2</v>
      </c>
      <c r="C158" s="10">
        <v>2019</v>
      </c>
      <c r="D158" s="59" t="s">
        <v>702</v>
      </c>
      <c r="E158" s="10" t="s">
        <v>34</v>
      </c>
      <c r="F158" s="10"/>
      <c r="G158" s="10"/>
      <c r="H158" s="10" t="s">
        <v>35</v>
      </c>
      <c r="I158" s="11" t="s">
        <v>36</v>
      </c>
      <c r="J158" s="12" t="s">
        <v>77</v>
      </c>
      <c r="K158" s="10" t="s">
        <v>703</v>
      </c>
      <c r="L158" s="10" t="s">
        <v>112</v>
      </c>
      <c r="M158" s="13" t="s">
        <v>699</v>
      </c>
      <c r="N158" s="13" t="s">
        <v>138</v>
      </c>
      <c r="O158" s="14">
        <v>2019</v>
      </c>
      <c r="P158" s="14"/>
      <c r="Q158" s="14"/>
      <c r="R158" s="15" t="s">
        <v>358</v>
      </c>
      <c r="S158" s="25" t="s">
        <v>704</v>
      </c>
      <c r="T158" s="16" t="s">
        <v>705</v>
      </c>
      <c r="U158" s="16">
        <v>43662</v>
      </c>
      <c r="V158" s="14"/>
      <c r="W158" s="10" t="s">
        <v>706</v>
      </c>
      <c r="X158" s="18">
        <v>1</v>
      </c>
      <c r="Y158" s="19" t="s">
        <v>45</v>
      </c>
      <c r="Z158" s="14"/>
      <c r="AA158" s="14">
        <v>12</v>
      </c>
      <c r="AB158" s="14">
        <v>2019</v>
      </c>
      <c r="AC158" s="20"/>
      <c r="AD158" s="21"/>
      <c r="AE158" s="22" t="s">
        <v>46</v>
      </c>
      <c r="AF158" s="14"/>
    </row>
    <row r="159" spans="1:32" ht="78" customHeight="1" x14ac:dyDescent="0.2">
      <c r="A159" s="9">
        <v>3682</v>
      </c>
      <c r="B159" s="10">
        <v>3</v>
      </c>
      <c r="C159" s="10">
        <v>2019</v>
      </c>
      <c r="D159" s="59" t="s">
        <v>707</v>
      </c>
      <c r="E159" s="10" t="s">
        <v>34</v>
      </c>
      <c r="F159" s="10"/>
      <c r="G159" s="10"/>
      <c r="H159" s="10" t="s">
        <v>35</v>
      </c>
      <c r="I159" s="11" t="s">
        <v>36</v>
      </c>
      <c r="J159" s="12" t="s">
        <v>37</v>
      </c>
      <c r="K159" s="10" t="s">
        <v>703</v>
      </c>
      <c r="L159" s="10" t="s">
        <v>112</v>
      </c>
      <c r="M159" s="13" t="s">
        <v>699</v>
      </c>
      <c r="N159" s="13" t="s">
        <v>138</v>
      </c>
      <c r="O159" s="14">
        <v>2019</v>
      </c>
      <c r="P159" s="14"/>
      <c r="Q159" s="14"/>
      <c r="R159" s="15" t="s">
        <v>42</v>
      </c>
      <c r="S159" s="25" t="s">
        <v>708</v>
      </c>
      <c r="T159" s="16" t="s">
        <v>705</v>
      </c>
      <c r="U159" s="16">
        <v>43646</v>
      </c>
      <c r="V159" s="14"/>
      <c r="W159" s="10" t="s">
        <v>709</v>
      </c>
      <c r="X159" s="18">
        <v>1</v>
      </c>
      <c r="Y159" s="19" t="s">
        <v>45</v>
      </c>
      <c r="Z159" s="14"/>
      <c r="AA159" s="14">
        <v>12</v>
      </c>
      <c r="AB159" s="14">
        <v>2019</v>
      </c>
      <c r="AC159" s="20"/>
      <c r="AD159" s="21"/>
      <c r="AE159" s="22" t="s">
        <v>46</v>
      </c>
      <c r="AF159" s="14"/>
    </row>
    <row r="160" spans="1:32" ht="78" customHeight="1" x14ac:dyDescent="0.2">
      <c r="A160" s="9">
        <v>3683</v>
      </c>
      <c r="B160" s="10">
        <v>4</v>
      </c>
      <c r="C160" s="10">
        <v>2019</v>
      </c>
      <c r="D160" s="59" t="s">
        <v>710</v>
      </c>
      <c r="E160" s="10" t="s">
        <v>34</v>
      </c>
      <c r="F160" s="10"/>
      <c r="G160" s="10"/>
      <c r="H160" s="10" t="s">
        <v>48</v>
      </c>
      <c r="I160" s="11" t="s">
        <v>308</v>
      </c>
      <c r="J160" s="12" t="s">
        <v>133</v>
      </c>
      <c r="K160" s="10" t="s">
        <v>309</v>
      </c>
      <c r="L160" s="10" t="s">
        <v>181</v>
      </c>
      <c r="M160" s="13" t="s">
        <v>699</v>
      </c>
      <c r="N160" s="13" t="s">
        <v>138</v>
      </c>
      <c r="O160" s="14">
        <v>2019</v>
      </c>
      <c r="P160" s="14"/>
      <c r="Q160" s="14"/>
      <c r="R160" s="15" t="s">
        <v>358</v>
      </c>
      <c r="S160" s="25" t="s">
        <v>711</v>
      </c>
      <c r="T160" s="16">
        <v>43545</v>
      </c>
      <c r="U160" s="16">
        <v>44012</v>
      </c>
      <c r="V160" s="14"/>
      <c r="W160" s="10" t="s">
        <v>712</v>
      </c>
      <c r="X160" s="18">
        <v>1</v>
      </c>
      <c r="Y160" s="19" t="s">
        <v>45</v>
      </c>
      <c r="Z160" s="14"/>
      <c r="AA160" s="14">
        <v>11</v>
      </c>
      <c r="AB160" s="14">
        <v>2020</v>
      </c>
      <c r="AC160" s="20"/>
      <c r="AD160" s="21"/>
      <c r="AE160" s="22" t="s">
        <v>58</v>
      </c>
      <c r="AF160" s="14"/>
    </row>
    <row r="161" spans="1:32" ht="78" customHeight="1" x14ac:dyDescent="0.2">
      <c r="A161" s="9">
        <v>3684</v>
      </c>
      <c r="B161" s="10">
        <v>5</v>
      </c>
      <c r="C161" s="10">
        <v>2019</v>
      </c>
      <c r="D161" s="59" t="s">
        <v>713</v>
      </c>
      <c r="E161" s="10" t="s">
        <v>34</v>
      </c>
      <c r="F161" s="10"/>
      <c r="G161" s="10"/>
      <c r="H161" s="10" t="s">
        <v>48</v>
      </c>
      <c r="I161" s="11" t="s">
        <v>308</v>
      </c>
      <c r="J161" s="12" t="s">
        <v>133</v>
      </c>
      <c r="K161" s="10" t="s">
        <v>309</v>
      </c>
      <c r="L161" s="10" t="s">
        <v>181</v>
      </c>
      <c r="M161" s="13" t="s">
        <v>699</v>
      </c>
      <c r="N161" s="13" t="s">
        <v>138</v>
      </c>
      <c r="O161" s="14">
        <v>2019</v>
      </c>
      <c r="P161" s="14"/>
      <c r="Q161" s="14"/>
      <c r="R161" s="15" t="s">
        <v>358</v>
      </c>
      <c r="S161" s="25" t="s">
        <v>711</v>
      </c>
      <c r="T161" s="16">
        <v>43545</v>
      </c>
      <c r="U161" s="16">
        <v>44012</v>
      </c>
      <c r="V161" s="14"/>
      <c r="W161" s="10" t="s">
        <v>714</v>
      </c>
      <c r="X161" s="18">
        <v>1</v>
      </c>
      <c r="Y161" s="19" t="s">
        <v>45</v>
      </c>
      <c r="Z161" s="14"/>
      <c r="AA161" s="14">
        <v>11</v>
      </c>
      <c r="AB161" s="14">
        <v>2020</v>
      </c>
      <c r="AC161" s="20"/>
      <c r="AD161" s="21"/>
      <c r="AE161" s="22" t="s">
        <v>58</v>
      </c>
      <c r="AF161" s="14"/>
    </row>
    <row r="162" spans="1:32" ht="78" customHeight="1" x14ac:dyDescent="0.2">
      <c r="A162" s="9">
        <v>3685</v>
      </c>
      <c r="B162" s="10">
        <v>6</v>
      </c>
      <c r="C162" s="10">
        <v>2019</v>
      </c>
      <c r="D162" s="59" t="s">
        <v>715</v>
      </c>
      <c r="E162" s="10" t="s">
        <v>34</v>
      </c>
      <c r="F162" s="10"/>
      <c r="G162" s="10"/>
      <c r="H162" s="10" t="s">
        <v>85</v>
      </c>
      <c r="I162" s="11" t="s">
        <v>49</v>
      </c>
      <c r="J162" s="12" t="s">
        <v>50</v>
      </c>
      <c r="K162" s="10" t="s">
        <v>180</v>
      </c>
      <c r="L162" s="10" t="s">
        <v>63</v>
      </c>
      <c r="M162" s="13" t="s">
        <v>699</v>
      </c>
      <c r="N162" s="13" t="s">
        <v>138</v>
      </c>
      <c r="O162" s="14">
        <v>2019</v>
      </c>
      <c r="P162" s="14"/>
      <c r="Q162" s="14"/>
      <c r="R162" s="15" t="s">
        <v>358</v>
      </c>
      <c r="S162" s="25" t="s">
        <v>716</v>
      </c>
      <c r="T162" s="16">
        <v>43710</v>
      </c>
      <c r="U162" s="16">
        <v>44408</v>
      </c>
      <c r="V162" s="14"/>
      <c r="W162" s="10" t="s">
        <v>717</v>
      </c>
      <c r="X162" s="18">
        <v>1</v>
      </c>
      <c r="Y162" s="19" t="s">
        <v>45</v>
      </c>
      <c r="Z162" s="14"/>
      <c r="AA162" s="14">
        <v>7</v>
      </c>
      <c r="AB162" s="14">
        <v>2021</v>
      </c>
      <c r="AC162" s="20"/>
      <c r="AD162" s="21"/>
      <c r="AE162" s="22" t="s">
        <v>58</v>
      </c>
      <c r="AF162" s="14"/>
    </row>
    <row r="163" spans="1:32" ht="78" customHeight="1" x14ac:dyDescent="0.2">
      <c r="A163" s="9">
        <v>3687</v>
      </c>
      <c r="B163" s="10">
        <v>8</v>
      </c>
      <c r="C163" s="10">
        <v>2019</v>
      </c>
      <c r="D163" s="59" t="s">
        <v>723</v>
      </c>
      <c r="E163" s="10" t="s">
        <v>34</v>
      </c>
      <c r="F163" s="10"/>
      <c r="G163" s="10"/>
      <c r="H163" s="10" t="s">
        <v>85</v>
      </c>
      <c r="I163" s="11" t="s">
        <v>121</v>
      </c>
      <c r="J163" s="12" t="s">
        <v>77</v>
      </c>
      <c r="K163" s="10" t="s">
        <v>724</v>
      </c>
      <c r="L163" s="10" t="s">
        <v>63</v>
      </c>
      <c r="M163" s="13" t="s">
        <v>699</v>
      </c>
      <c r="N163" s="13" t="s">
        <v>138</v>
      </c>
      <c r="O163" s="14">
        <v>2019</v>
      </c>
      <c r="P163" s="14"/>
      <c r="Q163" s="14"/>
      <c r="R163" s="15" t="s">
        <v>42</v>
      </c>
      <c r="S163" s="25" t="s">
        <v>725</v>
      </c>
      <c r="T163" s="16" t="s">
        <v>726</v>
      </c>
      <c r="U163" s="16">
        <v>43738</v>
      </c>
      <c r="V163" s="14"/>
      <c r="W163" s="10" t="s">
        <v>727</v>
      </c>
      <c r="X163" s="18">
        <v>1</v>
      </c>
      <c r="Y163" s="19" t="s">
        <v>45</v>
      </c>
      <c r="Z163" s="14"/>
      <c r="AA163" s="14">
        <v>10</v>
      </c>
      <c r="AB163" s="14">
        <v>2019</v>
      </c>
      <c r="AC163" s="20"/>
      <c r="AD163" s="21"/>
      <c r="AE163" s="22" t="s">
        <v>58</v>
      </c>
      <c r="AF163" s="14"/>
    </row>
    <row r="164" spans="1:32" ht="78" customHeight="1" x14ac:dyDescent="0.2">
      <c r="A164" s="9">
        <v>3688</v>
      </c>
      <c r="B164" s="10">
        <v>9</v>
      </c>
      <c r="C164" s="10">
        <v>2019</v>
      </c>
      <c r="D164" s="59" t="s">
        <v>728</v>
      </c>
      <c r="E164" s="10" t="s">
        <v>34</v>
      </c>
      <c r="F164" s="10"/>
      <c r="G164" s="10"/>
      <c r="H164" s="10" t="s">
        <v>35</v>
      </c>
      <c r="I164" s="11" t="s">
        <v>60</v>
      </c>
      <c r="J164" s="12" t="s">
        <v>61</v>
      </c>
      <c r="K164" s="10" t="s">
        <v>62</v>
      </c>
      <c r="L164" s="10" t="s">
        <v>63</v>
      </c>
      <c r="M164" s="13" t="s">
        <v>729</v>
      </c>
      <c r="N164" s="13" t="s">
        <v>274</v>
      </c>
      <c r="O164" s="14">
        <v>2019</v>
      </c>
      <c r="P164" s="14"/>
      <c r="Q164" s="14"/>
      <c r="R164" s="15" t="s">
        <v>436</v>
      </c>
      <c r="S164" s="25" t="s">
        <v>730</v>
      </c>
      <c r="T164" s="16" t="s">
        <v>731</v>
      </c>
      <c r="U164" s="16">
        <v>43738</v>
      </c>
      <c r="V164" s="14"/>
      <c r="W164" s="10" t="s">
        <v>732</v>
      </c>
      <c r="X164" s="18">
        <v>1</v>
      </c>
      <c r="Y164" s="19" t="s">
        <v>45</v>
      </c>
      <c r="Z164" s="14"/>
      <c r="AA164" s="14">
        <v>11</v>
      </c>
      <c r="AB164" s="14">
        <v>2019</v>
      </c>
      <c r="AC164" s="20"/>
      <c r="AD164" s="21"/>
      <c r="AE164" s="22" t="s">
        <v>58</v>
      </c>
      <c r="AF164" s="14"/>
    </row>
    <row r="165" spans="1:32" ht="78" customHeight="1" x14ac:dyDescent="0.2">
      <c r="A165" s="9">
        <v>3689</v>
      </c>
      <c r="B165" s="10">
        <v>10</v>
      </c>
      <c r="C165" s="10">
        <v>2019</v>
      </c>
      <c r="D165" s="59" t="s">
        <v>733</v>
      </c>
      <c r="E165" s="10" t="s">
        <v>34</v>
      </c>
      <c r="F165" s="10"/>
      <c r="G165" s="10"/>
      <c r="H165" s="10" t="s">
        <v>48</v>
      </c>
      <c r="I165" s="11" t="s">
        <v>60</v>
      </c>
      <c r="J165" s="12" t="s">
        <v>61</v>
      </c>
      <c r="K165" s="10" t="s">
        <v>62</v>
      </c>
      <c r="L165" s="10" t="s">
        <v>63</v>
      </c>
      <c r="M165" s="13" t="s">
        <v>729</v>
      </c>
      <c r="N165" s="13" t="s">
        <v>274</v>
      </c>
      <c r="O165" s="14">
        <v>2019</v>
      </c>
      <c r="P165" s="14"/>
      <c r="Q165" s="14"/>
      <c r="R165" s="15" t="s">
        <v>42</v>
      </c>
      <c r="S165" s="25" t="s">
        <v>734</v>
      </c>
      <c r="T165" s="16" t="s">
        <v>731</v>
      </c>
      <c r="U165" s="16">
        <v>43738</v>
      </c>
      <c r="V165" s="14"/>
      <c r="W165" s="10" t="s">
        <v>735</v>
      </c>
      <c r="X165" s="18">
        <v>1</v>
      </c>
      <c r="Y165" s="19" t="s">
        <v>45</v>
      </c>
      <c r="Z165" s="14"/>
      <c r="AA165" s="14">
        <v>12</v>
      </c>
      <c r="AB165" s="14">
        <v>2019</v>
      </c>
      <c r="AC165" s="20"/>
      <c r="AD165" s="21"/>
      <c r="AE165" s="22" t="s">
        <v>58</v>
      </c>
      <c r="AF165" s="14"/>
    </row>
    <row r="166" spans="1:32" ht="78" customHeight="1" x14ac:dyDescent="0.2">
      <c r="A166" s="9">
        <v>3690</v>
      </c>
      <c r="B166" s="10">
        <v>11</v>
      </c>
      <c r="C166" s="10">
        <v>2019</v>
      </c>
      <c r="D166" s="59" t="s">
        <v>736</v>
      </c>
      <c r="E166" s="10" t="s">
        <v>34</v>
      </c>
      <c r="F166" s="10"/>
      <c r="G166" s="10"/>
      <c r="H166" s="10" t="s">
        <v>35</v>
      </c>
      <c r="I166" s="11" t="s">
        <v>36</v>
      </c>
      <c r="J166" s="12" t="s">
        <v>98</v>
      </c>
      <c r="K166" s="10" t="s">
        <v>737</v>
      </c>
      <c r="L166" s="10" t="s">
        <v>112</v>
      </c>
      <c r="M166" s="13" t="s">
        <v>729</v>
      </c>
      <c r="N166" s="13" t="s">
        <v>274</v>
      </c>
      <c r="O166" s="14">
        <v>2019</v>
      </c>
      <c r="P166" s="14"/>
      <c r="Q166" s="14"/>
      <c r="R166" s="15" t="s">
        <v>358</v>
      </c>
      <c r="S166" s="25" t="s">
        <v>738</v>
      </c>
      <c r="T166" s="16">
        <v>43556</v>
      </c>
      <c r="U166" s="16">
        <v>43608</v>
      </c>
      <c r="V166" s="14"/>
      <c r="W166" s="10" t="s">
        <v>739</v>
      </c>
      <c r="X166" s="18">
        <v>1</v>
      </c>
      <c r="Y166" s="19" t="s">
        <v>45</v>
      </c>
      <c r="Z166" s="14"/>
      <c r="AA166" s="14">
        <v>5</v>
      </c>
      <c r="AB166" s="14">
        <v>2019</v>
      </c>
      <c r="AC166" s="20"/>
      <c r="AD166" s="21"/>
      <c r="AE166" s="22" t="s">
        <v>46</v>
      </c>
      <c r="AF166" s="14"/>
    </row>
    <row r="167" spans="1:32" ht="78" customHeight="1" x14ac:dyDescent="0.2">
      <c r="A167" s="9">
        <v>3691</v>
      </c>
      <c r="B167" s="10">
        <v>12</v>
      </c>
      <c r="C167" s="10">
        <v>2019</v>
      </c>
      <c r="D167" s="59" t="s">
        <v>740</v>
      </c>
      <c r="E167" s="10" t="s">
        <v>34</v>
      </c>
      <c r="F167" s="10"/>
      <c r="G167" s="10"/>
      <c r="H167" s="10" t="s">
        <v>35</v>
      </c>
      <c r="I167" s="11" t="s">
        <v>36</v>
      </c>
      <c r="J167" s="12" t="s">
        <v>98</v>
      </c>
      <c r="K167" s="10" t="s">
        <v>737</v>
      </c>
      <c r="L167" s="10" t="s">
        <v>112</v>
      </c>
      <c r="M167" s="13" t="s">
        <v>729</v>
      </c>
      <c r="N167" s="13" t="s">
        <v>274</v>
      </c>
      <c r="O167" s="14">
        <v>2019</v>
      </c>
      <c r="P167" s="14"/>
      <c r="Q167" s="14"/>
      <c r="R167" s="15" t="s">
        <v>358</v>
      </c>
      <c r="S167" s="25" t="s">
        <v>741</v>
      </c>
      <c r="T167" s="16">
        <v>43556</v>
      </c>
      <c r="U167" s="16">
        <v>43608</v>
      </c>
      <c r="V167" s="14"/>
      <c r="W167" s="10" t="s">
        <v>739</v>
      </c>
      <c r="X167" s="18">
        <v>1</v>
      </c>
      <c r="Y167" s="19" t="s">
        <v>45</v>
      </c>
      <c r="Z167" s="14"/>
      <c r="AA167" s="14">
        <v>5</v>
      </c>
      <c r="AB167" s="14">
        <v>2019</v>
      </c>
      <c r="AC167" s="20"/>
      <c r="AD167" s="21"/>
      <c r="AE167" s="22" t="s">
        <v>46</v>
      </c>
      <c r="AF167" s="14"/>
    </row>
    <row r="168" spans="1:32" ht="78" customHeight="1" x14ac:dyDescent="0.2">
      <c r="A168" s="9">
        <v>3692</v>
      </c>
      <c r="B168" s="10">
        <v>13</v>
      </c>
      <c r="C168" s="10">
        <v>2019</v>
      </c>
      <c r="D168" s="59" t="s">
        <v>742</v>
      </c>
      <c r="E168" s="10" t="s">
        <v>34</v>
      </c>
      <c r="F168" s="10"/>
      <c r="G168" s="10"/>
      <c r="H168" s="10" t="s">
        <v>35</v>
      </c>
      <c r="I168" s="11" t="s">
        <v>36</v>
      </c>
      <c r="J168" s="12" t="s">
        <v>98</v>
      </c>
      <c r="K168" s="10" t="s">
        <v>743</v>
      </c>
      <c r="L168" s="10" t="s">
        <v>285</v>
      </c>
      <c r="M168" s="13" t="s">
        <v>729</v>
      </c>
      <c r="N168" s="13" t="s">
        <v>274</v>
      </c>
      <c r="O168" s="14">
        <v>2019</v>
      </c>
      <c r="P168" s="14"/>
      <c r="Q168" s="14"/>
      <c r="R168" s="15" t="s">
        <v>42</v>
      </c>
      <c r="S168" s="25" t="s">
        <v>744</v>
      </c>
      <c r="T168" s="16">
        <v>43616</v>
      </c>
      <c r="U168" s="16">
        <v>43799</v>
      </c>
      <c r="V168" s="14"/>
      <c r="W168" s="10" t="s">
        <v>745</v>
      </c>
      <c r="X168" s="18">
        <v>1</v>
      </c>
      <c r="Y168" s="19" t="s">
        <v>45</v>
      </c>
      <c r="Z168" s="14"/>
      <c r="AA168" s="14">
        <v>6</v>
      </c>
      <c r="AB168" s="14">
        <v>2020</v>
      </c>
      <c r="AC168" s="20"/>
      <c r="AD168" s="21"/>
      <c r="AE168" s="22" t="s">
        <v>46</v>
      </c>
      <c r="AF168" s="14"/>
    </row>
    <row r="169" spans="1:32" ht="78" customHeight="1" x14ac:dyDescent="0.2">
      <c r="A169" s="9">
        <v>3693</v>
      </c>
      <c r="B169" s="10">
        <v>14</v>
      </c>
      <c r="C169" s="10">
        <v>2019</v>
      </c>
      <c r="D169" s="59" t="s">
        <v>746</v>
      </c>
      <c r="E169" s="10" t="s">
        <v>34</v>
      </c>
      <c r="F169" s="10"/>
      <c r="G169" s="10"/>
      <c r="H169" s="10" t="s">
        <v>35</v>
      </c>
      <c r="I169" s="11" t="s">
        <v>36</v>
      </c>
      <c r="J169" s="12" t="s">
        <v>98</v>
      </c>
      <c r="K169" s="10" t="s">
        <v>743</v>
      </c>
      <c r="L169" s="10" t="s">
        <v>285</v>
      </c>
      <c r="M169" s="13" t="s">
        <v>729</v>
      </c>
      <c r="N169" s="13" t="s">
        <v>274</v>
      </c>
      <c r="O169" s="14">
        <v>2019</v>
      </c>
      <c r="P169" s="14"/>
      <c r="Q169" s="14"/>
      <c r="R169" s="15" t="s">
        <v>358</v>
      </c>
      <c r="S169" s="25" t="s">
        <v>747</v>
      </c>
      <c r="T169" s="16">
        <v>43616</v>
      </c>
      <c r="U169" s="16">
        <v>43616</v>
      </c>
      <c r="V169" s="14"/>
      <c r="W169" s="10" t="s">
        <v>748</v>
      </c>
      <c r="X169" s="18">
        <v>1</v>
      </c>
      <c r="Y169" s="19" t="s">
        <v>45</v>
      </c>
      <c r="Z169" s="14"/>
      <c r="AA169" s="14" t="s">
        <v>412</v>
      </c>
      <c r="AB169" s="14">
        <v>2019</v>
      </c>
      <c r="AC169" s="20"/>
      <c r="AD169" s="21"/>
      <c r="AE169" s="22" t="s">
        <v>46</v>
      </c>
      <c r="AF169" s="14"/>
    </row>
    <row r="170" spans="1:32" ht="78" customHeight="1" x14ac:dyDescent="0.2">
      <c r="A170" s="9">
        <v>3694</v>
      </c>
      <c r="B170" s="10">
        <v>15</v>
      </c>
      <c r="C170" s="10">
        <v>2019</v>
      </c>
      <c r="D170" s="59" t="s">
        <v>749</v>
      </c>
      <c r="E170" s="10" t="s">
        <v>34</v>
      </c>
      <c r="F170" s="10"/>
      <c r="G170" s="10"/>
      <c r="H170" s="10" t="s">
        <v>35</v>
      </c>
      <c r="I170" s="11" t="s">
        <v>36</v>
      </c>
      <c r="J170" s="12" t="s">
        <v>98</v>
      </c>
      <c r="K170" s="10" t="s">
        <v>743</v>
      </c>
      <c r="L170" s="10" t="s">
        <v>285</v>
      </c>
      <c r="M170" s="13" t="s">
        <v>729</v>
      </c>
      <c r="N170" s="13" t="s">
        <v>274</v>
      </c>
      <c r="O170" s="14">
        <v>2019</v>
      </c>
      <c r="P170" s="14"/>
      <c r="Q170" s="14"/>
      <c r="R170" s="15" t="s">
        <v>358</v>
      </c>
      <c r="S170" s="25" t="s">
        <v>750</v>
      </c>
      <c r="T170" s="16">
        <v>43616</v>
      </c>
      <c r="U170" s="16">
        <v>43617</v>
      </c>
      <c r="V170" s="14"/>
      <c r="W170" s="10" t="s">
        <v>751</v>
      </c>
      <c r="X170" s="18">
        <v>1</v>
      </c>
      <c r="Y170" s="19" t="s">
        <v>45</v>
      </c>
      <c r="Z170" s="14"/>
      <c r="AA170" s="14">
        <v>5</v>
      </c>
      <c r="AB170" s="14">
        <v>2019</v>
      </c>
      <c r="AC170" s="20"/>
      <c r="AD170" s="21"/>
      <c r="AE170" s="22" t="s">
        <v>46</v>
      </c>
      <c r="AF170" s="14"/>
    </row>
    <row r="171" spans="1:32" ht="78" customHeight="1" x14ac:dyDescent="0.2">
      <c r="A171" s="9">
        <v>3695</v>
      </c>
      <c r="B171" s="10">
        <v>16</v>
      </c>
      <c r="C171" s="10">
        <v>2019</v>
      </c>
      <c r="D171" s="59" t="s">
        <v>752</v>
      </c>
      <c r="E171" s="10" t="s">
        <v>34</v>
      </c>
      <c r="F171" s="10"/>
      <c r="G171" s="10"/>
      <c r="H171" s="10" t="s">
        <v>35</v>
      </c>
      <c r="I171" s="11" t="s">
        <v>36</v>
      </c>
      <c r="J171" s="12" t="s">
        <v>98</v>
      </c>
      <c r="K171" s="10" t="s">
        <v>743</v>
      </c>
      <c r="L171" s="10" t="s">
        <v>285</v>
      </c>
      <c r="M171" s="13" t="s">
        <v>729</v>
      </c>
      <c r="N171" s="13" t="s">
        <v>274</v>
      </c>
      <c r="O171" s="14">
        <v>2019</v>
      </c>
      <c r="P171" s="14"/>
      <c r="Q171" s="14"/>
      <c r="R171" s="15" t="s">
        <v>436</v>
      </c>
      <c r="S171" s="25" t="s">
        <v>753</v>
      </c>
      <c r="T171" s="16">
        <v>43616</v>
      </c>
      <c r="U171" s="16">
        <v>43617</v>
      </c>
      <c r="V171" s="14"/>
      <c r="W171" s="10" t="s">
        <v>754</v>
      </c>
      <c r="X171" s="18">
        <v>1</v>
      </c>
      <c r="Y171" s="19" t="s">
        <v>45</v>
      </c>
      <c r="Z171" s="14"/>
      <c r="AA171" s="14">
        <v>5</v>
      </c>
      <c r="AB171" s="14">
        <v>2019</v>
      </c>
      <c r="AC171" s="20"/>
      <c r="AD171" s="21"/>
      <c r="AE171" s="22" t="s">
        <v>46</v>
      </c>
      <c r="AF171" s="14"/>
    </row>
    <row r="172" spans="1:32" ht="78" customHeight="1" x14ac:dyDescent="0.2">
      <c r="A172" s="9">
        <v>3696</v>
      </c>
      <c r="B172" s="10">
        <v>17</v>
      </c>
      <c r="C172" s="10">
        <v>2019</v>
      </c>
      <c r="D172" s="59" t="s">
        <v>755</v>
      </c>
      <c r="E172" s="10" t="s">
        <v>34</v>
      </c>
      <c r="F172" s="10"/>
      <c r="G172" s="10"/>
      <c r="H172" s="10" t="s">
        <v>48</v>
      </c>
      <c r="I172" s="11" t="s">
        <v>308</v>
      </c>
      <c r="J172" s="12" t="s">
        <v>133</v>
      </c>
      <c r="K172" s="10" t="s">
        <v>309</v>
      </c>
      <c r="L172" s="10" t="s">
        <v>279</v>
      </c>
      <c r="M172" s="13" t="s">
        <v>729</v>
      </c>
      <c r="N172" s="13" t="s">
        <v>274</v>
      </c>
      <c r="O172" s="14">
        <v>2019</v>
      </c>
      <c r="P172" s="14"/>
      <c r="Q172" s="14"/>
      <c r="R172" s="15" t="s">
        <v>42</v>
      </c>
      <c r="S172" s="25" t="s">
        <v>756</v>
      </c>
      <c r="T172" s="16">
        <v>43642</v>
      </c>
      <c r="U172" s="16">
        <v>43677</v>
      </c>
      <c r="V172" s="14"/>
      <c r="W172" s="10" t="s">
        <v>757</v>
      </c>
      <c r="X172" s="18">
        <v>1</v>
      </c>
      <c r="Y172" s="19" t="s">
        <v>45</v>
      </c>
      <c r="Z172" s="14"/>
      <c r="AA172" s="14">
        <v>5</v>
      </c>
      <c r="AB172" s="14">
        <v>2020</v>
      </c>
      <c r="AC172" s="20"/>
      <c r="AD172" s="21"/>
      <c r="AE172" s="22" t="s">
        <v>758</v>
      </c>
      <c r="AF172" s="14"/>
    </row>
    <row r="173" spans="1:32" ht="78" customHeight="1" x14ac:dyDescent="0.2">
      <c r="A173" s="9">
        <v>3697</v>
      </c>
      <c r="B173" s="10">
        <v>18</v>
      </c>
      <c r="C173" s="10">
        <v>2019</v>
      </c>
      <c r="D173" s="59" t="s">
        <v>759</v>
      </c>
      <c r="E173" s="10" t="s">
        <v>34</v>
      </c>
      <c r="F173" s="10"/>
      <c r="G173" s="10"/>
      <c r="H173" s="10" t="s">
        <v>85</v>
      </c>
      <c r="I173" s="11" t="s">
        <v>49</v>
      </c>
      <c r="J173" s="12" t="s">
        <v>50</v>
      </c>
      <c r="K173" s="10" t="s">
        <v>180</v>
      </c>
      <c r="L173" s="45" t="s">
        <v>760</v>
      </c>
      <c r="M173" s="13" t="s">
        <v>729</v>
      </c>
      <c r="N173" s="13" t="s">
        <v>274</v>
      </c>
      <c r="O173" s="14">
        <v>2019</v>
      </c>
      <c r="P173" s="14"/>
      <c r="Q173" s="14"/>
      <c r="R173" s="15" t="s">
        <v>358</v>
      </c>
      <c r="S173" s="25" t="s">
        <v>761</v>
      </c>
      <c r="T173" s="16" t="s">
        <v>762</v>
      </c>
      <c r="U173" s="16">
        <v>43708</v>
      </c>
      <c r="V173" s="14"/>
      <c r="W173" s="10" t="s">
        <v>763</v>
      </c>
      <c r="X173" s="18">
        <v>1</v>
      </c>
      <c r="Y173" s="19" t="s">
        <v>45</v>
      </c>
      <c r="Z173" s="14"/>
      <c r="AA173" s="14">
        <v>8</v>
      </c>
      <c r="AB173" s="14">
        <v>2019</v>
      </c>
      <c r="AC173" s="20"/>
      <c r="AD173" s="21"/>
      <c r="AE173" s="22" t="s">
        <v>758</v>
      </c>
      <c r="AF173" s="14"/>
    </row>
    <row r="174" spans="1:32" ht="235.5" customHeight="1" x14ac:dyDescent="0.2">
      <c r="A174" s="9">
        <v>3698</v>
      </c>
      <c r="B174" s="10">
        <v>19</v>
      </c>
      <c r="C174" s="10">
        <v>2019</v>
      </c>
      <c r="D174" s="59" t="s">
        <v>764</v>
      </c>
      <c r="E174" s="10" t="s">
        <v>34</v>
      </c>
      <c r="F174" s="10"/>
      <c r="G174" s="10"/>
      <c r="H174" s="10" t="s">
        <v>85</v>
      </c>
      <c r="I174" s="11" t="s">
        <v>49</v>
      </c>
      <c r="J174" s="12" t="s">
        <v>50</v>
      </c>
      <c r="K174" s="10" t="s">
        <v>180</v>
      </c>
      <c r="L174" s="45" t="s">
        <v>765</v>
      </c>
      <c r="M174" s="13" t="s">
        <v>729</v>
      </c>
      <c r="N174" s="13" t="s">
        <v>274</v>
      </c>
      <c r="O174" s="14">
        <v>2019</v>
      </c>
      <c r="P174" s="14"/>
      <c r="Q174" s="14"/>
      <c r="R174" s="15" t="s">
        <v>358</v>
      </c>
      <c r="S174" s="25" t="s">
        <v>766</v>
      </c>
      <c r="T174" s="16">
        <v>43688</v>
      </c>
      <c r="U174" s="16">
        <v>43921</v>
      </c>
      <c r="V174" s="14"/>
      <c r="W174" s="10" t="s">
        <v>767</v>
      </c>
      <c r="X174" s="18">
        <v>1</v>
      </c>
      <c r="Y174" s="19" t="s">
        <v>45</v>
      </c>
      <c r="Z174" s="14"/>
      <c r="AA174" s="14">
        <v>3</v>
      </c>
      <c r="AB174" s="14">
        <v>2020</v>
      </c>
      <c r="AC174" s="20"/>
      <c r="AD174" s="21"/>
      <c r="AE174" s="22" t="s">
        <v>758</v>
      </c>
      <c r="AF174" s="14"/>
    </row>
    <row r="175" spans="1:32" ht="78" customHeight="1" x14ac:dyDescent="0.2">
      <c r="A175" s="9">
        <v>3701</v>
      </c>
      <c r="B175" s="10">
        <v>22</v>
      </c>
      <c r="C175" s="10">
        <v>2019</v>
      </c>
      <c r="D175" s="59" t="s">
        <v>780</v>
      </c>
      <c r="E175" s="10" t="s">
        <v>34</v>
      </c>
      <c r="F175" s="10"/>
      <c r="G175" s="10"/>
      <c r="H175" s="10" t="s">
        <v>781</v>
      </c>
      <c r="I175" s="11" t="s">
        <v>36</v>
      </c>
      <c r="J175" s="12" t="s">
        <v>77</v>
      </c>
      <c r="K175" s="10" t="s">
        <v>782</v>
      </c>
      <c r="L175" s="10" t="s">
        <v>79</v>
      </c>
      <c r="M175" s="13" t="s">
        <v>771</v>
      </c>
      <c r="N175" s="13" t="s">
        <v>451</v>
      </c>
      <c r="O175" s="14">
        <v>2019</v>
      </c>
      <c r="P175" s="14"/>
      <c r="Q175" s="14"/>
      <c r="R175" s="15" t="s">
        <v>358</v>
      </c>
      <c r="S175" s="25" t="s">
        <v>783</v>
      </c>
      <c r="T175" s="16" t="s">
        <v>784</v>
      </c>
      <c r="U175" s="16">
        <v>44408</v>
      </c>
      <c r="V175" s="14"/>
      <c r="W175" s="10" t="s">
        <v>785</v>
      </c>
      <c r="X175" s="18">
        <v>1</v>
      </c>
      <c r="Y175" s="19" t="s">
        <v>45</v>
      </c>
      <c r="Z175" s="14"/>
      <c r="AA175" s="14">
        <v>4</v>
      </c>
      <c r="AB175" s="14">
        <v>2021</v>
      </c>
      <c r="AC175" s="20"/>
      <c r="AD175" s="21"/>
      <c r="AE175" s="22" t="s">
        <v>58</v>
      </c>
      <c r="AF175" s="14"/>
    </row>
    <row r="176" spans="1:32" ht="78" customHeight="1" x14ac:dyDescent="0.2">
      <c r="A176" s="9">
        <v>3702</v>
      </c>
      <c r="B176" s="10">
        <v>23</v>
      </c>
      <c r="C176" s="10">
        <v>2019</v>
      </c>
      <c r="D176" s="59" t="s">
        <v>786</v>
      </c>
      <c r="E176" s="10" t="s">
        <v>34</v>
      </c>
      <c r="F176" s="10"/>
      <c r="G176" s="10"/>
      <c r="H176" s="10" t="s">
        <v>781</v>
      </c>
      <c r="I176" s="11" t="s">
        <v>187</v>
      </c>
      <c r="J176" s="12" t="s">
        <v>188</v>
      </c>
      <c r="K176" s="10" t="s">
        <v>78</v>
      </c>
      <c r="L176" s="10" t="s">
        <v>79</v>
      </c>
      <c r="M176" s="13" t="s">
        <v>771</v>
      </c>
      <c r="N176" s="13" t="s">
        <v>451</v>
      </c>
      <c r="O176" s="14">
        <v>2019</v>
      </c>
      <c r="P176" s="14"/>
      <c r="Q176" s="14"/>
      <c r="R176" s="15" t="s">
        <v>358</v>
      </c>
      <c r="S176" s="25" t="s">
        <v>787</v>
      </c>
      <c r="T176" s="16">
        <v>43616</v>
      </c>
      <c r="U176" s="16">
        <v>43921</v>
      </c>
      <c r="V176" s="14"/>
      <c r="W176" s="10" t="s">
        <v>788</v>
      </c>
      <c r="X176" s="18">
        <v>1</v>
      </c>
      <c r="Y176" s="19" t="s">
        <v>45</v>
      </c>
      <c r="Z176" s="14"/>
      <c r="AA176" s="14">
        <v>6</v>
      </c>
      <c r="AB176" s="14">
        <v>2020</v>
      </c>
      <c r="AC176" s="20"/>
      <c r="AD176" s="21"/>
      <c r="AE176" s="22" t="s">
        <v>58</v>
      </c>
      <c r="AF176" s="14"/>
    </row>
    <row r="177" spans="1:32" ht="78" customHeight="1" x14ac:dyDescent="0.2">
      <c r="A177" s="9">
        <v>3703</v>
      </c>
      <c r="B177" s="10">
        <v>24</v>
      </c>
      <c r="C177" s="10">
        <v>2019</v>
      </c>
      <c r="D177" s="59" t="s">
        <v>789</v>
      </c>
      <c r="E177" s="10" t="s">
        <v>34</v>
      </c>
      <c r="F177" s="10"/>
      <c r="G177" s="10"/>
      <c r="H177" s="10" t="s">
        <v>35</v>
      </c>
      <c r="I177" s="11" t="s">
        <v>36</v>
      </c>
      <c r="J177" s="12" t="s">
        <v>98</v>
      </c>
      <c r="K177" s="10" t="s">
        <v>790</v>
      </c>
      <c r="L177" s="10" t="s">
        <v>285</v>
      </c>
      <c r="M177" s="13" t="s">
        <v>771</v>
      </c>
      <c r="N177" s="13" t="s">
        <v>451</v>
      </c>
      <c r="O177" s="14">
        <v>2019</v>
      </c>
      <c r="P177" s="14"/>
      <c r="Q177" s="14"/>
      <c r="R177" s="15" t="s">
        <v>42</v>
      </c>
      <c r="S177" s="25" t="s">
        <v>791</v>
      </c>
      <c r="T177" s="16">
        <v>43616</v>
      </c>
      <c r="U177" s="16">
        <v>43830</v>
      </c>
      <c r="V177" s="14"/>
      <c r="W177" s="10" t="s">
        <v>792</v>
      </c>
      <c r="X177" s="18">
        <v>1</v>
      </c>
      <c r="Y177" s="19" t="s">
        <v>45</v>
      </c>
      <c r="Z177" s="14"/>
      <c r="AA177" s="14">
        <v>12</v>
      </c>
      <c r="AB177" s="14">
        <v>2019</v>
      </c>
      <c r="AC177" s="20"/>
      <c r="AD177" s="21"/>
      <c r="AE177" s="22" t="s">
        <v>46</v>
      </c>
      <c r="AF177" s="14"/>
    </row>
    <row r="178" spans="1:32" ht="78" customHeight="1" x14ac:dyDescent="0.2">
      <c r="A178" s="9">
        <v>3704</v>
      </c>
      <c r="B178" s="10">
        <v>25</v>
      </c>
      <c r="C178" s="10">
        <v>2019</v>
      </c>
      <c r="D178" s="59" t="s">
        <v>793</v>
      </c>
      <c r="E178" s="10" t="s">
        <v>34</v>
      </c>
      <c r="F178" s="10"/>
      <c r="G178" s="10"/>
      <c r="H178" s="10" t="s">
        <v>85</v>
      </c>
      <c r="I178" s="11" t="s">
        <v>36</v>
      </c>
      <c r="J178" s="12" t="s">
        <v>98</v>
      </c>
      <c r="K178" s="10" t="s">
        <v>790</v>
      </c>
      <c r="L178" s="10" t="s">
        <v>285</v>
      </c>
      <c r="M178" s="13" t="s">
        <v>771</v>
      </c>
      <c r="N178" s="13" t="s">
        <v>451</v>
      </c>
      <c r="O178" s="14">
        <v>2019</v>
      </c>
      <c r="P178" s="14"/>
      <c r="Q178" s="14"/>
      <c r="R178" s="15" t="s">
        <v>42</v>
      </c>
      <c r="S178" s="25" t="s">
        <v>794</v>
      </c>
      <c r="T178" s="16">
        <v>43616</v>
      </c>
      <c r="U178" s="16">
        <v>43617</v>
      </c>
      <c r="V178" s="14"/>
      <c r="W178" s="10" t="s">
        <v>795</v>
      </c>
      <c r="X178" s="18">
        <v>1</v>
      </c>
      <c r="Y178" s="19" t="s">
        <v>45</v>
      </c>
      <c r="Z178" s="14"/>
      <c r="AA178" s="14">
        <v>5</v>
      </c>
      <c r="AB178" s="14">
        <v>2019</v>
      </c>
      <c r="AC178" s="20"/>
      <c r="AD178" s="21"/>
      <c r="AE178" s="22" t="s">
        <v>46</v>
      </c>
      <c r="AF178" s="14"/>
    </row>
    <row r="179" spans="1:32" ht="78" customHeight="1" x14ac:dyDescent="0.2">
      <c r="A179" s="44">
        <v>3705</v>
      </c>
      <c r="B179" s="45">
        <v>26</v>
      </c>
      <c r="C179" s="45">
        <v>2019</v>
      </c>
      <c r="D179" s="60" t="s">
        <v>796</v>
      </c>
      <c r="E179" s="10" t="s">
        <v>34</v>
      </c>
      <c r="F179" s="45"/>
      <c r="G179" s="45"/>
      <c r="H179" s="45" t="s">
        <v>186</v>
      </c>
      <c r="I179" s="61" t="s">
        <v>187</v>
      </c>
      <c r="J179" s="12" t="s">
        <v>188</v>
      </c>
      <c r="K179" s="10" t="s">
        <v>189</v>
      </c>
      <c r="L179" s="45" t="s">
        <v>279</v>
      </c>
      <c r="M179" s="62" t="s">
        <v>771</v>
      </c>
      <c r="N179" s="62" t="s">
        <v>451</v>
      </c>
      <c r="O179" s="63">
        <v>2019</v>
      </c>
      <c r="P179" s="63"/>
      <c r="Q179" s="63"/>
      <c r="R179" s="64" t="s">
        <v>358</v>
      </c>
      <c r="S179" s="65" t="s">
        <v>797</v>
      </c>
      <c r="T179" s="16" t="s">
        <v>798</v>
      </c>
      <c r="U179" s="16">
        <v>44439</v>
      </c>
      <c r="V179" s="63"/>
      <c r="W179" s="45" t="s">
        <v>799</v>
      </c>
      <c r="X179" s="66">
        <v>1</v>
      </c>
      <c r="Y179" s="19" t="s">
        <v>45</v>
      </c>
      <c r="Z179" s="63"/>
      <c r="AA179" s="63">
        <v>9</v>
      </c>
      <c r="AB179" s="63">
        <v>2021</v>
      </c>
      <c r="AC179" s="67"/>
      <c r="AD179" s="21"/>
      <c r="AE179" s="22" t="s">
        <v>58</v>
      </c>
      <c r="AF179" s="14"/>
    </row>
    <row r="180" spans="1:32" ht="189" x14ac:dyDescent="0.2">
      <c r="A180" s="44">
        <v>3706</v>
      </c>
      <c r="B180" s="45">
        <v>27</v>
      </c>
      <c r="C180" s="45">
        <v>2019</v>
      </c>
      <c r="D180" s="60" t="s">
        <v>800</v>
      </c>
      <c r="E180" s="10" t="s">
        <v>34</v>
      </c>
      <c r="F180" s="45"/>
      <c r="G180" s="45"/>
      <c r="H180" s="45" t="s">
        <v>186</v>
      </c>
      <c r="I180" s="61" t="s">
        <v>187</v>
      </c>
      <c r="J180" s="12" t="s">
        <v>188</v>
      </c>
      <c r="K180" s="10" t="s">
        <v>78</v>
      </c>
      <c r="L180" s="45" t="s">
        <v>123</v>
      </c>
      <c r="M180" s="62" t="s">
        <v>801</v>
      </c>
      <c r="N180" s="62" t="s">
        <v>802</v>
      </c>
      <c r="O180" s="63">
        <v>2019</v>
      </c>
      <c r="P180" s="63"/>
      <c r="Q180" s="63"/>
      <c r="R180" s="64" t="s">
        <v>358</v>
      </c>
      <c r="S180" s="65" t="s">
        <v>803</v>
      </c>
      <c r="T180" s="16">
        <v>43626</v>
      </c>
      <c r="U180" s="16">
        <v>43677</v>
      </c>
      <c r="V180" s="63"/>
      <c r="W180" s="45" t="s">
        <v>804</v>
      </c>
      <c r="X180" s="66">
        <v>1</v>
      </c>
      <c r="Y180" s="19" t="s">
        <v>45</v>
      </c>
      <c r="Z180" s="63"/>
      <c r="AA180" s="63">
        <v>9</v>
      </c>
      <c r="AB180" s="63">
        <v>2019</v>
      </c>
      <c r="AC180" s="68">
        <v>43609</v>
      </c>
      <c r="AD180" s="21">
        <f ca="1">IF(TABLA34[[#This Row],[Fecha radicación informe]]="","",TODAY()-TABLA34[[#This Row],[Fecha radicación informe]])</f>
        <v>1788</v>
      </c>
      <c r="AE180" s="22" t="s">
        <v>58</v>
      </c>
      <c r="AF180" s="14"/>
    </row>
    <row r="181" spans="1:32" ht="157.5" x14ac:dyDescent="0.2">
      <c r="A181" s="44">
        <v>3707</v>
      </c>
      <c r="B181" s="45">
        <v>28</v>
      </c>
      <c r="C181" s="45">
        <v>2019</v>
      </c>
      <c r="D181" s="60" t="s">
        <v>805</v>
      </c>
      <c r="E181" s="10" t="s">
        <v>34</v>
      </c>
      <c r="F181" s="45"/>
      <c r="G181" s="45"/>
      <c r="H181" s="45" t="s">
        <v>186</v>
      </c>
      <c r="I181" s="61" t="s">
        <v>187</v>
      </c>
      <c r="J181" s="12" t="s">
        <v>188</v>
      </c>
      <c r="K181" s="10" t="s">
        <v>78</v>
      </c>
      <c r="L181" s="45" t="s">
        <v>123</v>
      </c>
      <c r="M181" s="62" t="s">
        <v>801</v>
      </c>
      <c r="N181" s="62" t="s">
        <v>802</v>
      </c>
      <c r="O181" s="63">
        <v>2019</v>
      </c>
      <c r="P181" s="63"/>
      <c r="Q181" s="63"/>
      <c r="R181" s="64" t="s">
        <v>358</v>
      </c>
      <c r="S181" s="65" t="s">
        <v>806</v>
      </c>
      <c r="T181" s="16">
        <v>43626</v>
      </c>
      <c r="U181" s="16">
        <v>43677</v>
      </c>
      <c r="V181" s="63"/>
      <c r="W181" s="45" t="s">
        <v>807</v>
      </c>
      <c r="X181" s="66">
        <v>1</v>
      </c>
      <c r="Y181" s="19" t="s">
        <v>45</v>
      </c>
      <c r="Z181" s="63"/>
      <c r="AA181" s="63">
        <v>9</v>
      </c>
      <c r="AB181" s="63">
        <v>2019</v>
      </c>
      <c r="AC181" s="68">
        <v>43609</v>
      </c>
      <c r="AD181" s="21">
        <f ca="1">IF(TABLA34[[#This Row],[Fecha radicación informe]]="","",TODAY()-TABLA34[[#This Row],[Fecha radicación informe]])</f>
        <v>1788</v>
      </c>
      <c r="AE181" s="22" t="s">
        <v>58</v>
      </c>
      <c r="AF181" s="14"/>
    </row>
    <row r="182" spans="1:32" ht="173.25" x14ac:dyDescent="0.2">
      <c r="A182" s="44">
        <v>3708</v>
      </c>
      <c r="B182" s="45">
        <v>29</v>
      </c>
      <c r="C182" s="45">
        <v>2019</v>
      </c>
      <c r="D182" s="60" t="s">
        <v>808</v>
      </c>
      <c r="E182" s="10" t="s">
        <v>34</v>
      </c>
      <c r="F182" s="45"/>
      <c r="G182" s="45"/>
      <c r="H182" s="45" t="s">
        <v>186</v>
      </c>
      <c r="I182" s="61" t="s">
        <v>187</v>
      </c>
      <c r="J182" s="12" t="s">
        <v>188</v>
      </c>
      <c r="K182" s="10" t="s">
        <v>78</v>
      </c>
      <c r="L182" s="45" t="s">
        <v>123</v>
      </c>
      <c r="M182" s="62" t="s">
        <v>801</v>
      </c>
      <c r="N182" s="62" t="s">
        <v>802</v>
      </c>
      <c r="O182" s="63">
        <v>2019</v>
      </c>
      <c r="P182" s="63"/>
      <c r="Q182" s="63"/>
      <c r="R182" s="64" t="s">
        <v>358</v>
      </c>
      <c r="S182" s="65" t="s">
        <v>809</v>
      </c>
      <c r="T182" s="16">
        <v>43626</v>
      </c>
      <c r="U182" s="16">
        <v>43677</v>
      </c>
      <c r="V182" s="63"/>
      <c r="W182" s="45" t="s">
        <v>810</v>
      </c>
      <c r="X182" s="66">
        <v>1</v>
      </c>
      <c r="Y182" s="19" t="s">
        <v>45</v>
      </c>
      <c r="Z182" s="63"/>
      <c r="AA182" s="63">
        <v>7</v>
      </c>
      <c r="AB182" s="63">
        <v>2019</v>
      </c>
      <c r="AC182" s="68">
        <v>43609</v>
      </c>
      <c r="AD182" s="21">
        <f ca="1">IF(TABLA34[[#This Row],[Fecha radicación informe]]="","",TODAY()-TABLA34[[#This Row],[Fecha radicación informe]])</f>
        <v>1788</v>
      </c>
      <c r="AE182" s="22" t="s">
        <v>58</v>
      </c>
      <c r="AF182" s="14"/>
    </row>
    <row r="183" spans="1:32" ht="110.25" x14ac:dyDescent="0.2">
      <c r="A183" s="44">
        <v>3709</v>
      </c>
      <c r="B183" s="45">
        <v>30</v>
      </c>
      <c r="C183" s="45">
        <v>2019</v>
      </c>
      <c r="D183" s="60" t="s">
        <v>811</v>
      </c>
      <c r="E183" s="10" t="s">
        <v>34</v>
      </c>
      <c r="F183" s="45"/>
      <c r="G183" s="45"/>
      <c r="H183" s="45" t="s">
        <v>186</v>
      </c>
      <c r="I183" s="61" t="s">
        <v>187</v>
      </c>
      <c r="J183" s="12" t="s">
        <v>188</v>
      </c>
      <c r="K183" s="10" t="s">
        <v>78</v>
      </c>
      <c r="L183" s="45" t="s">
        <v>123</v>
      </c>
      <c r="M183" s="62" t="s">
        <v>801</v>
      </c>
      <c r="N183" s="62" t="s">
        <v>802</v>
      </c>
      <c r="O183" s="63">
        <v>2019</v>
      </c>
      <c r="P183" s="63"/>
      <c r="Q183" s="63"/>
      <c r="R183" s="64" t="s">
        <v>358</v>
      </c>
      <c r="S183" s="65" t="s">
        <v>812</v>
      </c>
      <c r="T183" s="16">
        <v>43626</v>
      </c>
      <c r="U183" s="16">
        <v>43677</v>
      </c>
      <c r="V183" s="63"/>
      <c r="W183" s="45" t="s">
        <v>813</v>
      </c>
      <c r="X183" s="66">
        <v>1</v>
      </c>
      <c r="Y183" s="19" t="s">
        <v>45</v>
      </c>
      <c r="Z183" s="63"/>
      <c r="AA183" s="63">
        <v>7</v>
      </c>
      <c r="AB183" s="63">
        <v>2019</v>
      </c>
      <c r="AC183" s="68">
        <v>43609</v>
      </c>
      <c r="AD183" s="21">
        <f ca="1">IF(TABLA34[[#This Row],[Fecha radicación informe]]="","",TODAY()-TABLA34[[#This Row],[Fecha radicación informe]])</f>
        <v>1788</v>
      </c>
      <c r="AE183" s="22" t="s">
        <v>58</v>
      </c>
      <c r="AF183" s="14"/>
    </row>
    <row r="184" spans="1:32" ht="378" x14ac:dyDescent="0.2">
      <c r="A184" s="44">
        <v>3710</v>
      </c>
      <c r="B184" s="45">
        <v>31</v>
      </c>
      <c r="C184" s="45">
        <v>2019</v>
      </c>
      <c r="D184" s="60" t="s">
        <v>814</v>
      </c>
      <c r="E184" s="10" t="s">
        <v>34</v>
      </c>
      <c r="F184" s="45"/>
      <c r="G184" s="45"/>
      <c r="H184" s="45" t="s">
        <v>301</v>
      </c>
      <c r="I184" s="61" t="s">
        <v>36</v>
      </c>
      <c r="J184" s="12" t="s">
        <v>37</v>
      </c>
      <c r="K184" s="45" t="s">
        <v>365</v>
      </c>
      <c r="L184" s="45" t="s">
        <v>112</v>
      </c>
      <c r="M184" s="62" t="s">
        <v>801</v>
      </c>
      <c r="N184" s="62" t="s">
        <v>802</v>
      </c>
      <c r="O184" s="63">
        <v>2019</v>
      </c>
      <c r="P184" s="63"/>
      <c r="Q184" s="63"/>
      <c r="R184" s="64" t="s">
        <v>42</v>
      </c>
      <c r="S184" s="65" t="s">
        <v>815</v>
      </c>
      <c r="T184" s="16" t="s">
        <v>816</v>
      </c>
      <c r="U184" s="16">
        <v>43726</v>
      </c>
      <c r="V184" s="63"/>
      <c r="W184" s="45" t="s">
        <v>817</v>
      </c>
      <c r="X184" s="66">
        <v>1</v>
      </c>
      <c r="Y184" s="69" t="s">
        <v>45</v>
      </c>
      <c r="Z184" s="63"/>
      <c r="AA184" s="63">
        <v>12</v>
      </c>
      <c r="AB184" s="63">
        <v>2019</v>
      </c>
      <c r="AC184" s="68">
        <v>43612</v>
      </c>
      <c r="AD184" s="21">
        <f ca="1">IF(TABLA34[[#This Row],[Fecha radicación informe]]="","",TODAY()-TABLA34[[#This Row],[Fecha radicación informe]])</f>
        <v>1785</v>
      </c>
      <c r="AE184" s="22" t="s">
        <v>46</v>
      </c>
      <c r="AF184" s="14"/>
    </row>
    <row r="185" spans="1:32" ht="346.5" x14ac:dyDescent="0.2">
      <c r="A185" s="44">
        <v>3711</v>
      </c>
      <c r="B185" s="45">
        <v>32</v>
      </c>
      <c r="C185" s="45">
        <v>2019</v>
      </c>
      <c r="D185" s="60" t="s">
        <v>818</v>
      </c>
      <c r="E185" s="10" t="s">
        <v>34</v>
      </c>
      <c r="F185" s="45"/>
      <c r="G185" s="45"/>
      <c r="H185" s="45" t="s">
        <v>301</v>
      </c>
      <c r="I185" s="61" t="s">
        <v>36</v>
      </c>
      <c r="J185" s="12" t="s">
        <v>37</v>
      </c>
      <c r="K185" s="45" t="s">
        <v>365</v>
      </c>
      <c r="L185" s="45" t="s">
        <v>112</v>
      </c>
      <c r="M185" s="62" t="s">
        <v>801</v>
      </c>
      <c r="N185" s="62" t="s">
        <v>802</v>
      </c>
      <c r="O185" s="63">
        <v>2019</v>
      </c>
      <c r="P185" s="63"/>
      <c r="Q185" s="63"/>
      <c r="R185" s="64" t="s">
        <v>42</v>
      </c>
      <c r="S185" s="65" t="s">
        <v>815</v>
      </c>
      <c r="T185" s="16" t="s">
        <v>816</v>
      </c>
      <c r="U185" s="16">
        <v>43726</v>
      </c>
      <c r="V185" s="63"/>
      <c r="W185" s="45" t="s">
        <v>819</v>
      </c>
      <c r="X185" s="66">
        <v>1</v>
      </c>
      <c r="Y185" s="69" t="s">
        <v>45</v>
      </c>
      <c r="Z185" s="63"/>
      <c r="AA185" s="63">
        <v>11</v>
      </c>
      <c r="AB185" s="63">
        <v>2019</v>
      </c>
      <c r="AC185" s="68">
        <v>43612</v>
      </c>
      <c r="AD185" s="21">
        <f ca="1">IF(TABLA34[[#This Row],[Fecha radicación informe]]="","",TODAY()-TABLA34[[#This Row],[Fecha radicación informe]])</f>
        <v>1785</v>
      </c>
      <c r="AE185" s="22" t="s">
        <v>46</v>
      </c>
      <c r="AF185" s="14"/>
    </row>
    <row r="186" spans="1:32" ht="409.5" x14ac:dyDescent="0.2">
      <c r="A186" s="44">
        <v>3712</v>
      </c>
      <c r="B186" s="45">
        <v>33</v>
      </c>
      <c r="C186" s="45">
        <v>2019</v>
      </c>
      <c r="D186" s="60" t="s">
        <v>820</v>
      </c>
      <c r="E186" s="10" t="s">
        <v>34</v>
      </c>
      <c r="F186" s="45"/>
      <c r="G186" s="45"/>
      <c r="H186" s="45" t="s">
        <v>35</v>
      </c>
      <c r="I186" s="61" t="s">
        <v>36</v>
      </c>
      <c r="J186" s="12" t="s">
        <v>37</v>
      </c>
      <c r="K186" s="45" t="s">
        <v>365</v>
      </c>
      <c r="L186" s="10" t="s">
        <v>39</v>
      </c>
      <c r="M186" s="62" t="s">
        <v>801</v>
      </c>
      <c r="N186" s="62" t="s">
        <v>802</v>
      </c>
      <c r="O186" s="63">
        <v>2019</v>
      </c>
      <c r="P186" s="63"/>
      <c r="Q186" s="63"/>
      <c r="R186" s="64" t="s">
        <v>42</v>
      </c>
      <c r="S186" s="65" t="s">
        <v>821</v>
      </c>
      <c r="T186" s="16">
        <v>43715</v>
      </c>
      <c r="U186" s="16">
        <v>43982</v>
      </c>
      <c r="V186" s="63"/>
      <c r="W186" s="45" t="s">
        <v>822</v>
      </c>
      <c r="X186" s="66">
        <v>1</v>
      </c>
      <c r="Y186" s="69" t="s">
        <v>45</v>
      </c>
      <c r="Z186" s="63"/>
      <c r="AA186" s="63">
        <v>7</v>
      </c>
      <c r="AB186" s="63">
        <v>2020</v>
      </c>
      <c r="AC186" s="68">
        <v>43612</v>
      </c>
      <c r="AD186" s="21">
        <f ca="1">IF(TABLA34[[#This Row],[Fecha radicación informe]]="","",TODAY()-TABLA34[[#This Row],[Fecha radicación informe]])</f>
        <v>1785</v>
      </c>
      <c r="AE186" s="22" t="s">
        <v>46</v>
      </c>
      <c r="AF186" s="14"/>
    </row>
    <row r="187" spans="1:32" ht="409.5" x14ac:dyDescent="0.2">
      <c r="A187" s="44">
        <v>3713</v>
      </c>
      <c r="B187" s="45">
        <v>34</v>
      </c>
      <c r="C187" s="45">
        <v>2019</v>
      </c>
      <c r="D187" s="60" t="s">
        <v>823</v>
      </c>
      <c r="E187" s="10" t="s">
        <v>34</v>
      </c>
      <c r="F187" s="45"/>
      <c r="G187" s="45"/>
      <c r="H187" s="45" t="s">
        <v>35</v>
      </c>
      <c r="I187" s="61" t="s">
        <v>36</v>
      </c>
      <c r="J187" s="12" t="s">
        <v>37</v>
      </c>
      <c r="K187" s="45" t="s">
        <v>365</v>
      </c>
      <c r="L187" s="10" t="s">
        <v>39</v>
      </c>
      <c r="M187" s="62" t="s">
        <v>801</v>
      </c>
      <c r="N187" s="62" t="s">
        <v>802</v>
      </c>
      <c r="O187" s="63">
        <v>2019</v>
      </c>
      <c r="P187" s="63"/>
      <c r="Q187" s="63"/>
      <c r="R187" s="64" t="s">
        <v>42</v>
      </c>
      <c r="S187" s="65" t="s">
        <v>824</v>
      </c>
      <c r="T187" s="16">
        <v>43715</v>
      </c>
      <c r="U187" s="16">
        <v>44286</v>
      </c>
      <c r="V187" s="63"/>
      <c r="W187" s="45" t="s">
        <v>825</v>
      </c>
      <c r="X187" s="66">
        <v>1</v>
      </c>
      <c r="Y187" s="69" t="s">
        <v>45</v>
      </c>
      <c r="Z187" s="63"/>
      <c r="AA187" s="63">
        <v>3</v>
      </c>
      <c r="AB187" s="63">
        <v>2021</v>
      </c>
      <c r="AC187" s="68">
        <v>43612</v>
      </c>
      <c r="AD187" s="21">
        <f ca="1">IF(TABLA34[[#This Row],[Fecha radicación informe]]="","",TODAY()-TABLA34[[#This Row],[Fecha radicación informe]])</f>
        <v>1785</v>
      </c>
      <c r="AE187" s="22" t="s">
        <v>46</v>
      </c>
      <c r="AF187" s="14"/>
    </row>
    <row r="188" spans="1:32" ht="409.5" x14ac:dyDescent="0.2">
      <c r="A188" s="44">
        <v>3714</v>
      </c>
      <c r="B188" s="45">
        <v>35</v>
      </c>
      <c r="C188" s="45">
        <v>2019</v>
      </c>
      <c r="D188" s="60" t="s">
        <v>826</v>
      </c>
      <c r="E188" s="10" t="s">
        <v>34</v>
      </c>
      <c r="F188" s="45"/>
      <c r="G188" s="45"/>
      <c r="H188" s="45" t="s">
        <v>35</v>
      </c>
      <c r="I188" s="61" t="s">
        <v>36</v>
      </c>
      <c r="J188" s="12" t="s">
        <v>37</v>
      </c>
      <c r="K188" s="45" t="s">
        <v>365</v>
      </c>
      <c r="L188" s="10" t="s">
        <v>39</v>
      </c>
      <c r="M188" s="62" t="s">
        <v>801</v>
      </c>
      <c r="N188" s="62" t="s">
        <v>802</v>
      </c>
      <c r="O188" s="63">
        <v>2019</v>
      </c>
      <c r="P188" s="63"/>
      <c r="Q188" s="63"/>
      <c r="R188" s="64" t="s">
        <v>42</v>
      </c>
      <c r="S188" s="65" t="s">
        <v>827</v>
      </c>
      <c r="T188" s="16">
        <v>43715</v>
      </c>
      <c r="U188" s="16">
        <v>44165</v>
      </c>
      <c r="V188" s="63"/>
      <c r="W188" s="45" t="s">
        <v>828</v>
      </c>
      <c r="X188" s="66">
        <v>1</v>
      </c>
      <c r="Y188" s="69" t="s">
        <v>45</v>
      </c>
      <c r="Z188" s="63"/>
      <c r="AA188" s="63">
        <v>12</v>
      </c>
      <c r="AB188" s="63">
        <v>2020</v>
      </c>
      <c r="AC188" s="68">
        <v>43612</v>
      </c>
      <c r="AD188" s="21">
        <f ca="1">IF(TABLA34[[#This Row],[Fecha radicación informe]]="","",TODAY()-TABLA34[[#This Row],[Fecha radicación informe]])</f>
        <v>1785</v>
      </c>
      <c r="AE188" s="22" t="s">
        <v>46</v>
      </c>
      <c r="AF188" s="14"/>
    </row>
    <row r="189" spans="1:32" ht="409.5" x14ac:dyDescent="0.2">
      <c r="A189" s="44">
        <v>3715</v>
      </c>
      <c r="B189" s="45">
        <v>36</v>
      </c>
      <c r="C189" s="45">
        <v>2019</v>
      </c>
      <c r="D189" s="60" t="s">
        <v>829</v>
      </c>
      <c r="E189" s="10" t="s">
        <v>34</v>
      </c>
      <c r="F189" s="45"/>
      <c r="G189" s="45"/>
      <c r="H189" s="45" t="s">
        <v>35</v>
      </c>
      <c r="I189" s="61" t="s">
        <v>36</v>
      </c>
      <c r="J189" s="12" t="s">
        <v>37</v>
      </c>
      <c r="K189" s="45" t="s">
        <v>830</v>
      </c>
      <c r="L189" s="45" t="s">
        <v>100</v>
      </c>
      <c r="M189" s="62" t="s">
        <v>801</v>
      </c>
      <c r="N189" s="62" t="s">
        <v>802</v>
      </c>
      <c r="O189" s="63">
        <v>2019</v>
      </c>
      <c r="P189" s="63"/>
      <c r="Q189" s="63"/>
      <c r="R189" s="64" t="s">
        <v>42</v>
      </c>
      <c r="S189" s="65" t="s">
        <v>831</v>
      </c>
      <c r="T189" s="16">
        <v>43647</v>
      </c>
      <c r="U189" s="16" t="s">
        <v>105</v>
      </c>
      <c r="V189" s="63"/>
      <c r="W189" s="45" t="s">
        <v>832</v>
      </c>
      <c r="X189" s="66">
        <v>1</v>
      </c>
      <c r="Y189" s="69" t="s">
        <v>45</v>
      </c>
      <c r="Z189" s="63"/>
      <c r="AA189" s="63">
        <v>1</v>
      </c>
      <c r="AB189" s="63">
        <v>2022</v>
      </c>
      <c r="AC189" s="68">
        <v>43615</v>
      </c>
      <c r="AD189" s="21">
        <f ca="1">IF(TABLA34[[#This Row],[Fecha radicación informe]]="","",TODAY()-TABLA34[[#This Row],[Fecha radicación informe]])</f>
        <v>1782</v>
      </c>
      <c r="AE189" s="22" t="s">
        <v>46</v>
      </c>
      <c r="AF189" s="14"/>
    </row>
    <row r="190" spans="1:32" ht="362.25" x14ac:dyDescent="0.2">
      <c r="A190" s="44">
        <v>3716</v>
      </c>
      <c r="B190" s="45">
        <v>37</v>
      </c>
      <c r="C190" s="45">
        <v>2019</v>
      </c>
      <c r="D190" s="60" t="s">
        <v>833</v>
      </c>
      <c r="E190" s="10" t="s">
        <v>34</v>
      </c>
      <c r="F190" s="45"/>
      <c r="G190" s="45"/>
      <c r="H190" s="45" t="s">
        <v>35</v>
      </c>
      <c r="I190" s="61" t="s">
        <v>36</v>
      </c>
      <c r="J190" s="12" t="s">
        <v>37</v>
      </c>
      <c r="K190" s="45" t="s">
        <v>830</v>
      </c>
      <c r="L190" s="45" t="s">
        <v>100</v>
      </c>
      <c r="M190" s="62" t="s">
        <v>801</v>
      </c>
      <c r="N190" s="62" t="s">
        <v>802</v>
      </c>
      <c r="O190" s="63">
        <v>2019</v>
      </c>
      <c r="P190" s="63"/>
      <c r="Q190" s="63"/>
      <c r="R190" s="64" t="s">
        <v>42</v>
      </c>
      <c r="S190" s="65" t="s">
        <v>834</v>
      </c>
      <c r="T190" s="16">
        <v>43647</v>
      </c>
      <c r="U190" s="16">
        <v>43830</v>
      </c>
      <c r="V190" s="63"/>
      <c r="W190" s="45" t="s">
        <v>835</v>
      </c>
      <c r="X190" s="66">
        <v>1</v>
      </c>
      <c r="Y190" s="69" t="s">
        <v>45</v>
      </c>
      <c r="Z190" s="63"/>
      <c r="AA190" s="63">
        <v>12</v>
      </c>
      <c r="AB190" s="63">
        <v>2019</v>
      </c>
      <c r="AC190" s="68">
        <v>43615</v>
      </c>
      <c r="AD190" s="21">
        <f ca="1">IF(TABLA34[[#This Row],[Fecha radicación informe]]="","",TODAY()-TABLA34[[#This Row],[Fecha radicación informe]])</f>
        <v>1782</v>
      </c>
      <c r="AE190" s="22" t="s">
        <v>46</v>
      </c>
      <c r="AF190" s="14"/>
    </row>
    <row r="191" spans="1:32" ht="409.5" x14ac:dyDescent="0.2">
      <c r="A191" s="44">
        <v>3717</v>
      </c>
      <c r="B191" s="45">
        <v>38</v>
      </c>
      <c r="C191" s="45">
        <v>2019</v>
      </c>
      <c r="D191" s="60" t="s">
        <v>836</v>
      </c>
      <c r="E191" s="10" t="s">
        <v>34</v>
      </c>
      <c r="F191" s="45"/>
      <c r="G191" s="45"/>
      <c r="H191" s="45" t="s">
        <v>35</v>
      </c>
      <c r="I191" s="61" t="s">
        <v>36</v>
      </c>
      <c r="J191" s="12" t="s">
        <v>37</v>
      </c>
      <c r="K191" s="45" t="s">
        <v>830</v>
      </c>
      <c r="L191" s="45" t="s">
        <v>100</v>
      </c>
      <c r="M191" s="62" t="s">
        <v>801</v>
      </c>
      <c r="N191" s="62" t="s">
        <v>802</v>
      </c>
      <c r="O191" s="63">
        <v>2019</v>
      </c>
      <c r="P191" s="63"/>
      <c r="Q191" s="63"/>
      <c r="R191" s="64" t="s">
        <v>42</v>
      </c>
      <c r="S191" s="65" t="s">
        <v>837</v>
      </c>
      <c r="T191" s="16">
        <v>43647</v>
      </c>
      <c r="U191" s="16">
        <v>44286</v>
      </c>
      <c r="V191" s="63"/>
      <c r="W191" s="45" t="s">
        <v>838</v>
      </c>
      <c r="X191" s="66">
        <v>1</v>
      </c>
      <c r="Y191" s="69" t="s">
        <v>45</v>
      </c>
      <c r="Z191" s="63"/>
      <c r="AA191" s="63">
        <v>1</v>
      </c>
      <c r="AB191" s="63">
        <v>2021</v>
      </c>
      <c r="AC191" s="68">
        <v>43615</v>
      </c>
      <c r="AD191" s="21">
        <f ca="1">IF(TABLA34[[#This Row],[Fecha radicación informe]]="","",TODAY()-TABLA34[[#This Row],[Fecha radicación informe]])</f>
        <v>1782</v>
      </c>
      <c r="AE191" s="22" t="s">
        <v>46</v>
      </c>
      <c r="AF191" s="14"/>
    </row>
    <row r="192" spans="1:32" ht="409.5" x14ac:dyDescent="0.2">
      <c r="A192" s="44">
        <v>3718</v>
      </c>
      <c r="B192" s="45">
        <v>39</v>
      </c>
      <c r="C192" s="45">
        <v>2019</v>
      </c>
      <c r="D192" s="60" t="s">
        <v>839</v>
      </c>
      <c r="E192" s="10" t="s">
        <v>34</v>
      </c>
      <c r="F192" s="45"/>
      <c r="G192" s="45"/>
      <c r="H192" s="45" t="s">
        <v>35</v>
      </c>
      <c r="I192" s="61" t="s">
        <v>36</v>
      </c>
      <c r="J192" s="12" t="s">
        <v>37</v>
      </c>
      <c r="K192" s="45" t="s">
        <v>830</v>
      </c>
      <c r="L192" s="45" t="s">
        <v>100</v>
      </c>
      <c r="M192" s="62" t="s">
        <v>801</v>
      </c>
      <c r="N192" s="62" t="s">
        <v>802</v>
      </c>
      <c r="O192" s="63">
        <v>2019</v>
      </c>
      <c r="P192" s="63"/>
      <c r="Q192" s="63"/>
      <c r="R192" s="64" t="s">
        <v>358</v>
      </c>
      <c r="S192" s="65" t="s">
        <v>840</v>
      </c>
      <c r="T192" s="16">
        <v>43647</v>
      </c>
      <c r="U192" s="16">
        <v>44012</v>
      </c>
      <c r="V192" s="63"/>
      <c r="W192" s="45" t="s">
        <v>841</v>
      </c>
      <c r="X192" s="66">
        <v>1</v>
      </c>
      <c r="Y192" s="69" t="s">
        <v>45</v>
      </c>
      <c r="Z192" s="63"/>
      <c r="AA192" s="63">
        <v>6</v>
      </c>
      <c r="AB192" s="63">
        <v>2020</v>
      </c>
      <c r="AC192" s="68">
        <v>43615</v>
      </c>
      <c r="AD192" s="21">
        <f ca="1">IF(TABLA34[[#This Row],[Fecha radicación informe]]="","",TODAY()-TABLA34[[#This Row],[Fecha radicación informe]])</f>
        <v>1782</v>
      </c>
      <c r="AE192" s="22" t="s">
        <v>46</v>
      </c>
      <c r="AF192" s="14"/>
    </row>
    <row r="193" spans="1:32" ht="330.75" x14ac:dyDescent="0.2">
      <c r="A193" s="44">
        <v>3719</v>
      </c>
      <c r="B193" s="45">
        <v>40</v>
      </c>
      <c r="C193" s="45">
        <v>2019</v>
      </c>
      <c r="D193" s="60" t="s">
        <v>842</v>
      </c>
      <c r="E193" s="10" t="s">
        <v>34</v>
      </c>
      <c r="F193" s="45"/>
      <c r="G193" s="45"/>
      <c r="H193" s="45" t="s">
        <v>48</v>
      </c>
      <c r="I193" s="61" t="s">
        <v>36</v>
      </c>
      <c r="J193" s="70" t="s">
        <v>98</v>
      </c>
      <c r="K193" s="45" t="s">
        <v>843</v>
      </c>
      <c r="L193" s="45" t="s">
        <v>285</v>
      </c>
      <c r="M193" s="62" t="s">
        <v>801</v>
      </c>
      <c r="N193" s="62" t="s">
        <v>802</v>
      </c>
      <c r="O193" s="63">
        <v>2019</v>
      </c>
      <c r="P193" s="63"/>
      <c r="Q193" s="63"/>
      <c r="R193" s="64" t="s">
        <v>42</v>
      </c>
      <c r="S193" s="65" t="s">
        <v>844</v>
      </c>
      <c r="T193" s="16">
        <v>43685</v>
      </c>
      <c r="U193" s="16">
        <v>43738</v>
      </c>
      <c r="V193" s="63"/>
      <c r="W193" s="45" t="s">
        <v>845</v>
      </c>
      <c r="X193" s="66">
        <v>1</v>
      </c>
      <c r="Y193" s="69" t="s">
        <v>45</v>
      </c>
      <c r="Z193" s="63"/>
      <c r="AA193" s="63">
        <v>11</v>
      </c>
      <c r="AB193" s="63">
        <v>2019</v>
      </c>
      <c r="AC193" s="68">
        <v>43616</v>
      </c>
      <c r="AD193" s="21">
        <f ca="1">IF(TABLA34[[#This Row],[Fecha radicación informe]]=0,0,TODAY()-TABLA34[[#This Row],[Fecha radicación informe]])</f>
        <v>1781</v>
      </c>
      <c r="AE193" s="22" t="s">
        <v>46</v>
      </c>
      <c r="AF193" s="14"/>
    </row>
    <row r="194" spans="1:32" ht="409.5" x14ac:dyDescent="0.2">
      <c r="A194" s="44">
        <v>3720</v>
      </c>
      <c r="B194" s="45">
        <v>41</v>
      </c>
      <c r="C194" s="45">
        <v>2019</v>
      </c>
      <c r="D194" s="60" t="s">
        <v>846</v>
      </c>
      <c r="E194" s="10" t="s">
        <v>34</v>
      </c>
      <c r="F194" s="45"/>
      <c r="G194" s="45"/>
      <c r="H194" s="45" t="s">
        <v>48</v>
      </c>
      <c r="I194" s="61" t="s">
        <v>49</v>
      </c>
      <c r="J194" s="70" t="s">
        <v>50</v>
      </c>
      <c r="K194" s="45" t="s">
        <v>847</v>
      </c>
      <c r="L194" s="45" t="s">
        <v>760</v>
      </c>
      <c r="M194" s="62" t="s">
        <v>801</v>
      </c>
      <c r="N194" s="62" t="s">
        <v>802</v>
      </c>
      <c r="O194" s="63">
        <v>2019</v>
      </c>
      <c r="P194" s="63"/>
      <c r="Q194" s="63"/>
      <c r="R194" s="64" t="s">
        <v>358</v>
      </c>
      <c r="S194" s="65" t="s">
        <v>848</v>
      </c>
      <c r="T194" s="16" t="s">
        <v>816</v>
      </c>
      <c r="U194" s="16">
        <v>43677</v>
      </c>
      <c r="V194" s="63"/>
      <c r="W194" s="45" t="s">
        <v>849</v>
      </c>
      <c r="X194" s="66">
        <v>1</v>
      </c>
      <c r="Y194" s="69" t="s">
        <v>45</v>
      </c>
      <c r="Z194" s="63"/>
      <c r="AA194" s="63">
        <v>8</v>
      </c>
      <c r="AB194" s="63">
        <v>2019</v>
      </c>
      <c r="AC194" s="68">
        <v>43620</v>
      </c>
      <c r="AD194" s="71">
        <f ca="1">TODAY()-TABLA34[[#This Row],[Fecha radicación informe]]</f>
        <v>1777</v>
      </c>
      <c r="AE194" s="22" t="s">
        <v>58</v>
      </c>
      <c r="AF194" s="14"/>
    </row>
    <row r="195" spans="1:32" ht="140.25" customHeight="1" x14ac:dyDescent="0.2">
      <c r="A195" s="44">
        <v>3721</v>
      </c>
      <c r="B195" s="45">
        <v>42</v>
      </c>
      <c r="C195" s="45">
        <v>2019</v>
      </c>
      <c r="D195" s="60" t="s">
        <v>850</v>
      </c>
      <c r="E195" s="10" t="s">
        <v>34</v>
      </c>
      <c r="F195" s="45"/>
      <c r="G195" s="45"/>
      <c r="H195" s="45" t="s">
        <v>48</v>
      </c>
      <c r="I195" s="61" t="s">
        <v>49</v>
      </c>
      <c r="J195" s="70" t="s">
        <v>50</v>
      </c>
      <c r="K195" s="45" t="s">
        <v>847</v>
      </c>
      <c r="L195" s="45" t="s">
        <v>760</v>
      </c>
      <c r="M195" s="62" t="s">
        <v>851</v>
      </c>
      <c r="N195" s="62" t="s">
        <v>852</v>
      </c>
      <c r="O195" s="63">
        <v>2019</v>
      </c>
      <c r="P195" s="63"/>
      <c r="Q195" s="63"/>
      <c r="R195" s="64"/>
      <c r="S195" s="65"/>
      <c r="T195" s="16"/>
      <c r="U195" s="16">
        <v>43677</v>
      </c>
      <c r="V195" s="63"/>
      <c r="W195" s="63" t="s">
        <v>853</v>
      </c>
      <c r="X195" s="66">
        <v>1</v>
      </c>
      <c r="Y195" s="69" t="s">
        <v>45</v>
      </c>
      <c r="Z195" s="63"/>
      <c r="AA195" s="63">
        <v>7</v>
      </c>
      <c r="AB195" s="63">
        <v>2019</v>
      </c>
      <c r="AC195" s="68">
        <v>43620</v>
      </c>
      <c r="AD195" s="71">
        <f ca="1">TODAY()-TABLA34[[#This Row],[Fecha radicación informe]]</f>
        <v>1777</v>
      </c>
      <c r="AE195" s="22" t="s">
        <v>58</v>
      </c>
      <c r="AF195" s="14"/>
    </row>
    <row r="196" spans="1:32" ht="409.5" x14ac:dyDescent="0.2">
      <c r="A196" s="44">
        <v>3722</v>
      </c>
      <c r="B196" s="45">
        <v>43</v>
      </c>
      <c r="C196" s="45">
        <v>2019</v>
      </c>
      <c r="D196" s="60" t="s">
        <v>854</v>
      </c>
      <c r="E196" s="10" t="s">
        <v>34</v>
      </c>
      <c r="F196" s="45"/>
      <c r="G196" s="45"/>
      <c r="H196" s="45" t="s">
        <v>35</v>
      </c>
      <c r="I196" s="61" t="s">
        <v>36</v>
      </c>
      <c r="J196" s="12" t="s">
        <v>37</v>
      </c>
      <c r="K196" s="45" t="s">
        <v>395</v>
      </c>
      <c r="L196" s="45" t="s">
        <v>100</v>
      </c>
      <c r="M196" s="62" t="s">
        <v>851</v>
      </c>
      <c r="N196" s="62" t="s">
        <v>852</v>
      </c>
      <c r="O196" s="63">
        <v>2019</v>
      </c>
      <c r="P196" s="63"/>
      <c r="Q196" s="63"/>
      <c r="R196" s="64" t="s">
        <v>42</v>
      </c>
      <c r="S196" s="65" t="s">
        <v>855</v>
      </c>
      <c r="T196" s="16">
        <v>43654</v>
      </c>
      <c r="U196" s="16">
        <v>44135</v>
      </c>
      <c r="V196" s="63"/>
      <c r="W196" s="45" t="s">
        <v>856</v>
      </c>
      <c r="X196" s="66">
        <v>1</v>
      </c>
      <c r="Y196" s="69" t="s">
        <v>45</v>
      </c>
      <c r="Z196" s="63"/>
      <c r="AA196" s="63">
        <v>7</v>
      </c>
      <c r="AB196" s="63">
        <v>2020</v>
      </c>
      <c r="AC196" s="68">
        <v>43648</v>
      </c>
      <c r="AD196" s="72">
        <f ca="1">TODAY()-TABLA34[[#This Row],[Fecha radicación informe]]</f>
        <v>1749</v>
      </c>
      <c r="AE196" s="22" t="s">
        <v>46</v>
      </c>
      <c r="AF196" s="14"/>
    </row>
    <row r="197" spans="1:32" ht="189" x14ac:dyDescent="0.2">
      <c r="A197" s="44">
        <v>3723</v>
      </c>
      <c r="B197" s="45">
        <v>44</v>
      </c>
      <c r="C197" s="45">
        <v>2019</v>
      </c>
      <c r="D197" s="60" t="s">
        <v>857</v>
      </c>
      <c r="E197" s="10" t="s">
        <v>34</v>
      </c>
      <c r="F197" s="45"/>
      <c r="G197" s="45"/>
      <c r="H197" s="45" t="s">
        <v>85</v>
      </c>
      <c r="I197" s="61" t="s">
        <v>36</v>
      </c>
      <c r="J197" s="12" t="s">
        <v>37</v>
      </c>
      <c r="K197" s="45" t="s">
        <v>395</v>
      </c>
      <c r="L197" s="45" t="s">
        <v>100</v>
      </c>
      <c r="M197" s="62" t="s">
        <v>851</v>
      </c>
      <c r="N197" s="62" t="s">
        <v>852</v>
      </c>
      <c r="O197" s="63">
        <v>2019</v>
      </c>
      <c r="P197" s="63"/>
      <c r="Q197" s="63"/>
      <c r="R197" s="64" t="s">
        <v>42</v>
      </c>
      <c r="S197" s="65" t="s">
        <v>858</v>
      </c>
      <c r="T197" s="16">
        <v>43654</v>
      </c>
      <c r="U197" s="16">
        <v>43677</v>
      </c>
      <c r="V197" s="63"/>
      <c r="W197" s="45" t="s">
        <v>859</v>
      </c>
      <c r="X197" s="66">
        <v>1</v>
      </c>
      <c r="Y197" s="69" t="s">
        <v>45</v>
      </c>
      <c r="Z197" s="63"/>
      <c r="AA197" s="63">
        <v>7</v>
      </c>
      <c r="AB197" s="63">
        <v>2019</v>
      </c>
      <c r="AC197" s="68">
        <v>43648</v>
      </c>
      <c r="AD197" s="72">
        <f ca="1">TODAY()-TABLA34[[#This Row],[Fecha radicación informe]]</f>
        <v>1749</v>
      </c>
      <c r="AE197" s="22" t="s">
        <v>46</v>
      </c>
      <c r="AF197" s="14"/>
    </row>
    <row r="198" spans="1:32" ht="409.5" x14ac:dyDescent="0.2">
      <c r="A198" s="44">
        <v>3724</v>
      </c>
      <c r="B198" s="45">
        <v>45</v>
      </c>
      <c r="C198" s="45">
        <v>2019</v>
      </c>
      <c r="D198" s="60" t="s">
        <v>860</v>
      </c>
      <c r="E198" s="10" t="s">
        <v>34</v>
      </c>
      <c r="F198" s="45"/>
      <c r="G198" s="45"/>
      <c r="H198" s="45" t="s">
        <v>85</v>
      </c>
      <c r="I198" s="61" t="s">
        <v>49</v>
      </c>
      <c r="J198" s="70" t="s">
        <v>50</v>
      </c>
      <c r="K198" s="45" t="s">
        <v>395</v>
      </c>
      <c r="L198" s="45" t="s">
        <v>100</v>
      </c>
      <c r="M198" s="62" t="s">
        <v>851</v>
      </c>
      <c r="N198" s="62" t="s">
        <v>852</v>
      </c>
      <c r="O198" s="63">
        <v>2019</v>
      </c>
      <c r="P198" s="63"/>
      <c r="Q198" s="63"/>
      <c r="R198" s="64" t="s">
        <v>42</v>
      </c>
      <c r="S198" s="65" t="s">
        <v>861</v>
      </c>
      <c r="T198" s="16" t="s">
        <v>862</v>
      </c>
      <c r="U198" s="16">
        <v>43708</v>
      </c>
      <c r="V198" s="63"/>
      <c r="W198" s="45" t="s">
        <v>863</v>
      </c>
      <c r="X198" s="66">
        <v>1</v>
      </c>
      <c r="Y198" s="69" t="s">
        <v>45</v>
      </c>
      <c r="Z198" s="63"/>
      <c r="AA198" s="63">
        <v>8</v>
      </c>
      <c r="AB198" s="63">
        <v>2019</v>
      </c>
      <c r="AC198" s="68">
        <v>43648</v>
      </c>
      <c r="AD198" s="72">
        <f ca="1">TODAY()-TABLA34[[#This Row],[Fecha radicación informe]]</f>
        <v>1749</v>
      </c>
      <c r="AE198" s="22" t="s">
        <v>46</v>
      </c>
      <c r="AF198" s="14"/>
    </row>
    <row r="199" spans="1:32" ht="409.5" x14ac:dyDescent="0.2">
      <c r="A199" s="44">
        <v>3725</v>
      </c>
      <c r="B199" s="45">
        <v>46</v>
      </c>
      <c r="C199" s="45">
        <v>2019</v>
      </c>
      <c r="D199" s="60" t="s">
        <v>864</v>
      </c>
      <c r="E199" s="10" t="s">
        <v>34</v>
      </c>
      <c r="F199" s="45"/>
      <c r="G199" s="45"/>
      <c r="H199" s="45" t="s">
        <v>48</v>
      </c>
      <c r="I199" s="61" t="s">
        <v>132</v>
      </c>
      <c r="J199" s="12" t="s">
        <v>133</v>
      </c>
      <c r="K199" s="45" t="s">
        <v>865</v>
      </c>
      <c r="L199" s="45" t="s">
        <v>279</v>
      </c>
      <c r="M199" s="62" t="s">
        <v>851</v>
      </c>
      <c r="N199" s="62" t="s">
        <v>852</v>
      </c>
      <c r="O199" s="63">
        <v>2019</v>
      </c>
      <c r="P199" s="63"/>
      <c r="Q199" s="63"/>
      <c r="R199" s="64" t="s">
        <v>358</v>
      </c>
      <c r="S199" s="65" t="s">
        <v>866</v>
      </c>
      <c r="T199" s="16">
        <v>43504</v>
      </c>
      <c r="U199" s="16">
        <v>43593</v>
      </c>
      <c r="V199" s="63"/>
      <c r="W199" s="45" t="s">
        <v>867</v>
      </c>
      <c r="X199" s="66">
        <v>1</v>
      </c>
      <c r="Y199" s="69" t="s">
        <v>45</v>
      </c>
      <c r="Z199" s="63"/>
      <c r="AA199" s="63">
        <v>8</v>
      </c>
      <c r="AB199" s="63">
        <v>2019</v>
      </c>
      <c r="AC199" s="68">
        <v>43648</v>
      </c>
      <c r="AD199" s="72">
        <f ca="1">TODAY()-TABLA34[[#This Row],[Fecha radicación informe]]</f>
        <v>1749</v>
      </c>
      <c r="AE199" s="22" t="s">
        <v>58</v>
      </c>
      <c r="AF199" s="14"/>
    </row>
    <row r="200" spans="1:32" ht="409.5" x14ac:dyDescent="0.2">
      <c r="A200" s="44">
        <v>3727</v>
      </c>
      <c r="B200" s="45">
        <v>48</v>
      </c>
      <c r="C200" s="45">
        <v>2019</v>
      </c>
      <c r="D200" s="60" t="s">
        <v>873</v>
      </c>
      <c r="E200" s="10" t="s">
        <v>719</v>
      </c>
      <c r="F200" s="45"/>
      <c r="G200" s="45" t="s">
        <v>869</v>
      </c>
      <c r="H200" s="45" t="s">
        <v>85</v>
      </c>
      <c r="I200" s="61" t="s">
        <v>49</v>
      </c>
      <c r="J200" s="70" t="s">
        <v>50</v>
      </c>
      <c r="K200" s="10" t="s">
        <v>180</v>
      </c>
      <c r="L200" s="45" t="s">
        <v>770</v>
      </c>
      <c r="M200" s="62" t="s">
        <v>851</v>
      </c>
      <c r="N200" s="62" t="s">
        <v>852</v>
      </c>
      <c r="O200" s="63">
        <v>2019</v>
      </c>
      <c r="P200" s="63">
        <v>20231020082203</v>
      </c>
      <c r="Q200" s="73">
        <v>45083</v>
      </c>
      <c r="R200" s="64" t="s">
        <v>42</v>
      </c>
      <c r="S200" s="65" t="s">
        <v>874</v>
      </c>
      <c r="T200" s="16">
        <v>43564</v>
      </c>
      <c r="U200" s="16" t="s">
        <v>875</v>
      </c>
      <c r="V200" s="45" t="s">
        <v>876</v>
      </c>
      <c r="W200" s="45" t="s">
        <v>877</v>
      </c>
      <c r="X200" s="66">
        <v>1</v>
      </c>
      <c r="Y200" s="69" t="s">
        <v>45</v>
      </c>
      <c r="Z200" s="63" t="s">
        <v>108</v>
      </c>
      <c r="AA200" s="63">
        <v>6</v>
      </c>
      <c r="AB200" s="63">
        <v>2023</v>
      </c>
      <c r="AC200" s="68">
        <v>43648</v>
      </c>
      <c r="AD200" s="72">
        <f ca="1">TODAY()-TABLA34[[#This Row],[Fecha radicación informe]]</f>
        <v>1749</v>
      </c>
      <c r="AE200" s="22" t="s">
        <v>58</v>
      </c>
      <c r="AF200" s="34" t="s">
        <v>878</v>
      </c>
    </row>
    <row r="201" spans="1:32" ht="409.5" x14ac:dyDescent="0.2">
      <c r="A201" s="44">
        <v>3729</v>
      </c>
      <c r="B201" s="45">
        <v>50</v>
      </c>
      <c r="C201" s="45">
        <v>2019</v>
      </c>
      <c r="D201" s="60" t="s">
        <v>883</v>
      </c>
      <c r="E201" s="10" t="s">
        <v>34</v>
      </c>
      <c r="F201" s="45"/>
      <c r="G201" s="45"/>
      <c r="H201" s="45" t="s">
        <v>48</v>
      </c>
      <c r="I201" s="61" t="s">
        <v>187</v>
      </c>
      <c r="J201" s="12" t="s">
        <v>188</v>
      </c>
      <c r="K201" s="45" t="s">
        <v>884</v>
      </c>
      <c r="L201" s="45" t="s">
        <v>79</v>
      </c>
      <c r="M201" s="62" t="s">
        <v>851</v>
      </c>
      <c r="N201" s="62" t="s">
        <v>852</v>
      </c>
      <c r="O201" s="63">
        <v>2019</v>
      </c>
      <c r="P201" s="63"/>
      <c r="Q201" s="63"/>
      <c r="R201" s="64" t="s">
        <v>358</v>
      </c>
      <c r="S201" s="65" t="s">
        <v>885</v>
      </c>
      <c r="T201" s="16">
        <v>43504</v>
      </c>
      <c r="U201" s="16">
        <v>43921</v>
      </c>
      <c r="V201" s="63"/>
      <c r="W201" s="45" t="s">
        <v>886</v>
      </c>
      <c r="X201" s="66">
        <v>1</v>
      </c>
      <c r="Y201" s="69" t="s">
        <v>45</v>
      </c>
      <c r="Z201" s="63"/>
      <c r="AA201" s="63">
        <v>7</v>
      </c>
      <c r="AB201" s="63">
        <v>2020</v>
      </c>
      <c r="AC201" s="68">
        <v>43648</v>
      </c>
      <c r="AD201" s="72">
        <f ca="1">TODAY()-TABLA34[[#This Row],[Fecha radicación informe]]</f>
        <v>1749</v>
      </c>
      <c r="AE201" s="22" t="s">
        <v>58</v>
      </c>
      <c r="AF201" s="14"/>
    </row>
    <row r="202" spans="1:32" ht="409.5" x14ac:dyDescent="0.2">
      <c r="A202" s="44">
        <v>3730</v>
      </c>
      <c r="B202" s="45">
        <v>51</v>
      </c>
      <c r="C202" s="45">
        <v>2019</v>
      </c>
      <c r="D202" s="60" t="s">
        <v>887</v>
      </c>
      <c r="E202" s="10" t="s">
        <v>34</v>
      </c>
      <c r="F202" s="45"/>
      <c r="G202" s="45"/>
      <c r="H202" s="45" t="s">
        <v>35</v>
      </c>
      <c r="I202" s="61" t="s">
        <v>36</v>
      </c>
      <c r="J202" s="70" t="s">
        <v>98</v>
      </c>
      <c r="K202" s="45" t="s">
        <v>116</v>
      </c>
      <c r="L202" s="45" t="s">
        <v>112</v>
      </c>
      <c r="M202" s="62" t="s">
        <v>888</v>
      </c>
      <c r="N202" s="62" t="s">
        <v>889</v>
      </c>
      <c r="O202" s="63">
        <v>2019</v>
      </c>
      <c r="P202" s="63"/>
      <c r="Q202" s="63"/>
      <c r="R202" s="64" t="s">
        <v>42</v>
      </c>
      <c r="S202" s="65" t="s">
        <v>890</v>
      </c>
      <c r="T202" s="16">
        <v>43806</v>
      </c>
      <c r="U202" s="16">
        <v>43677</v>
      </c>
      <c r="V202" s="63"/>
      <c r="W202" s="45" t="s">
        <v>891</v>
      </c>
      <c r="X202" s="66">
        <v>1</v>
      </c>
      <c r="Y202" s="69" t="s">
        <v>45</v>
      </c>
      <c r="Z202" s="63"/>
      <c r="AA202" s="63">
        <v>10</v>
      </c>
      <c r="AB202" s="63">
        <v>2019</v>
      </c>
      <c r="AC202" s="68" t="s">
        <v>892</v>
      </c>
      <c r="AD202" s="72">
        <f ca="1">TODAY()-TABLA34[[#This Row],[Fecha radicación informe]]</f>
        <v>1799</v>
      </c>
      <c r="AE202" s="22" t="s">
        <v>46</v>
      </c>
      <c r="AF202" s="14"/>
    </row>
    <row r="203" spans="1:32" ht="409.5" x14ac:dyDescent="0.2">
      <c r="A203" s="44">
        <v>3731</v>
      </c>
      <c r="B203" s="45">
        <v>52</v>
      </c>
      <c r="C203" s="45">
        <v>2019</v>
      </c>
      <c r="D203" s="60" t="s">
        <v>893</v>
      </c>
      <c r="E203" s="10" t="s">
        <v>34</v>
      </c>
      <c r="F203" s="45"/>
      <c r="G203" s="45"/>
      <c r="H203" s="45" t="s">
        <v>35</v>
      </c>
      <c r="I203" s="61" t="s">
        <v>36</v>
      </c>
      <c r="J203" s="70" t="s">
        <v>98</v>
      </c>
      <c r="K203" s="45" t="s">
        <v>116</v>
      </c>
      <c r="L203" s="10" t="s">
        <v>39</v>
      </c>
      <c r="M203" s="62" t="s">
        <v>888</v>
      </c>
      <c r="N203" s="62" t="s">
        <v>889</v>
      </c>
      <c r="O203" s="63">
        <v>2019</v>
      </c>
      <c r="P203" s="63"/>
      <c r="Q203" s="63"/>
      <c r="R203" s="64" t="s">
        <v>436</v>
      </c>
      <c r="S203" s="65" t="s">
        <v>894</v>
      </c>
      <c r="T203" s="16">
        <v>43806</v>
      </c>
      <c r="U203" s="16">
        <v>44074</v>
      </c>
      <c r="V203" s="63"/>
      <c r="W203" s="45" t="s">
        <v>895</v>
      </c>
      <c r="X203" s="66">
        <v>1</v>
      </c>
      <c r="Y203" s="69" t="s">
        <v>45</v>
      </c>
      <c r="Z203" s="63"/>
      <c r="AA203" s="63">
        <v>9</v>
      </c>
      <c r="AB203" s="63">
        <v>2020</v>
      </c>
      <c r="AC203" s="68" t="s">
        <v>892</v>
      </c>
      <c r="AD203" s="72">
        <f ca="1">TODAY()-TABLA34[[#This Row],[Fecha radicación informe]]</f>
        <v>1799</v>
      </c>
      <c r="AE203" s="22" t="s">
        <v>46</v>
      </c>
      <c r="AF203" s="14"/>
    </row>
    <row r="204" spans="1:32" ht="409.5" x14ac:dyDescent="0.2">
      <c r="A204" s="44">
        <v>3732</v>
      </c>
      <c r="B204" s="45">
        <v>53</v>
      </c>
      <c r="C204" s="45">
        <v>2019</v>
      </c>
      <c r="D204" s="60" t="s">
        <v>896</v>
      </c>
      <c r="E204" s="10" t="s">
        <v>34</v>
      </c>
      <c r="F204" s="45"/>
      <c r="G204" s="45"/>
      <c r="H204" s="45" t="s">
        <v>35</v>
      </c>
      <c r="I204" s="61" t="s">
        <v>36</v>
      </c>
      <c r="J204" s="70" t="s">
        <v>98</v>
      </c>
      <c r="K204" s="45" t="s">
        <v>116</v>
      </c>
      <c r="L204" s="45" t="s">
        <v>112</v>
      </c>
      <c r="M204" s="62" t="s">
        <v>888</v>
      </c>
      <c r="N204" s="62" t="s">
        <v>889</v>
      </c>
      <c r="O204" s="63">
        <v>2019</v>
      </c>
      <c r="P204" s="63"/>
      <c r="Q204" s="63"/>
      <c r="R204" s="64"/>
      <c r="S204" s="65" t="s">
        <v>897</v>
      </c>
      <c r="T204" s="16">
        <v>43617</v>
      </c>
      <c r="U204" s="16">
        <v>43668</v>
      </c>
      <c r="V204" s="63"/>
      <c r="W204" s="45" t="s">
        <v>898</v>
      </c>
      <c r="X204" s="66">
        <v>1</v>
      </c>
      <c r="Y204" s="69" t="s">
        <v>45</v>
      </c>
      <c r="Z204" s="63"/>
      <c r="AA204" s="63">
        <v>10</v>
      </c>
      <c r="AB204" s="63">
        <v>2019</v>
      </c>
      <c r="AC204" s="68" t="s">
        <v>892</v>
      </c>
      <c r="AD204" s="72">
        <f ca="1">TODAY()-TABLA34[[#This Row],[Fecha radicación informe]]</f>
        <v>1799</v>
      </c>
      <c r="AE204" s="22" t="s">
        <v>46</v>
      </c>
      <c r="AF204" s="14"/>
    </row>
    <row r="205" spans="1:32" ht="409.5" x14ac:dyDescent="0.2">
      <c r="A205" s="44">
        <v>3733</v>
      </c>
      <c r="B205" s="45">
        <v>54</v>
      </c>
      <c r="C205" s="45">
        <v>2019</v>
      </c>
      <c r="D205" s="60" t="s">
        <v>899</v>
      </c>
      <c r="E205" s="10" t="s">
        <v>34</v>
      </c>
      <c r="F205" s="45"/>
      <c r="G205" s="45"/>
      <c r="H205" s="45" t="s">
        <v>48</v>
      </c>
      <c r="I205" s="61" t="s">
        <v>36</v>
      </c>
      <c r="J205" s="12" t="s">
        <v>37</v>
      </c>
      <c r="K205" s="45" t="s">
        <v>295</v>
      </c>
      <c r="L205" s="45" t="s">
        <v>285</v>
      </c>
      <c r="M205" s="62" t="s">
        <v>851</v>
      </c>
      <c r="N205" s="62" t="s">
        <v>852</v>
      </c>
      <c r="O205" s="63">
        <v>2019</v>
      </c>
      <c r="P205" s="63"/>
      <c r="Q205" s="63"/>
      <c r="R205" s="64" t="s">
        <v>42</v>
      </c>
      <c r="S205" s="65" t="s">
        <v>900</v>
      </c>
      <c r="T205" s="16">
        <v>43594</v>
      </c>
      <c r="U205" s="16">
        <v>43747</v>
      </c>
      <c r="V205" s="63"/>
      <c r="W205" s="45" t="s">
        <v>901</v>
      </c>
      <c r="X205" s="66">
        <v>1</v>
      </c>
      <c r="Y205" s="69" t="s">
        <v>45</v>
      </c>
      <c r="Z205" s="63"/>
      <c r="AA205" s="63">
        <v>9</v>
      </c>
      <c r="AB205" s="63">
        <v>2019</v>
      </c>
      <c r="AC205" s="68">
        <v>43648</v>
      </c>
      <c r="AD205" s="72">
        <f ca="1">TODAY()-TABLA34[[#This Row],[Fecha radicación informe]]</f>
        <v>1749</v>
      </c>
      <c r="AE205" s="22" t="s">
        <v>46</v>
      </c>
      <c r="AF205" s="14"/>
    </row>
    <row r="206" spans="1:32" ht="362.25" x14ac:dyDescent="0.2">
      <c r="A206" s="44">
        <v>3734</v>
      </c>
      <c r="B206" s="45">
        <v>55</v>
      </c>
      <c r="C206" s="45">
        <v>2019</v>
      </c>
      <c r="D206" s="60" t="s">
        <v>902</v>
      </c>
      <c r="E206" s="10" t="s">
        <v>34</v>
      </c>
      <c r="F206" s="45"/>
      <c r="G206" s="45"/>
      <c r="H206" s="45" t="s">
        <v>48</v>
      </c>
      <c r="I206" s="61" t="s">
        <v>903</v>
      </c>
      <c r="J206" s="70" t="s">
        <v>141</v>
      </c>
      <c r="K206" s="45" t="s">
        <v>142</v>
      </c>
      <c r="L206" s="45" t="s">
        <v>210</v>
      </c>
      <c r="M206" s="62" t="s">
        <v>851</v>
      </c>
      <c r="N206" s="62" t="s">
        <v>852</v>
      </c>
      <c r="O206" s="63">
        <v>2019</v>
      </c>
      <c r="P206" s="63"/>
      <c r="Q206" s="63"/>
      <c r="R206" s="64" t="s">
        <v>358</v>
      </c>
      <c r="S206" s="65" t="s">
        <v>904</v>
      </c>
      <c r="T206" s="16">
        <v>43716</v>
      </c>
      <c r="U206" s="16">
        <v>43807</v>
      </c>
      <c r="V206" s="63"/>
      <c r="W206" s="45" t="s">
        <v>905</v>
      </c>
      <c r="X206" s="66">
        <v>1</v>
      </c>
      <c r="Y206" s="69" t="s">
        <v>45</v>
      </c>
      <c r="Z206" s="63"/>
      <c r="AA206" s="63">
        <v>8</v>
      </c>
      <c r="AB206" s="63">
        <v>2019</v>
      </c>
      <c r="AC206" s="68">
        <v>43648</v>
      </c>
      <c r="AD206" s="72">
        <f ca="1">TODAY()-TABLA34[[#This Row],[Fecha radicación informe]]</f>
        <v>1749</v>
      </c>
      <c r="AE206" s="22" t="s">
        <v>58</v>
      </c>
      <c r="AF206" s="14"/>
    </row>
    <row r="207" spans="1:32" ht="110.25" x14ac:dyDescent="0.2">
      <c r="A207" s="44">
        <v>3735</v>
      </c>
      <c r="B207" s="45">
        <v>56</v>
      </c>
      <c r="C207" s="45">
        <v>2019</v>
      </c>
      <c r="D207" s="60" t="s">
        <v>906</v>
      </c>
      <c r="E207" s="10" t="s">
        <v>34</v>
      </c>
      <c r="F207" s="45"/>
      <c r="G207" s="45"/>
      <c r="H207" s="45" t="s">
        <v>48</v>
      </c>
      <c r="I207" s="61" t="s">
        <v>903</v>
      </c>
      <c r="J207" s="70" t="s">
        <v>141</v>
      </c>
      <c r="K207" s="45" t="s">
        <v>142</v>
      </c>
      <c r="L207" s="45" t="s">
        <v>210</v>
      </c>
      <c r="M207" s="62" t="s">
        <v>851</v>
      </c>
      <c r="N207" s="62" t="s">
        <v>852</v>
      </c>
      <c r="O207" s="63">
        <v>2019</v>
      </c>
      <c r="P207" s="63"/>
      <c r="Q207" s="63"/>
      <c r="R207" s="64" t="s">
        <v>358</v>
      </c>
      <c r="S207" s="65" t="s">
        <v>907</v>
      </c>
      <c r="T207" s="16">
        <v>43716</v>
      </c>
      <c r="U207" s="16">
        <v>43807</v>
      </c>
      <c r="V207" s="63"/>
      <c r="W207" s="45" t="s">
        <v>908</v>
      </c>
      <c r="X207" s="66">
        <v>1</v>
      </c>
      <c r="Y207" s="69" t="s">
        <v>45</v>
      </c>
      <c r="Z207" s="63"/>
      <c r="AA207" s="63">
        <v>8</v>
      </c>
      <c r="AB207" s="63">
        <v>2019</v>
      </c>
      <c r="AC207" s="68">
        <v>43648</v>
      </c>
      <c r="AD207" s="72">
        <f ca="1">TODAY()-TABLA34[[#This Row],[Fecha radicación informe]]</f>
        <v>1749</v>
      </c>
      <c r="AE207" s="22" t="s">
        <v>58</v>
      </c>
      <c r="AF207" s="14"/>
    </row>
    <row r="208" spans="1:32" ht="102" customHeight="1" x14ac:dyDescent="0.2">
      <c r="A208" s="44">
        <v>3736</v>
      </c>
      <c r="B208" s="45">
        <v>57</v>
      </c>
      <c r="C208" s="45">
        <v>2019</v>
      </c>
      <c r="D208" s="60" t="s">
        <v>909</v>
      </c>
      <c r="E208" s="10" t="s">
        <v>34</v>
      </c>
      <c r="F208" s="45"/>
      <c r="G208" s="45"/>
      <c r="H208" s="45" t="s">
        <v>48</v>
      </c>
      <c r="I208" s="61" t="s">
        <v>903</v>
      </c>
      <c r="J208" s="70" t="s">
        <v>141</v>
      </c>
      <c r="K208" s="45" t="s">
        <v>142</v>
      </c>
      <c r="L208" s="45" t="s">
        <v>210</v>
      </c>
      <c r="M208" s="62" t="s">
        <v>851</v>
      </c>
      <c r="N208" s="62" t="s">
        <v>852</v>
      </c>
      <c r="O208" s="63">
        <v>2019</v>
      </c>
      <c r="P208" s="63"/>
      <c r="Q208" s="63"/>
      <c r="R208" s="64" t="s">
        <v>358</v>
      </c>
      <c r="S208" s="65" t="s">
        <v>910</v>
      </c>
      <c r="T208" s="16">
        <v>43716</v>
      </c>
      <c r="U208" s="16">
        <v>43807</v>
      </c>
      <c r="V208" s="63"/>
      <c r="W208" s="45" t="s">
        <v>911</v>
      </c>
      <c r="X208" s="66">
        <v>1</v>
      </c>
      <c r="Y208" s="69" t="s">
        <v>45</v>
      </c>
      <c r="Z208" s="63"/>
      <c r="AA208" s="63">
        <v>8</v>
      </c>
      <c r="AB208" s="63">
        <v>2019</v>
      </c>
      <c r="AC208" s="68">
        <v>43648</v>
      </c>
      <c r="AD208" s="72">
        <f ca="1">TODAY()-TABLA34[[#This Row],[Fecha radicación informe]]</f>
        <v>1749</v>
      </c>
      <c r="AE208" s="22" t="s">
        <v>58</v>
      </c>
      <c r="AF208" s="14"/>
    </row>
    <row r="209" spans="1:32" ht="409.5" x14ac:dyDescent="0.2">
      <c r="A209" s="44">
        <v>3737</v>
      </c>
      <c r="B209" s="45">
        <v>58</v>
      </c>
      <c r="C209" s="45">
        <v>2019</v>
      </c>
      <c r="D209" s="60" t="s">
        <v>912</v>
      </c>
      <c r="E209" s="10" t="s">
        <v>34</v>
      </c>
      <c r="F209" s="45"/>
      <c r="G209" s="45"/>
      <c r="H209" s="45" t="s">
        <v>85</v>
      </c>
      <c r="I209" s="61" t="s">
        <v>36</v>
      </c>
      <c r="J209" s="12" t="s">
        <v>37</v>
      </c>
      <c r="K209" s="45" t="s">
        <v>385</v>
      </c>
      <c r="L209" s="45" t="s">
        <v>112</v>
      </c>
      <c r="M209" s="62" t="s">
        <v>913</v>
      </c>
      <c r="N209" s="62" t="s">
        <v>914</v>
      </c>
      <c r="O209" s="63">
        <v>2019</v>
      </c>
      <c r="P209" s="63"/>
      <c r="Q209" s="63"/>
      <c r="R209" s="64" t="s">
        <v>436</v>
      </c>
      <c r="S209" s="74" t="s">
        <v>915</v>
      </c>
      <c r="T209" s="16" t="s">
        <v>916</v>
      </c>
      <c r="U209" s="16">
        <v>43830</v>
      </c>
      <c r="V209" s="63"/>
      <c r="W209" s="45" t="s">
        <v>917</v>
      </c>
      <c r="X209" s="66">
        <v>1</v>
      </c>
      <c r="Y209" s="69" t="s">
        <v>45</v>
      </c>
      <c r="Z209" s="63"/>
      <c r="AA209" s="63">
        <v>4</v>
      </c>
      <c r="AB209" s="63">
        <v>2020</v>
      </c>
      <c r="AC209" s="68" t="s">
        <v>918</v>
      </c>
      <c r="AD209" s="72">
        <f ca="1">TODAY()-TABLA34[[#This Row],[Fecha radicación informe]]</f>
        <v>1726</v>
      </c>
      <c r="AE209" s="22" t="s">
        <v>46</v>
      </c>
      <c r="AF209" s="14"/>
    </row>
    <row r="210" spans="1:32" ht="409.5" x14ac:dyDescent="0.2">
      <c r="A210" s="44">
        <v>3738</v>
      </c>
      <c r="B210" s="45">
        <v>59</v>
      </c>
      <c r="C210" s="45">
        <v>2019</v>
      </c>
      <c r="D210" s="60" t="s">
        <v>919</v>
      </c>
      <c r="E210" s="10" t="s">
        <v>333</v>
      </c>
      <c r="F210" s="45"/>
      <c r="G210" s="45"/>
      <c r="H210" s="45" t="s">
        <v>35</v>
      </c>
      <c r="I210" s="61" t="s">
        <v>36</v>
      </c>
      <c r="J210" s="12" t="s">
        <v>98</v>
      </c>
      <c r="K210" s="45" t="s">
        <v>385</v>
      </c>
      <c r="L210" s="10" t="s">
        <v>39</v>
      </c>
      <c r="M210" s="62" t="s">
        <v>913</v>
      </c>
      <c r="N210" s="62" t="s">
        <v>914</v>
      </c>
      <c r="O210" s="63">
        <v>2019</v>
      </c>
      <c r="P210" s="63" t="s">
        <v>920</v>
      </c>
      <c r="Q210" s="73" t="s">
        <v>921</v>
      </c>
      <c r="R210" s="64" t="s">
        <v>358</v>
      </c>
      <c r="S210" s="74" t="s">
        <v>922</v>
      </c>
      <c r="T210" s="16" t="s">
        <v>916</v>
      </c>
      <c r="U210" s="16">
        <v>44687</v>
      </c>
      <c r="V210" s="45" t="s">
        <v>923</v>
      </c>
      <c r="W210" s="45" t="s">
        <v>924</v>
      </c>
      <c r="X210" s="66">
        <v>1</v>
      </c>
      <c r="Y210" s="19" t="s">
        <v>45</v>
      </c>
      <c r="Z210" s="63" t="s">
        <v>108</v>
      </c>
      <c r="AA210" s="63">
        <v>11</v>
      </c>
      <c r="AB210" s="63">
        <v>2022</v>
      </c>
      <c r="AC210" s="68" t="s">
        <v>918</v>
      </c>
      <c r="AD210" s="72">
        <f ca="1">TODAY()-TABLA34[[#This Row],[Fecha radicación informe]]</f>
        <v>1726</v>
      </c>
      <c r="AE210" s="22" t="s">
        <v>46</v>
      </c>
      <c r="AF210" s="34" t="s">
        <v>925</v>
      </c>
    </row>
    <row r="211" spans="1:32" ht="173.25" x14ac:dyDescent="0.2">
      <c r="A211" s="44">
        <v>3739</v>
      </c>
      <c r="B211" s="45">
        <v>60</v>
      </c>
      <c r="C211" s="45">
        <v>2019</v>
      </c>
      <c r="D211" s="60" t="s">
        <v>926</v>
      </c>
      <c r="E211" s="10" t="s">
        <v>34</v>
      </c>
      <c r="F211" s="45"/>
      <c r="G211" s="45"/>
      <c r="H211" s="45" t="s">
        <v>301</v>
      </c>
      <c r="I211" s="61" t="s">
        <v>308</v>
      </c>
      <c r="J211" s="12" t="s">
        <v>133</v>
      </c>
      <c r="K211" s="45" t="s">
        <v>927</v>
      </c>
      <c r="L211" s="45" t="s">
        <v>279</v>
      </c>
      <c r="M211" s="62" t="s">
        <v>913</v>
      </c>
      <c r="N211" s="62" t="s">
        <v>914</v>
      </c>
      <c r="O211" s="63">
        <v>2019</v>
      </c>
      <c r="P211" s="63"/>
      <c r="Q211" s="63"/>
      <c r="R211" s="64" t="s">
        <v>358</v>
      </c>
      <c r="S211" s="65" t="s">
        <v>928</v>
      </c>
      <c r="T211" s="16">
        <v>44017</v>
      </c>
      <c r="U211" s="16">
        <v>44048</v>
      </c>
      <c r="V211" s="63"/>
      <c r="W211" s="45" t="s">
        <v>929</v>
      </c>
      <c r="X211" s="66">
        <v>1</v>
      </c>
      <c r="Y211" s="69" t="s">
        <v>45</v>
      </c>
      <c r="Z211" s="63"/>
      <c r="AA211" s="63">
        <v>5</v>
      </c>
      <c r="AB211" s="63">
        <v>2020</v>
      </c>
      <c r="AC211" s="68" t="s">
        <v>862</v>
      </c>
      <c r="AD211" s="72">
        <f ca="1">TODAY()-TABLA34[[#This Row],[Fecha radicación informe]]</f>
        <v>1721</v>
      </c>
      <c r="AE211" s="22" t="s">
        <v>758</v>
      </c>
      <c r="AF211" s="14"/>
    </row>
    <row r="212" spans="1:32" ht="267.75" x14ac:dyDescent="0.2">
      <c r="A212" s="44">
        <v>3740</v>
      </c>
      <c r="B212" s="45">
        <v>61</v>
      </c>
      <c r="C212" s="45">
        <v>2019</v>
      </c>
      <c r="D212" s="60" t="s">
        <v>930</v>
      </c>
      <c r="E212" s="10" t="s">
        <v>34</v>
      </c>
      <c r="F212" s="45"/>
      <c r="G212" s="45"/>
      <c r="H212" s="45" t="s">
        <v>48</v>
      </c>
      <c r="I212" s="61" t="s">
        <v>308</v>
      </c>
      <c r="J212" s="12" t="s">
        <v>133</v>
      </c>
      <c r="K212" s="45" t="s">
        <v>927</v>
      </c>
      <c r="L212" s="45" t="s">
        <v>279</v>
      </c>
      <c r="M212" s="62" t="s">
        <v>913</v>
      </c>
      <c r="N212" s="62" t="s">
        <v>914</v>
      </c>
      <c r="O212" s="63">
        <v>2019</v>
      </c>
      <c r="P212" s="63"/>
      <c r="Q212" s="63"/>
      <c r="R212" s="64" t="s">
        <v>42</v>
      </c>
      <c r="S212" s="65" t="s">
        <v>931</v>
      </c>
      <c r="T212" s="16" t="s">
        <v>932</v>
      </c>
      <c r="U212" s="16">
        <v>43830</v>
      </c>
      <c r="V212" s="63"/>
      <c r="W212" s="45" t="s">
        <v>933</v>
      </c>
      <c r="X212" s="66">
        <v>1</v>
      </c>
      <c r="Y212" s="69" t="s">
        <v>45</v>
      </c>
      <c r="Z212" s="63"/>
      <c r="AA212" s="63">
        <v>5</v>
      </c>
      <c r="AB212" s="63">
        <v>2020</v>
      </c>
      <c r="AC212" s="68" t="s">
        <v>862</v>
      </c>
      <c r="AD212" s="72">
        <f ca="1">TODAY()-TABLA34[[#This Row],[Fecha radicación informe]]</f>
        <v>1721</v>
      </c>
      <c r="AE212" s="22" t="s">
        <v>58</v>
      </c>
      <c r="AF212" s="14"/>
    </row>
    <row r="213" spans="1:32" ht="409.5" x14ac:dyDescent="0.2">
      <c r="A213" s="44">
        <v>3741</v>
      </c>
      <c r="B213" s="45">
        <v>62</v>
      </c>
      <c r="C213" s="45">
        <v>2019</v>
      </c>
      <c r="D213" s="60" t="s">
        <v>934</v>
      </c>
      <c r="E213" s="10" t="s">
        <v>34</v>
      </c>
      <c r="F213" s="45"/>
      <c r="G213" s="45"/>
      <c r="H213" s="45" t="s">
        <v>85</v>
      </c>
      <c r="I213" s="61" t="s">
        <v>36</v>
      </c>
      <c r="J213" s="12" t="s">
        <v>37</v>
      </c>
      <c r="K213" s="45" t="s">
        <v>615</v>
      </c>
      <c r="L213" s="45" t="s">
        <v>285</v>
      </c>
      <c r="M213" s="62" t="s">
        <v>913</v>
      </c>
      <c r="N213" s="62" t="s">
        <v>914</v>
      </c>
      <c r="O213" s="63">
        <v>2019</v>
      </c>
      <c r="P213" s="63"/>
      <c r="Q213" s="63"/>
      <c r="R213" s="64" t="s">
        <v>358</v>
      </c>
      <c r="S213" s="65" t="s">
        <v>935</v>
      </c>
      <c r="T213" s="16">
        <v>43594</v>
      </c>
      <c r="U213" s="16">
        <v>44119</v>
      </c>
      <c r="V213" s="63"/>
      <c r="W213" s="45" t="s">
        <v>936</v>
      </c>
      <c r="X213" s="66">
        <v>1</v>
      </c>
      <c r="Y213" s="69" t="s">
        <v>45</v>
      </c>
      <c r="Z213" s="63"/>
      <c r="AA213" s="63">
        <v>10</v>
      </c>
      <c r="AB213" s="63">
        <v>2020</v>
      </c>
      <c r="AC213" s="68" t="s">
        <v>937</v>
      </c>
      <c r="AD213" s="72">
        <f ca="1">TODAY()-TABLA34[[#This Row],[Fecha radicación informe]]</f>
        <v>1720</v>
      </c>
      <c r="AE213" s="22" t="s">
        <v>46</v>
      </c>
      <c r="AF213" s="14"/>
    </row>
    <row r="214" spans="1:32" ht="204.75" x14ac:dyDescent="0.2">
      <c r="A214" s="44">
        <v>3742</v>
      </c>
      <c r="B214" s="45">
        <v>63</v>
      </c>
      <c r="C214" s="45">
        <v>2019</v>
      </c>
      <c r="D214" s="60" t="s">
        <v>938</v>
      </c>
      <c r="E214" s="10" t="s">
        <v>34</v>
      </c>
      <c r="F214" s="45"/>
      <c r="G214" s="45"/>
      <c r="H214" s="45" t="s">
        <v>301</v>
      </c>
      <c r="I214" s="61" t="s">
        <v>36</v>
      </c>
      <c r="J214" s="12" t="s">
        <v>37</v>
      </c>
      <c r="K214" s="45" t="s">
        <v>615</v>
      </c>
      <c r="L214" s="45" t="s">
        <v>285</v>
      </c>
      <c r="M214" s="62" t="s">
        <v>913</v>
      </c>
      <c r="N214" s="62" t="s">
        <v>914</v>
      </c>
      <c r="O214" s="63">
        <v>2019</v>
      </c>
      <c r="P214" s="63"/>
      <c r="Q214" s="63"/>
      <c r="R214" s="64" t="s">
        <v>358</v>
      </c>
      <c r="S214" s="65" t="s">
        <v>939</v>
      </c>
      <c r="T214" s="16">
        <v>43594</v>
      </c>
      <c r="U214" s="16">
        <v>43625</v>
      </c>
      <c r="V214" s="63"/>
      <c r="W214" s="45" t="s">
        <v>940</v>
      </c>
      <c r="X214" s="66">
        <v>1</v>
      </c>
      <c r="Y214" s="69" t="s">
        <v>45</v>
      </c>
      <c r="Z214" s="63"/>
      <c r="AA214" s="63">
        <v>9</v>
      </c>
      <c r="AB214" s="63">
        <v>2019</v>
      </c>
      <c r="AC214" s="68" t="s">
        <v>937</v>
      </c>
      <c r="AD214" s="72">
        <f ca="1">TODAY()-TABLA34[[#This Row],[Fecha radicación informe]]</f>
        <v>1720</v>
      </c>
      <c r="AE214" s="22" t="s">
        <v>46</v>
      </c>
      <c r="AF214" s="14"/>
    </row>
    <row r="215" spans="1:32" ht="126" x14ac:dyDescent="0.2">
      <c r="A215" s="44">
        <v>3743</v>
      </c>
      <c r="B215" s="45">
        <v>64</v>
      </c>
      <c r="C215" s="45">
        <v>2019</v>
      </c>
      <c r="D215" s="60" t="s">
        <v>941</v>
      </c>
      <c r="E215" s="10" t="s">
        <v>34</v>
      </c>
      <c r="F215" s="45"/>
      <c r="G215" s="45"/>
      <c r="H215" s="45" t="s">
        <v>85</v>
      </c>
      <c r="I215" s="61" t="s">
        <v>170</v>
      </c>
      <c r="J215" s="70" t="s">
        <v>50</v>
      </c>
      <c r="K215" s="45" t="s">
        <v>847</v>
      </c>
      <c r="L215" s="45" t="s">
        <v>63</v>
      </c>
      <c r="M215" s="62" t="s">
        <v>913</v>
      </c>
      <c r="N215" s="62" t="s">
        <v>914</v>
      </c>
      <c r="O215" s="63">
        <v>2019</v>
      </c>
      <c r="P215" s="63"/>
      <c r="Q215" s="63"/>
      <c r="R215" s="64" t="s">
        <v>436</v>
      </c>
      <c r="S215" s="65" t="s">
        <v>942</v>
      </c>
      <c r="T215" s="16" t="s">
        <v>943</v>
      </c>
      <c r="U215" s="16">
        <v>43830</v>
      </c>
      <c r="V215" s="63"/>
      <c r="W215" s="45" t="s">
        <v>944</v>
      </c>
      <c r="X215" s="66">
        <v>1</v>
      </c>
      <c r="Y215" s="69" t="s">
        <v>45</v>
      </c>
      <c r="Z215" s="63"/>
      <c r="AA215" s="63">
        <v>1</v>
      </c>
      <c r="AB215" s="63">
        <v>2020</v>
      </c>
      <c r="AC215" s="68" t="s">
        <v>937</v>
      </c>
      <c r="AD215" s="72">
        <f ca="1">TODAY()-TABLA34[[#This Row],[Fecha radicación informe]]</f>
        <v>1720</v>
      </c>
      <c r="AE215" s="22" t="s">
        <v>58</v>
      </c>
      <c r="AF215" s="14"/>
    </row>
    <row r="216" spans="1:32" ht="189" x14ac:dyDescent="0.2">
      <c r="A216" s="44">
        <v>3744</v>
      </c>
      <c r="B216" s="45">
        <v>65</v>
      </c>
      <c r="C216" s="45">
        <v>2019</v>
      </c>
      <c r="D216" s="60" t="s">
        <v>945</v>
      </c>
      <c r="E216" s="10" t="s">
        <v>34</v>
      </c>
      <c r="F216" s="45"/>
      <c r="G216" s="45"/>
      <c r="H216" s="45" t="s">
        <v>85</v>
      </c>
      <c r="I216" s="61" t="s">
        <v>170</v>
      </c>
      <c r="J216" s="70" t="s">
        <v>50</v>
      </c>
      <c r="K216" s="45" t="s">
        <v>847</v>
      </c>
      <c r="L216" s="45" t="s">
        <v>63</v>
      </c>
      <c r="M216" s="62" t="s">
        <v>913</v>
      </c>
      <c r="N216" s="62" t="s">
        <v>914</v>
      </c>
      <c r="O216" s="63">
        <v>2019</v>
      </c>
      <c r="P216" s="63"/>
      <c r="Q216" s="63"/>
      <c r="R216" s="64" t="s">
        <v>436</v>
      </c>
      <c r="S216" s="65" t="s">
        <v>946</v>
      </c>
      <c r="T216" s="16" t="s">
        <v>943</v>
      </c>
      <c r="U216" s="16">
        <v>43830</v>
      </c>
      <c r="V216" s="63"/>
      <c r="W216" s="45" t="s">
        <v>944</v>
      </c>
      <c r="X216" s="66">
        <v>1</v>
      </c>
      <c r="Y216" s="69" t="s">
        <v>45</v>
      </c>
      <c r="Z216" s="63"/>
      <c r="AA216" s="63">
        <v>1</v>
      </c>
      <c r="AB216" s="63">
        <v>2020</v>
      </c>
      <c r="AC216" s="68" t="s">
        <v>937</v>
      </c>
      <c r="AD216" s="72">
        <f ca="1">TODAY()-TABLA34[[#This Row],[Fecha radicación informe]]</f>
        <v>1720</v>
      </c>
      <c r="AE216" s="22" t="s">
        <v>58</v>
      </c>
      <c r="AF216" s="14"/>
    </row>
    <row r="217" spans="1:32" ht="173.25" x14ac:dyDescent="0.2">
      <c r="A217" s="44">
        <v>3745</v>
      </c>
      <c r="B217" s="45">
        <v>66</v>
      </c>
      <c r="C217" s="45">
        <v>2019</v>
      </c>
      <c r="D217" s="60" t="s">
        <v>947</v>
      </c>
      <c r="E217" s="10" t="s">
        <v>34</v>
      </c>
      <c r="F217" s="45"/>
      <c r="G217" s="45"/>
      <c r="H217" s="45" t="s">
        <v>85</v>
      </c>
      <c r="I217" s="61" t="s">
        <v>170</v>
      </c>
      <c r="J217" s="12" t="s">
        <v>188</v>
      </c>
      <c r="K217" s="45" t="s">
        <v>884</v>
      </c>
      <c r="L217" s="45" t="s">
        <v>63</v>
      </c>
      <c r="M217" s="62" t="s">
        <v>913</v>
      </c>
      <c r="N217" s="62" t="s">
        <v>914</v>
      </c>
      <c r="O217" s="63">
        <v>2019</v>
      </c>
      <c r="P217" s="63"/>
      <c r="Q217" s="63"/>
      <c r="R217" s="64" t="s">
        <v>42</v>
      </c>
      <c r="S217" s="65" t="s">
        <v>948</v>
      </c>
      <c r="T217" s="16" t="s">
        <v>949</v>
      </c>
      <c r="U217" s="16">
        <v>43475</v>
      </c>
      <c r="V217" s="63"/>
      <c r="W217" s="45" t="s">
        <v>950</v>
      </c>
      <c r="X217" s="66">
        <v>1</v>
      </c>
      <c r="Y217" s="69" t="s">
        <v>45</v>
      </c>
      <c r="Z217" s="63"/>
      <c r="AA217" s="63">
        <v>12</v>
      </c>
      <c r="AB217" s="63">
        <v>2019</v>
      </c>
      <c r="AC217" s="68" t="s">
        <v>937</v>
      </c>
      <c r="AD217" s="72">
        <f ca="1">TODAY()-TABLA34[[#This Row],[Fecha radicación informe]]</f>
        <v>1720</v>
      </c>
      <c r="AE217" s="22" t="s">
        <v>58</v>
      </c>
      <c r="AF217" s="14"/>
    </row>
    <row r="218" spans="1:32" ht="189" x14ac:dyDescent="0.2">
      <c r="A218" s="44">
        <v>3746</v>
      </c>
      <c r="B218" s="45">
        <v>67</v>
      </c>
      <c r="C218" s="45">
        <v>2019</v>
      </c>
      <c r="D218" s="60" t="s">
        <v>951</v>
      </c>
      <c r="E218" s="10" t="s">
        <v>34</v>
      </c>
      <c r="F218" s="45"/>
      <c r="G218" s="45"/>
      <c r="H218" s="45" t="s">
        <v>85</v>
      </c>
      <c r="I218" s="61" t="s">
        <v>36</v>
      </c>
      <c r="J218" s="70" t="s">
        <v>61</v>
      </c>
      <c r="K218" s="45" t="s">
        <v>952</v>
      </c>
      <c r="L218" s="45" t="s">
        <v>63</v>
      </c>
      <c r="M218" s="62" t="s">
        <v>913</v>
      </c>
      <c r="N218" s="62" t="s">
        <v>914</v>
      </c>
      <c r="O218" s="63">
        <v>2019</v>
      </c>
      <c r="P218" s="63"/>
      <c r="Q218" s="63"/>
      <c r="R218" s="64" t="s">
        <v>42</v>
      </c>
      <c r="S218" s="65" t="s">
        <v>953</v>
      </c>
      <c r="T218" s="16" t="s">
        <v>949</v>
      </c>
      <c r="U218" s="16">
        <v>43921</v>
      </c>
      <c r="V218" s="63"/>
      <c r="W218" s="45" t="s">
        <v>954</v>
      </c>
      <c r="X218" s="66">
        <v>1</v>
      </c>
      <c r="Y218" s="69" t="s">
        <v>45</v>
      </c>
      <c r="Z218" s="63"/>
      <c r="AA218" s="63">
        <v>12</v>
      </c>
      <c r="AB218" s="63">
        <v>2019</v>
      </c>
      <c r="AC218" s="68" t="s">
        <v>937</v>
      </c>
      <c r="AD218" s="72">
        <f ca="1">TODAY()-TABLA34[[#This Row],[Fecha radicación informe]]</f>
        <v>1720</v>
      </c>
      <c r="AE218" s="22" t="s">
        <v>58</v>
      </c>
      <c r="AF218" s="14"/>
    </row>
    <row r="219" spans="1:32" ht="267.75" x14ac:dyDescent="0.2">
      <c r="A219" s="44">
        <v>3747</v>
      </c>
      <c r="B219" s="45">
        <v>68</v>
      </c>
      <c r="C219" s="45">
        <v>2019</v>
      </c>
      <c r="D219" s="60" t="s">
        <v>955</v>
      </c>
      <c r="E219" s="10" t="s">
        <v>34</v>
      </c>
      <c r="F219" s="45"/>
      <c r="G219" s="45"/>
      <c r="H219" s="45" t="s">
        <v>85</v>
      </c>
      <c r="I219" s="61" t="s">
        <v>36</v>
      </c>
      <c r="J219" s="70" t="s">
        <v>61</v>
      </c>
      <c r="K219" s="45" t="s">
        <v>952</v>
      </c>
      <c r="L219" s="45" t="s">
        <v>63</v>
      </c>
      <c r="M219" s="62" t="s">
        <v>913</v>
      </c>
      <c r="N219" s="62" t="s">
        <v>914</v>
      </c>
      <c r="O219" s="63">
        <v>2019</v>
      </c>
      <c r="P219" s="63"/>
      <c r="Q219" s="63"/>
      <c r="R219" s="64" t="s">
        <v>42</v>
      </c>
      <c r="S219" s="65" t="s">
        <v>956</v>
      </c>
      <c r="T219" s="16" t="s">
        <v>949</v>
      </c>
      <c r="U219" s="16">
        <v>44104</v>
      </c>
      <c r="V219" s="63"/>
      <c r="W219" s="45" t="s">
        <v>957</v>
      </c>
      <c r="X219" s="66">
        <v>1</v>
      </c>
      <c r="Y219" s="69" t="s">
        <v>45</v>
      </c>
      <c r="Z219" s="63"/>
      <c r="AA219" s="63">
        <v>10</v>
      </c>
      <c r="AB219" s="63">
        <v>2021</v>
      </c>
      <c r="AC219" s="68">
        <v>43677</v>
      </c>
      <c r="AD219" s="72">
        <f ca="1">TODAY()-TABLA34[[#This Row],[Fecha radicación informe]]</f>
        <v>1720</v>
      </c>
      <c r="AE219" s="22" t="s">
        <v>58</v>
      </c>
      <c r="AF219" s="14"/>
    </row>
    <row r="220" spans="1:32" ht="267.75" x14ac:dyDescent="0.2">
      <c r="A220" s="44">
        <v>3748</v>
      </c>
      <c r="B220" s="45">
        <v>69</v>
      </c>
      <c r="C220" s="45">
        <v>2019</v>
      </c>
      <c r="D220" s="60" t="s">
        <v>958</v>
      </c>
      <c r="E220" s="10" t="s">
        <v>34</v>
      </c>
      <c r="F220" s="45"/>
      <c r="G220" s="45"/>
      <c r="H220" s="45" t="s">
        <v>35</v>
      </c>
      <c r="I220" s="61" t="s">
        <v>36</v>
      </c>
      <c r="J220" s="70" t="s">
        <v>98</v>
      </c>
      <c r="K220" s="45" t="s">
        <v>959</v>
      </c>
      <c r="L220" s="45" t="s">
        <v>210</v>
      </c>
      <c r="M220" s="62" t="s">
        <v>913</v>
      </c>
      <c r="N220" s="62" t="s">
        <v>914</v>
      </c>
      <c r="O220" s="63">
        <v>2019</v>
      </c>
      <c r="P220" s="63"/>
      <c r="Q220" s="63"/>
      <c r="R220" s="64" t="s">
        <v>358</v>
      </c>
      <c r="S220" s="65" t="s">
        <v>960</v>
      </c>
      <c r="T220" s="16">
        <v>44048</v>
      </c>
      <c r="U220" s="16">
        <v>44079</v>
      </c>
      <c r="V220" s="63"/>
      <c r="W220" s="45" t="s">
        <v>961</v>
      </c>
      <c r="X220" s="66">
        <v>1</v>
      </c>
      <c r="Y220" s="69" t="s">
        <v>45</v>
      </c>
      <c r="Z220" s="63"/>
      <c r="AA220" s="63">
        <v>5</v>
      </c>
      <c r="AB220" s="63">
        <v>2020</v>
      </c>
      <c r="AC220" s="68">
        <v>43679</v>
      </c>
      <c r="AD220" s="72">
        <f ca="1">TODAY()-TABLA34[[#This Row],[Fecha radicación informe]]</f>
        <v>1718</v>
      </c>
      <c r="AE220" s="22" t="s">
        <v>58</v>
      </c>
      <c r="AF220" s="14"/>
    </row>
    <row r="221" spans="1:32" ht="409.5" x14ac:dyDescent="0.2">
      <c r="A221" s="44">
        <v>3749</v>
      </c>
      <c r="B221" s="45">
        <v>70</v>
      </c>
      <c r="C221" s="45">
        <v>2019</v>
      </c>
      <c r="D221" s="60" t="s">
        <v>962</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963</v>
      </c>
      <c r="T221" s="16" t="s">
        <v>932</v>
      </c>
      <c r="U221" s="16">
        <v>43830</v>
      </c>
      <c r="V221" s="63"/>
      <c r="W221" s="45" t="s">
        <v>964</v>
      </c>
      <c r="X221" s="66">
        <v>1</v>
      </c>
      <c r="Y221" s="69" t="s">
        <v>45</v>
      </c>
      <c r="Z221" s="63"/>
      <c r="AA221" s="63">
        <v>7</v>
      </c>
      <c r="AB221" s="63">
        <v>2021</v>
      </c>
      <c r="AC221" s="68" t="s">
        <v>862</v>
      </c>
      <c r="AD221" s="72">
        <f ca="1">TODAY()-TABLA34[[#This Row],[Fecha radicación informe]]</f>
        <v>1721</v>
      </c>
      <c r="AE221" s="22" t="s">
        <v>758</v>
      </c>
      <c r="AF221" s="14"/>
    </row>
    <row r="222" spans="1:32" ht="409.5" x14ac:dyDescent="0.2">
      <c r="A222" s="44">
        <v>3750</v>
      </c>
      <c r="B222" s="45">
        <v>71</v>
      </c>
      <c r="C222" s="45">
        <v>2019</v>
      </c>
      <c r="D222" s="60" t="s">
        <v>965</v>
      </c>
      <c r="E222" s="10" t="s">
        <v>34</v>
      </c>
      <c r="F222" s="45"/>
      <c r="G222" s="45"/>
      <c r="H222" s="45" t="s">
        <v>301</v>
      </c>
      <c r="I222" s="61" t="s">
        <v>308</v>
      </c>
      <c r="J222" s="12" t="s">
        <v>133</v>
      </c>
      <c r="K222" s="45" t="s">
        <v>927</v>
      </c>
      <c r="L222" s="45" t="s">
        <v>279</v>
      </c>
      <c r="M222" s="62" t="s">
        <v>913</v>
      </c>
      <c r="N222" s="62" t="s">
        <v>914</v>
      </c>
      <c r="O222" s="63">
        <v>2019</v>
      </c>
      <c r="P222" s="63"/>
      <c r="Q222" s="63"/>
      <c r="R222" s="64" t="s">
        <v>436</v>
      </c>
      <c r="S222" s="65" t="s">
        <v>966</v>
      </c>
      <c r="T222" s="16" t="s">
        <v>932</v>
      </c>
      <c r="U222" s="16">
        <v>44012</v>
      </c>
      <c r="V222" s="63"/>
      <c r="W222" s="45" t="s">
        <v>967</v>
      </c>
      <c r="X222" s="66">
        <v>1</v>
      </c>
      <c r="Y222" s="69" t="s">
        <v>45</v>
      </c>
      <c r="Z222" s="63"/>
      <c r="AA222" s="63">
        <v>10</v>
      </c>
      <c r="AB222" s="63">
        <v>2020</v>
      </c>
      <c r="AC222" s="68" t="s">
        <v>862</v>
      </c>
      <c r="AD222" s="72">
        <f ca="1">TODAY()-TABLA34[[#This Row],[Fecha radicación informe]]</f>
        <v>1721</v>
      </c>
      <c r="AE222" s="22" t="s">
        <v>758</v>
      </c>
      <c r="AF222" s="14"/>
    </row>
    <row r="223" spans="1:32" ht="409.5" x14ac:dyDescent="0.2">
      <c r="A223" s="44">
        <v>3752</v>
      </c>
      <c r="B223" s="45">
        <v>73</v>
      </c>
      <c r="C223" s="45">
        <v>2019</v>
      </c>
      <c r="D223" s="60" t="s">
        <v>976</v>
      </c>
      <c r="E223" s="10" t="s">
        <v>34</v>
      </c>
      <c r="F223" s="45"/>
      <c r="G223" s="45"/>
      <c r="H223" s="45" t="s">
        <v>85</v>
      </c>
      <c r="I223" s="61" t="s">
        <v>121</v>
      </c>
      <c r="J223" s="70" t="s">
        <v>77</v>
      </c>
      <c r="K223" s="45" t="s">
        <v>969</v>
      </c>
      <c r="L223" s="45" t="s">
        <v>100</v>
      </c>
      <c r="M223" s="62" t="s">
        <v>970</v>
      </c>
      <c r="N223" s="62" t="s">
        <v>971</v>
      </c>
      <c r="O223" s="63">
        <v>2019</v>
      </c>
      <c r="P223" s="63"/>
      <c r="Q223" s="63"/>
      <c r="R223" s="64" t="s">
        <v>42</v>
      </c>
      <c r="S223" s="65" t="s">
        <v>977</v>
      </c>
      <c r="T223" s="16">
        <v>43565</v>
      </c>
      <c r="U223" s="16">
        <v>43830</v>
      </c>
      <c r="V223" s="63"/>
      <c r="W223" s="45" t="s">
        <v>978</v>
      </c>
      <c r="X223" s="66">
        <v>1</v>
      </c>
      <c r="Y223" s="69" t="s">
        <v>45</v>
      </c>
      <c r="Z223" s="63"/>
      <c r="AA223" s="63">
        <v>1</v>
      </c>
      <c r="AB223" s="63">
        <v>2020</v>
      </c>
      <c r="AC223" s="68" t="s">
        <v>974</v>
      </c>
      <c r="AD223" s="72">
        <f ca="1">TODAY()-TABLA34[[#This Row],[Fecha radicación informe]]</f>
        <v>1694</v>
      </c>
      <c r="AE223" s="22" t="s">
        <v>46</v>
      </c>
      <c r="AF223" s="14"/>
    </row>
    <row r="224" spans="1:32" ht="409.5" x14ac:dyDescent="0.2">
      <c r="A224" s="44">
        <v>3753</v>
      </c>
      <c r="B224" s="45">
        <v>74</v>
      </c>
      <c r="C224" s="45">
        <v>2019</v>
      </c>
      <c r="D224" s="60" t="s">
        <v>979</v>
      </c>
      <c r="E224" s="10" t="s">
        <v>34</v>
      </c>
      <c r="F224" s="45"/>
      <c r="G224" s="45"/>
      <c r="H224" s="45" t="s">
        <v>781</v>
      </c>
      <c r="I224" s="61" t="s">
        <v>60</v>
      </c>
      <c r="J224" s="70" t="s">
        <v>61</v>
      </c>
      <c r="K224" s="45" t="s">
        <v>969</v>
      </c>
      <c r="L224" s="45" t="s">
        <v>100</v>
      </c>
      <c r="M224" s="62" t="s">
        <v>970</v>
      </c>
      <c r="N224" s="62" t="s">
        <v>971</v>
      </c>
      <c r="O224" s="63">
        <v>2019</v>
      </c>
      <c r="P224" s="63"/>
      <c r="Q224" s="63"/>
      <c r="R224" s="64" t="s">
        <v>436</v>
      </c>
      <c r="S224" s="65" t="s">
        <v>980</v>
      </c>
      <c r="T224" s="16">
        <v>43534</v>
      </c>
      <c r="U224" s="16" t="s">
        <v>981</v>
      </c>
      <c r="V224" s="63"/>
      <c r="W224" s="45" t="s">
        <v>982</v>
      </c>
      <c r="X224" s="66">
        <v>1</v>
      </c>
      <c r="Y224" s="69" t="s">
        <v>45</v>
      </c>
      <c r="Z224" s="63"/>
      <c r="AA224" s="63">
        <v>10</v>
      </c>
      <c r="AB224" s="63">
        <v>2021</v>
      </c>
      <c r="AC224" s="68" t="s">
        <v>974</v>
      </c>
      <c r="AD224" s="72">
        <f ca="1">TODAY()-TABLA34[[#This Row],[Fecha radicación informe]]</f>
        <v>1694</v>
      </c>
      <c r="AE224" s="22" t="s">
        <v>46</v>
      </c>
      <c r="AF224" s="14"/>
    </row>
    <row r="225" spans="1:32" ht="409.5" x14ac:dyDescent="0.2">
      <c r="A225" s="44">
        <v>3756</v>
      </c>
      <c r="B225" s="45">
        <v>77</v>
      </c>
      <c r="C225" s="45">
        <v>2019</v>
      </c>
      <c r="D225" s="60" t="s">
        <v>996</v>
      </c>
      <c r="E225" s="10" t="s">
        <v>34</v>
      </c>
      <c r="F225" s="45"/>
      <c r="G225" s="45"/>
      <c r="H225" s="45" t="s">
        <v>186</v>
      </c>
      <c r="I225" s="61" t="s">
        <v>36</v>
      </c>
      <c r="J225" s="12" t="s">
        <v>37</v>
      </c>
      <c r="K225" s="45" t="s">
        <v>997</v>
      </c>
      <c r="L225" s="45" t="s">
        <v>112</v>
      </c>
      <c r="M225" s="62" t="s">
        <v>970</v>
      </c>
      <c r="N225" s="62" t="s">
        <v>971</v>
      </c>
      <c r="O225" s="63">
        <v>2019</v>
      </c>
      <c r="P225" s="63"/>
      <c r="Q225" s="63"/>
      <c r="R225" s="64" t="s">
        <v>42</v>
      </c>
      <c r="S225" s="65" t="s">
        <v>998</v>
      </c>
      <c r="T225" s="16">
        <v>43687</v>
      </c>
      <c r="U225" s="16">
        <v>43718</v>
      </c>
      <c r="V225" s="63"/>
      <c r="W225" s="45" t="s">
        <v>999</v>
      </c>
      <c r="X225" s="66">
        <v>1</v>
      </c>
      <c r="Y225" s="69" t="s">
        <v>45</v>
      </c>
      <c r="Z225" s="63"/>
      <c r="AA225" s="63">
        <v>10</v>
      </c>
      <c r="AB225" s="63">
        <v>2019</v>
      </c>
      <c r="AC225" s="68">
        <v>43710</v>
      </c>
      <c r="AD225" s="72">
        <f ca="1">TODAY()-TABLA34[[#This Row],[Fecha radicación informe]]</f>
        <v>1687</v>
      </c>
      <c r="AE225" s="22" t="s">
        <v>46</v>
      </c>
      <c r="AF225" s="14"/>
    </row>
    <row r="226" spans="1:32" ht="409.5" x14ac:dyDescent="0.2">
      <c r="A226" s="44">
        <v>3758</v>
      </c>
      <c r="B226" s="45">
        <v>79</v>
      </c>
      <c r="C226" s="45">
        <v>2019</v>
      </c>
      <c r="D226" s="60" t="s">
        <v>1004</v>
      </c>
      <c r="E226" s="10" t="s">
        <v>34</v>
      </c>
      <c r="F226" s="45"/>
      <c r="G226" s="45"/>
      <c r="H226" s="45" t="s">
        <v>85</v>
      </c>
      <c r="I226" s="61" t="s">
        <v>36</v>
      </c>
      <c r="J226" s="12" t="s">
        <v>37</v>
      </c>
      <c r="K226" s="45" t="s">
        <v>997</v>
      </c>
      <c r="L226" s="45" t="s">
        <v>112</v>
      </c>
      <c r="M226" s="62" t="s">
        <v>970</v>
      </c>
      <c r="N226" s="62" t="s">
        <v>971</v>
      </c>
      <c r="O226" s="63">
        <v>2019</v>
      </c>
      <c r="P226" s="63"/>
      <c r="Q226" s="63"/>
      <c r="R226" s="64" t="s">
        <v>42</v>
      </c>
      <c r="S226" s="65" t="s">
        <v>1005</v>
      </c>
      <c r="T226" s="16">
        <v>43748</v>
      </c>
      <c r="U226" s="16">
        <v>43779</v>
      </c>
      <c r="V226" s="63"/>
      <c r="W226" s="45" t="s">
        <v>1006</v>
      </c>
      <c r="X226" s="66">
        <v>1</v>
      </c>
      <c r="Y226" s="69" t="s">
        <v>45</v>
      </c>
      <c r="Z226" s="63"/>
      <c r="AA226" s="63">
        <v>10</v>
      </c>
      <c r="AB226" s="63">
        <v>2019</v>
      </c>
      <c r="AC226" s="68">
        <v>43710</v>
      </c>
      <c r="AD226" s="72">
        <f ca="1">TODAY()-TABLA34[[#This Row],[Fecha radicación informe]]</f>
        <v>1687</v>
      </c>
      <c r="AE226" s="22" t="s">
        <v>46</v>
      </c>
      <c r="AF226" s="14"/>
    </row>
    <row r="227" spans="1:32" ht="409.5" x14ac:dyDescent="0.2">
      <c r="A227" s="44">
        <v>3759</v>
      </c>
      <c r="B227" s="45">
        <v>80</v>
      </c>
      <c r="C227" s="45">
        <v>2019</v>
      </c>
      <c r="D227" s="60" t="s">
        <v>1007</v>
      </c>
      <c r="E227" s="10" t="s">
        <v>34</v>
      </c>
      <c r="F227" s="45"/>
      <c r="G227" s="45"/>
      <c r="H227" s="45" t="s">
        <v>301</v>
      </c>
      <c r="I227" s="61" t="s">
        <v>36</v>
      </c>
      <c r="J227" s="12" t="s">
        <v>37</v>
      </c>
      <c r="K227" s="45" t="s">
        <v>997</v>
      </c>
      <c r="L227" s="45" t="s">
        <v>112</v>
      </c>
      <c r="M227" s="62" t="s">
        <v>970</v>
      </c>
      <c r="N227" s="62" t="s">
        <v>971</v>
      </c>
      <c r="O227" s="63">
        <v>2019</v>
      </c>
      <c r="P227" s="63"/>
      <c r="Q227" s="63"/>
      <c r="R227" s="64" t="s">
        <v>42</v>
      </c>
      <c r="S227" s="65" t="s">
        <v>1008</v>
      </c>
      <c r="T227" s="16">
        <v>43748</v>
      </c>
      <c r="U227" s="16">
        <v>43779</v>
      </c>
      <c r="V227" s="63"/>
      <c r="W227" s="45" t="s">
        <v>1009</v>
      </c>
      <c r="X227" s="66">
        <v>1</v>
      </c>
      <c r="Y227" s="69" t="s">
        <v>45</v>
      </c>
      <c r="Z227" s="63"/>
      <c r="AA227" s="63">
        <v>10</v>
      </c>
      <c r="AB227" s="63">
        <v>2019</v>
      </c>
      <c r="AC227" s="68">
        <v>43710</v>
      </c>
      <c r="AD227" s="72">
        <f ca="1">TODAY()-TABLA34[[#This Row],[Fecha radicación informe]]</f>
        <v>1687</v>
      </c>
      <c r="AE227" s="22" t="s">
        <v>46</v>
      </c>
      <c r="AF227" s="14"/>
    </row>
    <row r="228" spans="1:32" ht="252" x14ac:dyDescent="0.2">
      <c r="A228" s="44">
        <v>3760</v>
      </c>
      <c r="B228" s="45">
        <v>81</v>
      </c>
      <c r="C228" s="45">
        <v>2019</v>
      </c>
      <c r="D228" s="60" t="s">
        <v>1010</v>
      </c>
      <c r="E228" s="10" t="s">
        <v>34</v>
      </c>
      <c r="F228" s="45"/>
      <c r="G228" s="45"/>
      <c r="H228" s="45" t="s">
        <v>301</v>
      </c>
      <c r="I228" s="61" t="s">
        <v>36</v>
      </c>
      <c r="J228" s="12" t="s">
        <v>37</v>
      </c>
      <c r="K228" s="45" t="s">
        <v>997</v>
      </c>
      <c r="L228" s="45" t="s">
        <v>112</v>
      </c>
      <c r="M228" s="62" t="s">
        <v>970</v>
      </c>
      <c r="N228" s="62" t="s">
        <v>971</v>
      </c>
      <c r="O228" s="63">
        <v>2019</v>
      </c>
      <c r="P228" s="63"/>
      <c r="Q228" s="63"/>
      <c r="R228" s="64" t="s">
        <v>42</v>
      </c>
      <c r="S228" s="65" t="s">
        <v>1011</v>
      </c>
      <c r="T228" s="16">
        <v>43748</v>
      </c>
      <c r="U228" s="16">
        <v>43779</v>
      </c>
      <c r="V228" s="63"/>
      <c r="W228" s="45" t="s">
        <v>1012</v>
      </c>
      <c r="X228" s="66">
        <v>1</v>
      </c>
      <c r="Y228" s="69" t="s">
        <v>45</v>
      </c>
      <c r="Z228" s="63"/>
      <c r="AA228" s="63">
        <v>10</v>
      </c>
      <c r="AB228" s="63">
        <v>2019</v>
      </c>
      <c r="AC228" s="68">
        <v>43710</v>
      </c>
      <c r="AD228" s="72">
        <f ca="1">TODAY()-TABLA34[[#This Row],[Fecha radicación informe]]</f>
        <v>1687</v>
      </c>
      <c r="AE228" s="22" t="s">
        <v>46</v>
      </c>
      <c r="AF228" s="14"/>
    </row>
    <row r="229" spans="1:32" ht="409.5" x14ac:dyDescent="0.2">
      <c r="A229" s="44">
        <v>3761</v>
      </c>
      <c r="B229" s="45">
        <v>82</v>
      </c>
      <c r="C229" s="45">
        <v>2019</v>
      </c>
      <c r="D229" s="60" t="s">
        <v>1013</v>
      </c>
      <c r="E229" s="10" t="s">
        <v>34</v>
      </c>
      <c r="F229" s="45"/>
      <c r="G229" s="45"/>
      <c r="H229" s="45" t="s">
        <v>301</v>
      </c>
      <c r="I229" s="61" t="s">
        <v>36</v>
      </c>
      <c r="J229" s="12" t="s">
        <v>37</v>
      </c>
      <c r="K229" s="45" t="s">
        <v>997</v>
      </c>
      <c r="L229" s="45" t="s">
        <v>112</v>
      </c>
      <c r="M229" s="62" t="s">
        <v>970</v>
      </c>
      <c r="N229" s="62" t="s">
        <v>971</v>
      </c>
      <c r="O229" s="63">
        <v>2019</v>
      </c>
      <c r="P229" s="63"/>
      <c r="Q229" s="63"/>
      <c r="R229" s="64" t="s">
        <v>42</v>
      </c>
      <c r="S229" s="65" t="s">
        <v>1014</v>
      </c>
      <c r="T229" s="16">
        <v>43748</v>
      </c>
      <c r="U229" s="16">
        <v>43779</v>
      </c>
      <c r="V229" s="63"/>
      <c r="W229" s="45" t="s">
        <v>1015</v>
      </c>
      <c r="X229" s="66">
        <v>1</v>
      </c>
      <c r="Y229" s="69" t="s">
        <v>45</v>
      </c>
      <c r="Z229" s="63"/>
      <c r="AA229" s="63">
        <v>10</v>
      </c>
      <c r="AB229" s="63">
        <v>2019</v>
      </c>
      <c r="AC229" s="68">
        <v>43710</v>
      </c>
      <c r="AD229" s="72">
        <f ca="1">TODAY()-TABLA34[[#This Row],[Fecha radicación informe]]</f>
        <v>1687</v>
      </c>
      <c r="AE229" s="22" t="s">
        <v>46</v>
      </c>
      <c r="AF229" s="14"/>
    </row>
    <row r="230" spans="1:32" ht="299.25" x14ac:dyDescent="0.2">
      <c r="A230" s="44">
        <v>3762</v>
      </c>
      <c r="B230" s="45">
        <v>83</v>
      </c>
      <c r="C230" s="45">
        <v>2019</v>
      </c>
      <c r="D230" s="60" t="s">
        <v>1016</v>
      </c>
      <c r="E230" s="10" t="s">
        <v>34</v>
      </c>
      <c r="F230" s="45"/>
      <c r="G230" s="45"/>
      <c r="H230" s="45" t="s">
        <v>781</v>
      </c>
      <c r="I230" s="61" t="s">
        <v>36</v>
      </c>
      <c r="J230" s="12" t="s">
        <v>37</v>
      </c>
      <c r="K230" s="45" t="s">
        <v>1017</v>
      </c>
      <c r="L230" s="45" t="s">
        <v>285</v>
      </c>
      <c r="M230" s="62" t="s">
        <v>970</v>
      </c>
      <c r="N230" s="62" t="s">
        <v>971</v>
      </c>
      <c r="O230" s="63">
        <v>2019</v>
      </c>
      <c r="P230" s="63"/>
      <c r="Q230" s="63"/>
      <c r="R230" s="64" t="s">
        <v>358</v>
      </c>
      <c r="S230" s="65" t="s">
        <v>1018</v>
      </c>
      <c r="T230" s="16">
        <v>43596</v>
      </c>
      <c r="U230" s="16">
        <v>43951</v>
      </c>
      <c r="V230" s="63"/>
      <c r="W230" s="45" t="s">
        <v>1019</v>
      </c>
      <c r="X230" s="66">
        <v>1</v>
      </c>
      <c r="Y230" s="69" t="s">
        <v>45</v>
      </c>
      <c r="Z230" s="63"/>
      <c r="AA230" s="63">
        <v>6</v>
      </c>
      <c r="AB230" s="63">
        <v>2020</v>
      </c>
      <c r="AC230" s="68" t="s">
        <v>943</v>
      </c>
      <c r="AD230" s="72">
        <f ca="1">TODAY()-TABLA34[[#This Row],[Fecha radicación informe]]</f>
        <v>1690</v>
      </c>
      <c r="AE230" s="22" t="s">
        <v>46</v>
      </c>
      <c r="AF230" s="14"/>
    </row>
    <row r="231" spans="1:32" ht="267.75" x14ac:dyDescent="0.2">
      <c r="A231" s="44">
        <v>3763</v>
      </c>
      <c r="B231" s="45">
        <v>84</v>
      </c>
      <c r="C231" s="45">
        <v>2019</v>
      </c>
      <c r="D231" s="60" t="s">
        <v>1020</v>
      </c>
      <c r="E231" s="10" t="s">
        <v>34</v>
      </c>
      <c r="F231" s="45"/>
      <c r="G231" s="45"/>
      <c r="H231" s="45" t="s">
        <v>48</v>
      </c>
      <c r="I231" s="61" t="s">
        <v>308</v>
      </c>
      <c r="J231" s="12" t="s">
        <v>133</v>
      </c>
      <c r="K231" s="45" t="s">
        <v>1021</v>
      </c>
      <c r="L231" s="45" t="s">
        <v>492</v>
      </c>
      <c r="M231" s="62" t="s">
        <v>970</v>
      </c>
      <c r="N231" s="62" t="s">
        <v>971</v>
      </c>
      <c r="O231" s="63">
        <v>2019</v>
      </c>
      <c r="P231" s="63"/>
      <c r="Q231" s="63"/>
      <c r="R231" s="64" t="s">
        <v>358</v>
      </c>
      <c r="S231" s="65" t="s">
        <v>1022</v>
      </c>
      <c r="T231" s="16" t="s">
        <v>1023</v>
      </c>
      <c r="U231" s="16">
        <v>43921</v>
      </c>
      <c r="V231" s="63"/>
      <c r="W231" s="45" t="s">
        <v>1024</v>
      </c>
      <c r="X231" s="66">
        <v>1</v>
      </c>
      <c r="Y231" s="69" t="s">
        <v>45</v>
      </c>
      <c r="Z231" s="63"/>
      <c r="AA231" s="63">
        <v>2</v>
      </c>
      <c r="AB231" s="63">
        <v>2020</v>
      </c>
      <c r="AC231" s="68">
        <v>43710</v>
      </c>
      <c r="AD231" s="72">
        <f ca="1">TODAY()-TABLA34[[#This Row],[Fecha radicación informe]]</f>
        <v>1687</v>
      </c>
      <c r="AE231" s="22" t="s">
        <v>58</v>
      </c>
      <c r="AF231" s="14"/>
    </row>
    <row r="232" spans="1:32" ht="409.5" x14ac:dyDescent="0.2">
      <c r="A232" s="44">
        <v>3764</v>
      </c>
      <c r="B232" s="45">
        <v>85</v>
      </c>
      <c r="C232" s="45">
        <v>2019</v>
      </c>
      <c r="D232" s="60" t="s">
        <v>1025</v>
      </c>
      <c r="E232" s="10" t="s">
        <v>34</v>
      </c>
      <c r="F232" s="45"/>
      <c r="G232" s="45"/>
      <c r="H232" s="45" t="s">
        <v>48</v>
      </c>
      <c r="I232" s="61" t="s">
        <v>308</v>
      </c>
      <c r="J232" s="12" t="s">
        <v>133</v>
      </c>
      <c r="K232" s="45" t="s">
        <v>1021</v>
      </c>
      <c r="L232" s="45" t="s">
        <v>492</v>
      </c>
      <c r="M232" s="62" t="s">
        <v>970</v>
      </c>
      <c r="N232" s="62" t="s">
        <v>971</v>
      </c>
      <c r="O232" s="63">
        <v>2019</v>
      </c>
      <c r="P232" s="63"/>
      <c r="Q232" s="63"/>
      <c r="R232" s="64" t="s">
        <v>358</v>
      </c>
      <c r="S232" s="65" t="s">
        <v>1026</v>
      </c>
      <c r="T232" s="16" t="s">
        <v>1023</v>
      </c>
      <c r="U232" s="16">
        <v>43830</v>
      </c>
      <c r="V232" s="63"/>
      <c r="W232" s="45" t="s">
        <v>1027</v>
      </c>
      <c r="X232" s="66">
        <v>1</v>
      </c>
      <c r="Y232" s="69" t="s">
        <v>45</v>
      </c>
      <c r="Z232" s="63"/>
      <c r="AA232" s="63">
        <v>2</v>
      </c>
      <c r="AB232" s="63">
        <v>2020</v>
      </c>
      <c r="AC232" s="68">
        <v>43710</v>
      </c>
      <c r="AD232" s="72">
        <f ca="1">TODAY()-TABLA34[[#This Row],[Fecha radicación informe]]</f>
        <v>1687</v>
      </c>
      <c r="AE232" s="22" t="s">
        <v>58</v>
      </c>
      <c r="AF232" s="14"/>
    </row>
    <row r="233" spans="1:32" ht="189" x14ac:dyDescent="0.2">
      <c r="A233" s="44">
        <v>3765</v>
      </c>
      <c r="B233" s="45">
        <v>86</v>
      </c>
      <c r="C233" s="45">
        <v>2019</v>
      </c>
      <c r="D233" s="60" t="s">
        <v>1028</v>
      </c>
      <c r="E233" s="10" t="s">
        <v>34</v>
      </c>
      <c r="F233" s="45"/>
      <c r="G233" s="45"/>
      <c r="H233" s="45" t="s">
        <v>85</v>
      </c>
      <c r="I233" s="61" t="s">
        <v>49</v>
      </c>
      <c r="J233" s="70" t="s">
        <v>50</v>
      </c>
      <c r="K233" s="45" t="s">
        <v>1029</v>
      </c>
      <c r="L233" s="45" t="s">
        <v>765</v>
      </c>
      <c r="M233" s="62" t="s">
        <v>1030</v>
      </c>
      <c r="N233" s="62" t="s">
        <v>1031</v>
      </c>
      <c r="O233" s="63">
        <v>2019</v>
      </c>
      <c r="P233" s="63"/>
      <c r="Q233" s="63"/>
      <c r="R233" s="64" t="s">
        <v>42</v>
      </c>
      <c r="S233" s="65" t="s">
        <v>1032</v>
      </c>
      <c r="T233" s="16">
        <v>43799</v>
      </c>
      <c r="U233" s="16">
        <v>43966</v>
      </c>
      <c r="V233" s="63"/>
      <c r="W233" s="45" t="s">
        <v>1033</v>
      </c>
      <c r="X233" s="66">
        <v>1</v>
      </c>
      <c r="Y233" s="69" t="s">
        <v>45</v>
      </c>
      <c r="Z233" s="63"/>
      <c r="AA233" s="63">
        <v>5</v>
      </c>
      <c r="AB233" s="63">
        <v>2020</v>
      </c>
      <c r="AC233" s="68">
        <v>43740</v>
      </c>
      <c r="AD233" s="21">
        <f ca="1">IF(TABLA34[[#This Row],[Fecha radicación informe]]="","",TODAY()-TABLA34[[#This Row],[Fecha radicación informe]])</f>
        <v>1657</v>
      </c>
      <c r="AE233" s="22" t="s">
        <v>758</v>
      </c>
      <c r="AF233" s="14"/>
    </row>
    <row r="234" spans="1:32" ht="378" x14ac:dyDescent="0.2">
      <c r="A234" s="44">
        <v>3766</v>
      </c>
      <c r="B234" s="45">
        <v>87</v>
      </c>
      <c r="C234" s="45">
        <v>2019</v>
      </c>
      <c r="D234" s="60" t="s">
        <v>1034</v>
      </c>
      <c r="E234" s="10" t="s">
        <v>34</v>
      </c>
      <c r="F234" s="45"/>
      <c r="G234" s="45"/>
      <c r="H234" s="45" t="s">
        <v>48</v>
      </c>
      <c r="I234" s="61" t="s">
        <v>140</v>
      </c>
      <c r="J234" s="12" t="s">
        <v>133</v>
      </c>
      <c r="K234" s="45" t="s">
        <v>927</v>
      </c>
      <c r="L234" s="45" t="s">
        <v>210</v>
      </c>
      <c r="M234" s="62" t="s">
        <v>1030</v>
      </c>
      <c r="N234" s="62" t="s">
        <v>1031</v>
      </c>
      <c r="O234" s="63">
        <v>2019</v>
      </c>
      <c r="P234" s="63"/>
      <c r="Q234" s="63"/>
      <c r="R234" s="64"/>
      <c r="S234" s="65"/>
      <c r="T234" s="16"/>
      <c r="U234" s="16"/>
      <c r="V234" s="63"/>
      <c r="W234" s="45" t="s">
        <v>1035</v>
      </c>
      <c r="X234" s="66">
        <v>1</v>
      </c>
      <c r="Y234" s="69" t="s">
        <v>45</v>
      </c>
      <c r="Z234" s="63"/>
      <c r="AA234" s="63">
        <v>11</v>
      </c>
      <c r="AB234" s="63">
        <v>2021</v>
      </c>
      <c r="AC234" s="68">
        <v>43738</v>
      </c>
      <c r="AD234" s="21">
        <f ca="1">IF(TABLA34[[#This Row],[Fecha radicación informe]]="","",TODAY()-TABLA34[[#This Row],[Fecha radicación informe]])</f>
        <v>1659</v>
      </c>
      <c r="AE234" s="22" t="s">
        <v>758</v>
      </c>
      <c r="AF234" s="14"/>
    </row>
    <row r="235" spans="1:32" ht="283.5" x14ac:dyDescent="0.2">
      <c r="A235" s="44">
        <v>3767</v>
      </c>
      <c r="B235" s="45">
        <v>88</v>
      </c>
      <c r="C235" s="45">
        <v>2019</v>
      </c>
      <c r="D235" s="60" t="s">
        <v>1036</v>
      </c>
      <c r="E235" s="10" t="s">
        <v>34</v>
      </c>
      <c r="F235" s="45"/>
      <c r="G235" s="45"/>
      <c r="H235" s="45" t="s">
        <v>120</v>
      </c>
      <c r="I235" s="61" t="s">
        <v>903</v>
      </c>
      <c r="J235" s="12" t="s">
        <v>188</v>
      </c>
      <c r="K235" s="10" t="s">
        <v>205</v>
      </c>
      <c r="L235" s="45" t="s">
        <v>210</v>
      </c>
      <c r="M235" s="62" t="s">
        <v>1030</v>
      </c>
      <c r="N235" s="62" t="s">
        <v>1031</v>
      </c>
      <c r="O235" s="63">
        <v>2019</v>
      </c>
      <c r="P235" s="63"/>
      <c r="Q235" s="63"/>
      <c r="R235" s="64" t="s">
        <v>358</v>
      </c>
      <c r="S235" s="65" t="s">
        <v>1037</v>
      </c>
      <c r="T235" s="16" t="s">
        <v>1038</v>
      </c>
      <c r="U235" s="16">
        <v>44227</v>
      </c>
      <c r="V235" s="63"/>
      <c r="W235" s="45" t="s">
        <v>1039</v>
      </c>
      <c r="X235" s="66">
        <v>1</v>
      </c>
      <c r="Y235" s="69" t="s">
        <v>45</v>
      </c>
      <c r="Z235" s="63"/>
      <c r="AA235" s="63">
        <v>9</v>
      </c>
      <c r="AB235" s="63">
        <v>2021</v>
      </c>
      <c r="AC235" s="68">
        <v>43738</v>
      </c>
      <c r="AD235" s="21">
        <f ca="1">IF(TABLA34[[#This Row],[Fecha radicación informe]]="","",TODAY()-TABLA34[[#This Row],[Fecha radicación informe]])</f>
        <v>1659</v>
      </c>
      <c r="AE235" s="22" t="s">
        <v>758</v>
      </c>
      <c r="AF235" s="14"/>
    </row>
    <row r="236" spans="1:32" ht="409.5" x14ac:dyDescent="0.2">
      <c r="A236" s="44">
        <v>3768</v>
      </c>
      <c r="B236" s="45">
        <v>89</v>
      </c>
      <c r="C236" s="45">
        <v>2019</v>
      </c>
      <c r="D236" s="60" t="s">
        <v>1040</v>
      </c>
      <c r="E236" s="10" t="s">
        <v>34</v>
      </c>
      <c r="F236" s="45"/>
      <c r="G236" s="45"/>
      <c r="H236" s="45" t="s">
        <v>120</v>
      </c>
      <c r="I236" s="61" t="s">
        <v>903</v>
      </c>
      <c r="J236" s="12" t="s">
        <v>188</v>
      </c>
      <c r="K236" s="10" t="s">
        <v>205</v>
      </c>
      <c r="L236" s="45" t="s">
        <v>210</v>
      </c>
      <c r="M236" s="62" t="s">
        <v>1030</v>
      </c>
      <c r="N236" s="62" t="s">
        <v>1031</v>
      </c>
      <c r="O236" s="63">
        <v>2019</v>
      </c>
      <c r="P236" s="63"/>
      <c r="Q236" s="63"/>
      <c r="R236" s="64" t="s">
        <v>358</v>
      </c>
      <c r="S236" s="65" t="s">
        <v>1041</v>
      </c>
      <c r="T236" s="16" t="s">
        <v>1038</v>
      </c>
      <c r="U236" s="16">
        <v>44227</v>
      </c>
      <c r="V236" s="63"/>
      <c r="W236" s="45" t="s">
        <v>1042</v>
      </c>
      <c r="X236" s="66">
        <v>1</v>
      </c>
      <c r="Y236" s="69" t="s">
        <v>45</v>
      </c>
      <c r="Z236" s="63"/>
      <c r="AA236" s="63">
        <v>11</v>
      </c>
      <c r="AB236" s="63">
        <v>2021</v>
      </c>
      <c r="AC236" s="68">
        <v>43738</v>
      </c>
      <c r="AD236" s="21">
        <f ca="1">IF(TABLA34[[#This Row],[Fecha radicación informe]]="","",TODAY()-TABLA34[[#This Row],[Fecha radicación informe]])</f>
        <v>1659</v>
      </c>
      <c r="AE236" s="22" t="s">
        <v>758</v>
      </c>
      <c r="AF236" s="14"/>
    </row>
    <row r="237" spans="1:32" ht="409.5" x14ac:dyDescent="0.2">
      <c r="A237" s="44">
        <v>3769</v>
      </c>
      <c r="B237" s="45">
        <v>90</v>
      </c>
      <c r="C237" s="45">
        <v>2019</v>
      </c>
      <c r="D237" s="60" t="s">
        <v>1043</v>
      </c>
      <c r="E237" s="10" t="s">
        <v>34</v>
      </c>
      <c r="F237" s="45"/>
      <c r="G237" s="45"/>
      <c r="H237" s="45" t="s">
        <v>35</v>
      </c>
      <c r="I237" s="61" t="s">
        <v>36</v>
      </c>
      <c r="J237" s="12" t="s">
        <v>37</v>
      </c>
      <c r="K237" s="45" t="s">
        <v>1044</v>
      </c>
      <c r="L237" s="45" t="s">
        <v>100</v>
      </c>
      <c r="M237" s="62" t="s">
        <v>1045</v>
      </c>
      <c r="N237" s="62" t="s">
        <v>1046</v>
      </c>
      <c r="O237" s="63">
        <v>2019</v>
      </c>
      <c r="P237" s="63"/>
      <c r="Q237" s="63"/>
      <c r="R237" s="64" t="s">
        <v>42</v>
      </c>
      <c r="S237" s="65" t="s">
        <v>1047</v>
      </c>
      <c r="T237" s="75" t="s">
        <v>1048</v>
      </c>
      <c r="U237" s="75">
        <v>44012</v>
      </c>
      <c r="V237" s="63"/>
      <c r="W237" s="45" t="s">
        <v>1049</v>
      </c>
      <c r="X237" s="66">
        <v>1</v>
      </c>
      <c r="Y237" s="69" t="s">
        <v>45</v>
      </c>
      <c r="Z237" s="63"/>
      <c r="AA237" s="63">
        <v>7</v>
      </c>
      <c r="AB237" s="63">
        <v>2020</v>
      </c>
      <c r="AC237" s="68" t="s">
        <v>1050</v>
      </c>
      <c r="AD237" s="21">
        <f ca="1">IF(TABLA34[[#This Row],[Fecha radicación informe]]="","",TODAY()-TABLA34[[#This Row],[Fecha radicación informe]])</f>
        <v>1630</v>
      </c>
      <c r="AE237" s="22" t="s">
        <v>46</v>
      </c>
      <c r="AF237" s="14"/>
    </row>
    <row r="238" spans="1:32" ht="409.5" x14ac:dyDescent="0.2">
      <c r="A238" s="44">
        <v>3770</v>
      </c>
      <c r="B238" s="45">
        <v>91</v>
      </c>
      <c r="C238" s="45">
        <v>2019</v>
      </c>
      <c r="D238" s="60" t="s">
        <v>1051</v>
      </c>
      <c r="E238" s="10" t="s">
        <v>34</v>
      </c>
      <c r="F238" s="45"/>
      <c r="G238" s="45"/>
      <c r="H238" s="45" t="s">
        <v>85</v>
      </c>
      <c r="I238" s="61" t="s">
        <v>36</v>
      </c>
      <c r="J238" s="12" t="s">
        <v>37</v>
      </c>
      <c r="K238" s="45" t="s">
        <v>1044</v>
      </c>
      <c r="L238" s="45" t="s">
        <v>100</v>
      </c>
      <c r="M238" s="62" t="s">
        <v>1045</v>
      </c>
      <c r="N238" s="62" t="s">
        <v>1046</v>
      </c>
      <c r="O238" s="63">
        <v>2019</v>
      </c>
      <c r="P238" s="63"/>
      <c r="Q238" s="63"/>
      <c r="R238" s="64" t="s">
        <v>42</v>
      </c>
      <c r="S238" s="65" t="s">
        <v>1052</v>
      </c>
      <c r="T238" s="75" t="s">
        <v>1048</v>
      </c>
      <c r="U238" s="75">
        <v>44012</v>
      </c>
      <c r="V238" s="63"/>
      <c r="W238" s="45" t="s">
        <v>1053</v>
      </c>
      <c r="X238" s="66">
        <v>1</v>
      </c>
      <c r="Y238" s="69" t="s">
        <v>45</v>
      </c>
      <c r="Z238" s="63"/>
      <c r="AA238" s="63">
        <v>6</v>
      </c>
      <c r="AB238" s="63">
        <v>2020</v>
      </c>
      <c r="AC238" s="68" t="s">
        <v>1050</v>
      </c>
      <c r="AD238" s="21">
        <f ca="1">IF(TABLA34[[#This Row],[Fecha radicación informe]]="","",TODAY()-TABLA34[[#This Row],[Fecha radicación informe]])</f>
        <v>1630</v>
      </c>
      <c r="AE238" s="22" t="s">
        <v>46</v>
      </c>
      <c r="AF238" s="14"/>
    </row>
    <row r="239" spans="1:32" ht="409.5" x14ac:dyDescent="0.2">
      <c r="A239" s="44">
        <v>3771</v>
      </c>
      <c r="B239" s="45">
        <v>92</v>
      </c>
      <c r="C239" s="45">
        <v>2019</v>
      </c>
      <c r="D239" s="60" t="s">
        <v>1054</v>
      </c>
      <c r="E239" s="10" t="s">
        <v>34</v>
      </c>
      <c r="F239" s="45"/>
      <c r="G239" s="45"/>
      <c r="H239" s="45" t="s">
        <v>35</v>
      </c>
      <c r="I239" s="61" t="s">
        <v>36</v>
      </c>
      <c r="J239" s="12" t="s">
        <v>37</v>
      </c>
      <c r="K239" s="45" t="s">
        <v>1044</v>
      </c>
      <c r="L239" s="45" t="s">
        <v>100</v>
      </c>
      <c r="M239" s="62" t="s">
        <v>1045</v>
      </c>
      <c r="N239" s="62" t="s">
        <v>1046</v>
      </c>
      <c r="O239" s="63">
        <v>2019</v>
      </c>
      <c r="P239" s="63"/>
      <c r="Q239" s="63"/>
      <c r="R239" s="64" t="s">
        <v>42</v>
      </c>
      <c r="S239" s="65" t="s">
        <v>1055</v>
      </c>
      <c r="T239" s="75" t="s">
        <v>1048</v>
      </c>
      <c r="U239" s="75">
        <v>44135</v>
      </c>
      <c r="V239" s="63"/>
      <c r="W239" s="45" t="s">
        <v>1056</v>
      </c>
      <c r="X239" s="66">
        <v>1</v>
      </c>
      <c r="Y239" s="69" t="s">
        <v>45</v>
      </c>
      <c r="Z239" s="63"/>
      <c r="AA239" s="63">
        <v>10</v>
      </c>
      <c r="AB239" s="63">
        <v>2020</v>
      </c>
      <c r="AC239" s="68" t="s">
        <v>1050</v>
      </c>
      <c r="AD239" s="21">
        <f ca="1">IF(TABLA34[[#This Row],[Fecha radicación informe]]="","",TODAY()-TABLA34[[#This Row],[Fecha radicación informe]])</f>
        <v>1630</v>
      </c>
      <c r="AE239" s="22" t="s">
        <v>46</v>
      </c>
      <c r="AF239" s="14"/>
    </row>
    <row r="240" spans="1:32" ht="346.5" x14ac:dyDescent="0.2">
      <c r="A240" s="44">
        <v>3772</v>
      </c>
      <c r="B240" s="45">
        <v>93</v>
      </c>
      <c r="C240" s="45">
        <v>2019</v>
      </c>
      <c r="D240" s="60" t="s">
        <v>1057</v>
      </c>
      <c r="E240" s="10" t="s">
        <v>34</v>
      </c>
      <c r="F240" s="45"/>
      <c r="G240" s="45"/>
      <c r="H240" s="45" t="s">
        <v>85</v>
      </c>
      <c r="I240" s="61" t="s">
        <v>36</v>
      </c>
      <c r="J240" s="12" t="s">
        <v>37</v>
      </c>
      <c r="K240" s="45" t="s">
        <v>1044</v>
      </c>
      <c r="L240" s="45" t="s">
        <v>100</v>
      </c>
      <c r="M240" s="62" t="s">
        <v>1045</v>
      </c>
      <c r="N240" s="62" t="s">
        <v>1046</v>
      </c>
      <c r="O240" s="63">
        <v>2019</v>
      </c>
      <c r="P240" s="63"/>
      <c r="Q240" s="63"/>
      <c r="R240" s="64" t="s">
        <v>42</v>
      </c>
      <c r="S240" s="65" t="s">
        <v>1058</v>
      </c>
      <c r="T240" s="75" t="s">
        <v>1048</v>
      </c>
      <c r="U240" s="75">
        <v>44012</v>
      </c>
      <c r="V240" s="63"/>
      <c r="W240" s="45" t="s">
        <v>1059</v>
      </c>
      <c r="X240" s="66">
        <v>1</v>
      </c>
      <c r="Y240" s="69" t="s">
        <v>45</v>
      </c>
      <c r="Z240" s="63"/>
      <c r="AA240" s="63">
        <v>5</v>
      </c>
      <c r="AB240" s="63">
        <v>2020</v>
      </c>
      <c r="AC240" s="68" t="s">
        <v>1050</v>
      </c>
      <c r="AD240" s="21">
        <f ca="1">IF(TABLA34[[#This Row],[Fecha radicación informe]]="","",TODAY()-TABLA34[[#This Row],[Fecha radicación informe]])</f>
        <v>1630</v>
      </c>
      <c r="AE240" s="22" t="s">
        <v>46</v>
      </c>
      <c r="AF240" s="14"/>
    </row>
    <row r="241" spans="1:32" ht="409.5" x14ac:dyDescent="0.2">
      <c r="A241" s="44">
        <v>3773</v>
      </c>
      <c r="B241" s="45">
        <v>94</v>
      </c>
      <c r="C241" s="45">
        <v>2019</v>
      </c>
      <c r="D241" s="60" t="s">
        <v>1060</v>
      </c>
      <c r="E241" s="10" t="s">
        <v>34</v>
      </c>
      <c r="F241" s="45"/>
      <c r="G241" s="45"/>
      <c r="H241" s="45" t="s">
        <v>85</v>
      </c>
      <c r="I241" s="61" t="s">
        <v>36</v>
      </c>
      <c r="J241" s="12" t="s">
        <v>37</v>
      </c>
      <c r="K241" s="45" t="s">
        <v>1044</v>
      </c>
      <c r="L241" s="45" t="s">
        <v>100</v>
      </c>
      <c r="M241" s="62" t="s">
        <v>1045</v>
      </c>
      <c r="N241" s="62" t="s">
        <v>1046</v>
      </c>
      <c r="O241" s="63">
        <v>2019</v>
      </c>
      <c r="P241" s="63"/>
      <c r="Q241" s="63"/>
      <c r="R241" s="64" t="s">
        <v>42</v>
      </c>
      <c r="S241" s="65" t="s">
        <v>1061</v>
      </c>
      <c r="T241" s="75" t="s">
        <v>1048</v>
      </c>
      <c r="U241" s="75">
        <v>44012</v>
      </c>
      <c r="V241" s="63"/>
      <c r="W241" s="45" t="s">
        <v>1062</v>
      </c>
      <c r="X241" s="66">
        <v>1</v>
      </c>
      <c r="Y241" s="69" t="s">
        <v>45</v>
      </c>
      <c r="Z241" s="63"/>
      <c r="AA241" s="63">
        <v>6</v>
      </c>
      <c r="AB241" s="63">
        <v>2020</v>
      </c>
      <c r="AC241" s="68" t="s">
        <v>1050</v>
      </c>
      <c r="AD241" s="21">
        <f ca="1">IF(TABLA34[[#This Row],[Fecha radicación informe]]="","",TODAY()-TABLA34[[#This Row],[Fecha radicación informe]])</f>
        <v>1630</v>
      </c>
      <c r="AE241" s="22" t="s">
        <v>46</v>
      </c>
      <c r="AF241" s="14"/>
    </row>
    <row r="242" spans="1:32" ht="409.5" x14ac:dyDescent="0.2">
      <c r="A242" s="44">
        <v>3775</v>
      </c>
      <c r="B242" s="45">
        <v>96</v>
      </c>
      <c r="C242" s="45">
        <v>2019</v>
      </c>
      <c r="D242" s="60" t="s">
        <v>1068</v>
      </c>
      <c r="E242" s="10" t="s">
        <v>34</v>
      </c>
      <c r="F242" s="45"/>
      <c r="G242" s="45"/>
      <c r="H242" s="45" t="s">
        <v>85</v>
      </c>
      <c r="I242" s="61" t="s">
        <v>36</v>
      </c>
      <c r="J242" s="70" t="s">
        <v>98</v>
      </c>
      <c r="K242" s="45" t="s">
        <v>1069</v>
      </c>
      <c r="L242" s="45" t="s">
        <v>285</v>
      </c>
      <c r="M242" s="62" t="s">
        <v>1045</v>
      </c>
      <c r="N242" s="62" t="s">
        <v>1046</v>
      </c>
      <c r="O242" s="63">
        <v>2019</v>
      </c>
      <c r="P242" s="63"/>
      <c r="Q242" s="63"/>
      <c r="R242" s="64" t="s">
        <v>358</v>
      </c>
      <c r="S242" s="65" t="s">
        <v>1070</v>
      </c>
      <c r="T242" s="75" t="s">
        <v>1071</v>
      </c>
      <c r="U242" s="75">
        <v>43861</v>
      </c>
      <c r="V242" s="63"/>
      <c r="W242" s="45" t="s">
        <v>1072</v>
      </c>
      <c r="X242" s="66">
        <v>1</v>
      </c>
      <c r="Y242" s="69" t="s">
        <v>45</v>
      </c>
      <c r="Z242" s="63"/>
      <c r="AA242" s="63">
        <v>6</v>
      </c>
      <c r="AB242" s="63">
        <v>2020</v>
      </c>
      <c r="AC242" s="68" t="s">
        <v>1073</v>
      </c>
      <c r="AD242" s="21">
        <f ca="1">IF(TABLA34[[#This Row],[Fecha radicación informe]]="","",TODAY()-TABLA34[[#This Row],[Fecha radicación informe]])</f>
        <v>1628</v>
      </c>
      <c r="AE242" s="22" t="s">
        <v>46</v>
      </c>
      <c r="AF242" s="14"/>
    </row>
    <row r="243" spans="1:32" ht="346.5" x14ac:dyDescent="0.2">
      <c r="A243" s="44">
        <v>3776</v>
      </c>
      <c r="B243" s="45">
        <v>97</v>
      </c>
      <c r="C243" s="45">
        <v>2019</v>
      </c>
      <c r="D243" s="60" t="s">
        <v>1074</v>
      </c>
      <c r="E243" s="10" t="s">
        <v>34</v>
      </c>
      <c r="F243" s="45"/>
      <c r="G243" s="45"/>
      <c r="H243" s="45" t="s">
        <v>35</v>
      </c>
      <c r="I243" s="61" t="s">
        <v>36</v>
      </c>
      <c r="J243" s="70" t="s">
        <v>98</v>
      </c>
      <c r="K243" s="45" t="s">
        <v>1069</v>
      </c>
      <c r="L243" s="45" t="s">
        <v>285</v>
      </c>
      <c r="M243" s="62" t="s">
        <v>1045</v>
      </c>
      <c r="N243" s="62" t="s">
        <v>1046</v>
      </c>
      <c r="O243" s="63">
        <v>2019</v>
      </c>
      <c r="P243" s="63"/>
      <c r="Q243" s="63"/>
      <c r="R243" s="64" t="s">
        <v>358</v>
      </c>
      <c r="S243" s="65" t="s">
        <v>1075</v>
      </c>
      <c r="T243" s="75" t="s">
        <v>1071</v>
      </c>
      <c r="U243" s="75">
        <v>43861</v>
      </c>
      <c r="V243" s="63"/>
      <c r="W243" s="45" t="s">
        <v>1076</v>
      </c>
      <c r="X243" s="66">
        <v>1</v>
      </c>
      <c r="Y243" s="69" t="s">
        <v>45</v>
      </c>
      <c r="Z243" s="63"/>
      <c r="AA243" s="63">
        <v>6</v>
      </c>
      <c r="AB243" s="63">
        <v>2020</v>
      </c>
      <c r="AC243" s="68" t="s">
        <v>1073</v>
      </c>
      <c r="AD243" s="21">
        <f ca="1">IF(TABLA34[[#This Row],[Fecha radicación informe]]="","",TODAY()-TABLA34[[#This Row],[Fecha radicación informe]])</f>
        <v>1628</v>
      </c>
      <c r="AE243" s="22" t="s">
        <v>46</v>
      </c>
      <c r="AF243" s="14"/>
    </row>
    <row r="244" spans="1:32" ht="299.25" x14ac:dyDescent="0.2">
      <c r="A244" s="44">
        <v>3777</v>
      </c>
      <c r="B244" s="45">
        <v>98</v>
      </c>
      <c r="C244" s="45">
        <v>2019</v>
      </c>
      <c r="D244" s="60" t="s">
        <v>1077</v>
      </c>
      <c r="E244" s="10" t="s">
        <v>34</v>
      </c>
      <c r="F244" s="45"/>
      <c r="G244" s="45"/>
      <c r="H244" s="45" t="s">
        <v>48</v>
      </c>
      <c r="I244" s="61" t="s">
        <v>36</v>
      </c>
      <c r="J244" s="70" t="s">
        <v>98</v>
      </c>
      <c r="K244" s="45" t="s">
        <v>1069</v>
      </c>
      <c r="L244" s="45" t="s">
        <v>285</v>
      </c>
      <c r="M244" s="62" t="s">
        <v>1045</v>
      </c>
      <c r="N244" s="62" t="s">
        <v>1046</v>
      </c>
      <c r="O244" s="63">
        <v>2019</v>
      </c>
      <c r="P244" s="63"/>
      <c r="Q244" s="63"/>
      <c r="R244" s="64" t="s">
        <v>358</v>
      </c>
      <c r="S244" s="65" t="s">
        <v>1078</v>
      </c>
      <c r="T244" s="75">
        <v>43816</v>
      </c>
      <c r="U244" s="75">
        <v>43826</v>
      </c>
      <c r="V244" s="63"/>
      <c r="W244" s="45" t="s">
        <v>1079</v>
      </c>
      <c r="X244" s="66">
        <v>1</v>
      </c>
      <c r="Y244" s="69" t="s">
        <v>45</v>
      </c>
      <c r="Z244" s="63"/>
      <c r="AA244" s="63">
        <v>6</v>
      </c>
      <c r="AB244" s="63">
        <v>2020</v>
      </c>
      <c r="AC244" s="68" t="s">
        <v>1073</v>
      </c>
      <c r="AD244" s="21">
        <f ca="1">IF(TABLA34[[#This Row],[Fecha radicación informe]]="","",TODAY()-TABLA34[[#This Row],[Fecha radicación informe]])</f>
        <v>1628</v>
      </c>
      <c r="AE244" s="22" t="s">
        <v>46</v>
      </c>
      <c r="AF244" s="14"/>
    </row>
    <row r="245" spans="1:32" ht="299.25" x14ac:dyDescent="0.2">
      <c r="A245" s="44">
        <v>3779</v>
      </c>
      <c r="B245" s="45">
        <v>100</v>
      </c>
      <c r="C245" s="45">
        <v>2019</v>
      </c>
      <c r="D245" s="60" t="s">
        <v>1085</v>
      </c>
      <c r="E245" s="10" t="s">
        <v>34</v>
      </c>
      <c r="F245" s="45"/>
      <c r="G245" s="45"/>
      <c r="H245" s="45" t="s">
        <v>301</v>
      </c>
      <c r="I245" s="61" t="s">
        <v>36</v>
      </c>
      <c r="J245" s="12" t="s">
        <v>37</v>
      </c>
      <c r="K245" s="45" t="s">
        <v>677</v>
      </c>
      <c r="L245" s="45" t="s">
        <v>279</v>
      </c>
      <c r="M245" s="62" t="s">
        <v>1045</v>
      </c>
      <c r="N245" s="62" t="s">
        <v>1046</v>
      </c>
      <c r="O245" s="63">
        <v>2019</v>
      </c>
      <c r="P245" s="63"/>
      <c r="Q245" s="63"/>
      <c r="R245" s="64" t="s">
        <v>42</v>
      </c>
      <c r="S245" s="65" t="s">
        <v>1086</v>
      </c>
      <c r="T245" s="75" t="s">
        <v>1087</v>
      </c>
      <c r="U245" s="75">
        <v>43832</v>
      </c>
      <c r="V245" s="63"/>
      <c r="W245" s="45" t="s">
        <v>1088</v>
      </c>
      <c r="X245" s="66">
        <v>1</v>
      </c>
      <c r="Y245" s="69" t="s">
        <v>45</v>
      </c>
      <c r="Z245" s="63"/>
      <c r="AA245" s="63">
        <v>1</v>
      </c>
      <c r="AB245" s="63">
        <v>2020</v>
      </c>
      <c r="AC245" s="68" t="s">
        <v>1089</v>
      </c>
      <c r="AD245" s="21">
        <f ca="1">IF(TABLA34[[#This Row],[Fecha radicación informe]]="","",TODAY()-TABLA34[[#This Row],[Fecha radicación informe]])</f>
        <v>1629</v>
      </c>
      <c r="AE245" s="22" t="s">
        <v>58</v>
      </c>
      <c r="AF245" s="14"/>
    </row>
    <row r="246" spans="1:32" ht="241.5" customHeight="1" x14ac:dyDescent="0.2">
      <c r="A246" s="44">
        <v>3780</v>
      </c>
      <c r="B246" s="45">
        <v>101</v>
      </c>
      <c r="C246" s="45">
        <v>2019</v>
      </c>
      <c r="D246" s="60" t="s">
        <v>1090</v>
      </c>
      <c r="E246" s="10" t="s">
        <v>34</v>
      </c>
      <c r="F246" s="45"/>
      <c r="G246" s="45"/>
      <c r="H246" s="45" t="s">
        <v>85</v>
      </c>
      <c r="I246" s="61" t="s">
        <v>49</v>
      </c>
      <c r="J246" s="70" t="s">
        <v>50</v>
      </c>
      <c r="K246" s="45" t="s">
        <v>1091</v>
      </c>
      <c r="L246" s="45" t="s">
        <v>765</v>
      </c>
      <c r="M246" s="62" t="s">
        <v>1092</v>
      </c>
      <c r="N246" s="62" t="s">
        <v>1046</v>
      </c>
      <c r="O246" s="63">
        <v>2019</v>
      </c>
      <c r="P246" s="63"/>
      <c r="Q246" s="63"/>
      <c r="R246" s="64" t="s">
        <v>358</v>
      </c>
      <c r="S246" s="65" t="s">
        <v>1093</v>
      </c>
      <c r="T246" s="75">
        <v>43811</v>
      </c>
      <c r="U246" s="75">
        <v>44135</v>
      </c>
      <c r="V246" s="63"/>
      <c r="W246" s="45" t="s">
        <v>1094</v>
      </c>
      <c r="X246" s="66">
        <v>1</v>
      </c>
      <c r="Y246" s="69" t="s">
        <v>45</v>
      </c>
      <c r="Z246" s="63"/>
      <c r="AA246" s="63">
        <v>12</v>
      </c>
      <c r="AB246" s="63">
        <v>2020</v>
      </c>
      <c r="AC246" s="68">
        <v>43769</v>
      </c>
      <c r="AD246" s="21">
        <f ca="1">IF(TABLA34[[#This Row],[Fecha radicación informe]]="","",TODAY()-TABLA34[[#This Row],[Fecha radicación informe]])</f>
        <v>1628</v>
      </c>
      <c r="AE246" s="22" t="s">
        <v>758</v>
      </c>
      <c r="AF246" s="14"/>
    </row>
    <row r="247" spans="1:32" ht="179.25" customHeight="1" x14ac:dyDescent="0.2">
      <c r="A247" s="44">
        <v>3781</v>
      </c>
      <c r="B247" s="45">
        <v>102</v>
      </c>
      <c r="C247" s="45">
        <v>2019</v>
      </c>
      <c r="D247" s="60" t="s">
        <v>1095</v>
      </c>
      <c r="E247" s="10" t="s">
        <v>34</v>
      </c>
      <c r="F247" s="45"/>
      <c r="G247" s="45"/>
      <c r="H247" s="45" t="s">
        <v>85</v>
      </c>
      <c r="I247" s="61" t="s">
        <v>49</v>
      </c>
      <c r="J247" s="70" t="s">
        <v>50</v>
      </c>
      <c r="K247" s="45" t="s">
        <v>1091</v>
      </c>
      <c r="L247" s="45" t="s">
        <v>765</v>
      </c>
      <c r="M247" s="62" t="s">
        <v>1045</v>
      </c>
      <c r="N247" s="62" t="s">
        <v>1046</v>
      </c>
      <c r="O247" s="63">
        <v>2019</v>
      </c>
      <c r="P247" s="63"/>
      <c r="Q247" s="63"/>
      <c r="R247" s="64" t="s">
        <v>358</v>
      </c>
      <c r="S247" s="65" t="s">
        <v>1096</v>
      </c>
      <c r="T247" s="75">
        <v>43811</v>
      </c>
      <c r="U247" s="75">
        <v>44043</v>
      </c>
      <c r="V247" s="63"/>
      <c r="W247" s="45" t="s">
        <v>1097</v>
      </c>
      <c r="X247" s="66">
        <v>1</v>
      </c>
      <c r="Y247" s="69" t="s">
        <v>45</v>
      </c>
      <c r="Z247" s="63"/>
      <c r="AA247" s="63">
        <v>6</v>
      </c>
      <c r="AB247" s="63">
        <v>2020</v>
      </c>
      <c r="AC247" s="68">
        <v>43769</v>
      </c>
      <c r="AD247" s="21">
        <f ca="1">IF(TABLA34[[#This Row],[Fecha radicación informe]]="","",TODAY()-TABLA34[[#This Row],[Fecha radicación informe]])</f>
        <v>1628</v>
      </c>
      <c r="AE247" s="22" t="s">
        <v>758</v>
      </c>
      <c r="AF247" s="14"/>
    </row>
    <row r="248" spans="1:32" ht="409.5" x14ac:dyDescent="0.2">
      <c r="A248" s="44">
        <v>3782</v>
      </c>
      <c r="B248" s="45">
        <v>103</v>
      </c>
      <c r="C248" s="45">
        <v>2019</v>
      </c>
      <c r="D248" s="60" t="s">
        <v>1098</v>
      </c>
      <c r="E248" s="10" t="s">
        <v>34</v>
      </c>
      <c r="F248" s="45"/>
      <c r="G248" s="45"/>
      <c r="H248" s="45" t="s">
        <v>781</v>
      </c>
      <c r="I248" s="61" t="s">
        <v>121</v>
      </c>
      <c r="J248" s="70" t="s">
        <v>77</v>
      </c>
      <c r="K248" s="45" t="s">
        <v>1099</v>
      </c>
      <c r="L248" s="45" t="s">
        <v>79</v>
      </c>
      <c r="M248" s="62" t="s">
        <v>1045</v>
      </c>
      <c r="N248" s="62" t="s">
        <v>1046</v>
      </c>
      <c r="O248" s="63">
        <v>2019</v>
      </c>
      <c r="P248" s="63"/>
      <c r="Q248" s="63"/>
      <c r="R248" s="64" t="s">
        <v>42</v>
      </c>
      <c r="S248" s="65" t="s">
        <v>1100</v>
      </c>
      <c r="T248" s="75">
        <v>43811</v>
      </c>
      <c r="U248" s="75">
        <v>44012</v>
      </c>
      <c r="V248" s="63"/>
      <c r="W248" s="45" t="s">
        <v>1101</v>
      </c>
      <c r="X248" s="66">
        <v>1</v>
      </c>
      <c r="Y248" s="69" t="s">
        <v>45</v>
      </c>
      <c r="Z248" s="63"/>
      <c r="AA248" s="63">
        <v>9</v>
      </c>
      <c r="AB248" s="63">
        <v>2020</v>
      </c>
      <c r="AC248" s="68" t="s">
        <v>1073</v>
      </c>
      <c r="AD248" s="21">
        <f ca="1">IF(TABLA34[[#This Row],[Fecha radicación informe]]="","",TODAY()-TABLA34[[#This Row],[Fecha radicación informe]])</f>
        <v>1628</v>
      </c>
      <c r="AE248" s="22" t="s">
        <v>58</v>
      </c>
      <c r="AF248" s="14"/>
    </row>
    <row r="249" spans="1:32" ht="409.5" x14ac:dyDescent="0.2">
      <c r="A249" s="44">
        <v>3783</v>
      </c>
      <c r="B249" s="45">
        <v>104</v>
      </c>
      <c r="C249" s="45">
        <v>2019</v>
      </c>
      <c r="D249" s="60" t="s">
        <v>1102</v>
      </c>
      <c r="E249" s="10" t="s">
        <v>34</v>
      </c>
      <c r="F249" s="45"/>
      <c r="G249" s="45"/>
      <c r="H249" s="45" t="s">
        <v>781</v>
      </c>
      <c r="I249" s="61" t="s">
        <v>187</v>
      </c>
      <c r="J249" s="12" t="s">
        <v>188</v>
      </c>
      <c r="K249" s="45" t="s">
        <v>884</v>
      </c>
      <c r="L249" s="45" t="s">
        <v>79</v>
      </c>
      <c r="M249" s="62" t="s">
        <v>1045</v>
      </c>
      <c r="N249" s="62" t="s">
        <v>1046</v>
      </c>
      <c r="O249" s="63">
        <v>2019</v>
      </c>
      <c r="P249" s="63"/>
      <c r="Q249" s="63"/>
      <c r="R249" s="64" t="s">
        <v>358</v>
      </c>
      <c r="S249" s="65" t="s">
        <v>1103</v>
      </c>
      <c r="T249" s="75">
        <v>43811</v>
      </c>
      <c r="U249" s="75">
        <v>43889</v>
      </c>
      <c r="V249" s="63"/>
      <c r="W249" s="45" t="s">
        <v>1104</v>
      </c>
      <c r="X249" s="66">
        <v>1</v>
      </c>
      <c r="Y249" s="69" t="s">
        <v>45</v>
      </c>
      <c r="Z249" s="63"/>
      <c r="AA249" s="63">
        <v>6</v>
      </c>
      <c r="AB249" s="63">
        <v>2020</v>
      </c>
      <c r="AC249" s="68" t="s">
        <v>1073</v>
      </c>
      <c r="AD249" s="21">
        <f ca="1">IF(TABLA34[[#This Row],[Fecha radicación informe]]="","",TODAY()-TABLA34[[#This Row],[Fecha radicación informe]])</f>
        <v>1628</v>
      </c>
      <c r="AE249" s="22" t="s">
        <v>58</v>
      </c>
      <c r="AF249" s="14"/>
    </row>
    <row r="250" spans="1:32" ht="409.5" x14ac:dyDescent="0.2">
      <c r="A250" s="44">
        <v>3785</v>
      </c>
      <c r="B250" s="45">
        <v>106</v>
      </c>
      <c r="C250" s="45">
        <v>2019</v>
      </c>
      <c r="D250" s="60" t="s">
        <v>1114</v>
      </c>
      <c r="E250" s="10" t="s">
        <v>34</v>
      </c>
      <c r="F250" s="45"/>
      <c r="G250" s="45"/>
      <c r="H250" s="45" t="s">
        <v>85</v>
      </c>
      <c r="I250" s="61" t="s">
        <v>49</v>
      </c>
      <c r="J250" s="70" t="s">
        <v>50</v>
      </c>
      <c r="K250" s="45" t="s">
        <v>1091</v>
      </c>
      <c r="L250" s="45" t="s">
        <v>492</v>
      </c>
      <c r="M250" s="62" t="s">
        <v>1108</v>
      </c>
      <c r="N250" s="62" t="s">
        <v>1109</v>
      </c>
      <c r="O250" s="63">
        <v>2019</v>
      </c>
      <c r="P250" s="63"/>
      <c r="Q250" s="63"/>
      <c r="R250" s="64" t="s">
        <v>358</v>
      </c>
      <c r="S250" s="65" t="s">
        <v>1115</v>
      </c>
      <c r="T250" s="75" t="s">
        <v>1038</v>
      </c>
      <c r="U250" s="75">
        <v>44286</v>
      </c>
      <c r="V250" s="63"/>
      <c r="W250" s="45" t="s">
        <v>1116</v>
      </c>
      <c r="X250" s="66">
        <v>1</v>
      </c>
      <c r="Y250" s="69" t="s">
        <v>45</v>
      </c>
      <c r="Z250" s="63"/>
      <c r="AA250" s="63">
        <v>3</v>
      </c>
      <c r="AB250" s="63">
        <v>2021</v>
      </c>
      <c r="AC250" s="68">
        <v>43802</v>
      </c>
      <c r="AD250" s="21">
        <f ca="1">TODAY()-TABLA34[[#This Row],[Fecha radicación informe]]</f>
        <v>1595</v>
      </c>
      <c r="AE250" s="22" t="s">
        <v>58</v>
      </c>
      <c r="AF250" s="14"/>
    </row>
    <row r="251" spans="1:32" ht="409.5" x14ac:dyDescent="0.2">
      <c r="A251" s="44">
        <v>3786</v>
      </c>
      <c r="B251" s="45">
        <v>107</v>
      </c>
      <c r="C251" s="45">
        <v>2019</v>
      </c>
      <c r="D251" s="60" t="s">
        <v>1117</v>
      </c>
      <c r="E251" s="10" t="s">
        <v>34</v>
      </c>
      <c r="F251" s="45"/>
      <c r="G251" s="45"/>
      <c r="H251" s="45" t="s">
        <v>85</v>
      </c>
      <c r="I251" s="61" t="s">
        <v>49</v>
      </c>
      <c r="J251" s="70" t="s">
        <v>50</v>
      </c>
      <c r="K251" s="45" t="s">
        <v>1029</v>
      </c>
      <c r="L251" s="45" t="s">
        <v>492</v>
      </c>
      <c r="M251" s="62" t="s">
        <v>1108</v>
      </c>
      <c r="N251" s="62" t="s">
        <v>1109</v>
      </c>
      <c r="O251" s="63">
        <v>2019</v>
      </c>
      <c r="P251" s="63"/>
      <c r="Q251" s="63"/>
      <c r="R251" s="64" t="s">
        <v>358</v>
      </c>
      <c r="S251" s="65" t="s">
        <v>1118</v>
      </c>
      <c r="T251" s="75" t="s">
        <v>1038</v>
      </c>
      <c r="U251" s="75">
        <v>44286</v>
      </c>
      <c r="V251" s="63"/>
      <c r="W251" s="45" t="s">
        <v>1116</v>
      </c>
      <c r="X251" s="66">
        <v>1</v>
      </c>
      <c r="Y251" s="69" t="s">
        <v>45</v>
      </c>
      <c r="Z251" s="63"/>
      <c r="AA251" s="63">
        <v>3</v>
      </c>
      <c r="AB251" s="63">
        <v>2021</v>
      </c>
      <c r="AC251" s="68">
        <v>43802</v>
      </c>
      <c r="AD251" s="21">
        <f ca="1">TODAY()-TABLA34[[#This Row],[Fecha radicación informe]]</f>
        <v>1595</v>
      </c>
      <c r="AE251" s="22" t="s">
        <v>58</v>
      </c>
      <c r="AF251" s="14"/>
    </row>
    <row r="252" spans="1:32" ht="409.5" x14ac:dyDescent="0.2">
      <c r="A252" s="44">
        <v>3787</v>
      </c>
      <c r="B252" s="45">
        <v>108</v>
      </c>
      <c r="C252" s="45">
        <v>2019</v>
      </c>
      <c r="D252" s="60" t="s">
        <v>1119</v>
      </c>
      <c r="E252" s="10" t="s">
        <v>34</v>
      </c>
      <c r="F252" s="45"/>
      <c r="G252" s="45"/>
      <c r="H252" s="45" t="s">
        <v>85</v>
      </c>
      <c r="I252" s="61" t="s">
        <v>49</v>
      </c>
      <c r="J252" s="70" t="s">
        <v>50</v>
      </c>
      <c r="K252" s="45" t="s">
        <v>1091</v>
      </c>
      <c r="L252" s="45" t="s">
        <v>492</v>
      </c>
      <c r="M252" s="62" t="s">
        <v>1108</v>
      </c>
      <c r="N252" s="62" t="s">
        <v>1109</v>
      </c>
      <c r="O252" s="63">
        <v>2019</v>
      </c>
      <c r="P252" s="63"/>
      <c r="Q252" s="63"/>
      <c r="R252" s="64" t="s">
        <v>358</v>
      </c>
      <c r="S252" s="65" t="s">
        <v>1120</v>
      </c>
      <c r="T252" s="75" t="s">
        <v>1038</v>
      </c>
      <c r="U252" s="75">
        <v>44286</v>
      </c>
      <c r="V252" s="63"/>
      <c r="W252" s="45" t="s">
        <v>1116</v>
      </c>
      <c r="X252" s="66">
        <v>1</v>
      </c>
      <c r="Y252" s="69" t="s">
        <v>45</v>
      </c>
      <c r="Z252" s="63"/>
      <c r="AA252" s="63">
        <v>3</v>
      </c>
      <c r="AB252" s="63">
        <v>2021</v>
      </c>
      <c r="AC252" s="68">
        <v>43802</v>
      </c>
      <c r="AD252" s="21">
        <f ca="1">TODAY()-TABLA34[[#This Row],[Fecha radicación informe]]</f>
        <v>1595</v>
      </c>
      <c r="AE252" s="22" t="s">
        <v>58</v>
      </c>
      <c r="AF252" s="14"/>
    </row>
    <row r="253" spans="1:32" ht="409.5" x14ac:dyDescent="0.2">
      <c r="A253" s="44">
        <v>3788</v>
      </c>
      <c r="B253" s="45">
        <v>109</v>
      </c>
      <c r="C253" s="45">
        <v>2019</v>
      </c>
      <c r="D253" s="60" t="s">
        <v>1121</v>
      </c>
      <c r="E253" s="10" t="s">
        <v>34</v>
      </c>
      <c r="F253" s="45"/>
      <c r="G253" s="45"/>
      <c r="H253" s="45" t="s">
        <v>85</v>
      </c>
      <c r="I253" s="61" t="s">
        <v>49</v>
      </c>
      <c r="J253" s="70" t="s">
        <v>50</v>
      </c>
      <c r="K253" s="45" t="s">
        <v>1029</v>
      </c>
      <c r="L253" s="45" t="s">
        <v>492</v>
      </c>
      <c r="M253" s="62" t="s">
        <v>1108</v>
      </c>
      <c r="N253" s="62" t="s">
        <v>1109</v>
      </c>
      <c r="O253" s="63">
        <v>2019</v>
      </c>
      <c r="P253" s="63"/>
      <c r="Q253" s="63"/>
      <c r="R253" s="64" t="s">
        <v>358</v>
      </c>
      <c r="S253" s="65" t="s">
        <v>1120</v>
      </c>
      <c r="T253" s="75" t="s">
        <v>1038</v>
      </c>
      <c r="U253" s="75">
        <v>44286</v>
      </c>
      <c r="V253" s="63"/>
      <c r="W253" s="45" t="s">
        <v>1116</v>
      </c>
      <c r="X253" s="66">
        <v>1</v>
      </c>
      <c r="Y253" s="69" t="s">
        <v>45</v>
      </c>
      <c r="Z253" s="63"/>
      <c r="AA253" s="63">
        <v>3</v>
      </c>
      <c r="AB253" s="63">
        <v>2021</v>
      </c>
      <c r="AC253" s="68">
        <v>43802</v>
      </c>
      <c r="AD253" s="21">
        <f ca="1">TODAY()-TABLA34[[#This Row],[Fecha radicación informe]]</f>
        <v>1595</v>
      </c>
      <c r="AE253" s="22" t="s">
        <v>58</v>
      </c>
      <c r="AF253" s="14"/>
    </row>
    <row r="254" spans="1:32" ht="283.5" x14ac:dyDescent="0.2">
      <c r="A254" s="44">
        <v>3789</v>
      </c>
      <c r="B254" s="45">
        <v>110</v>
      </c>
      <c r="C254" s="45">
        <v>2019</v>
      </c>
      <c r="D254" s="60" t="s">
        <v>1122</v>
      </c>
      <c r="E254" s="10" t="s">
        <v>34</v>
      </c>
      <c r="F254" s="45"/>
      <c r="G254" s="45"/>
      <c r="H254" s="45" t="s">
        <v>35</v>
      </c>
      <c r="I254" s="61" t="s">
        <v>36</v>
      </c>
      <c r="J254" s="70" t="s">
        <v>98</v>
      </c>
      <c r="K254" s="45" t="s">
        <v>374</v>
      </c>
      <c r="L254" s="45" t="s">
        <v>100</v>
      </c>
      <c r="M254" s="62" t="s">
        <v>1108</v>
      </c>
      <c r="N254" s="62" t="s">
        <v>1109</v>
      </c>
      <c r="O254" s="63">
        <v>2019</v>
      </c>
      <c r="P254" s="63"/>
      <c r="Q254" s="63"/>
      <c r="R254" s="64" t="s">
        <v>42</v>
      </c>
      <c r="S254" s="65" t="s">
        <v>1123</v>
      </c>
      <c r="T254" s="75" t="s">
        <v>1124</v>
      </c>
      <c r="U254" s="75">
        <v>43861</v>
      </c>
      <c r="V254" s="63"/>
      <c r="W254" s="45" t="s">
        <v>1125</v>
      </c>
      <c r="X254" s="66">
        <v>1</v>
      </c>
      <c r="Y254" s="69" t="s">
        <v>45</v>
      </c>
      <c r="Z254" s="63"/>
      <c r="AA254" s="63">
        <v>1</v>
      </c>
      <c r="AB254" s="63">
        <v>2020</v>
      </c>
      <c r="AC254" s="68">
        <v>43804</v>
      </c>
      <c r="AD254" s="21">
        <f ca="1">TODAY()-TABLA34[[#This Row],[Fecha radicación informe]]</f>
        <v>1593</v>
      </c>
      <c r="AE254" s="22" t="s">
        <v>46</v>
      </c>
      <c r="AF254" s="14"/>
    </row>
    <row r="255" spans="1:32" ht="409.5" x14ac:dyDescent="0.2">
      <c r="A255" s="44">
        <v>3790</v>
      </c>
      <c r="B255" s="45">
        <v>111</v>
      </c>
      <c r="C255" s="45">
        <v>2019</v>
      </c>
      <c r="D255" s="60" t="s">
        <v>1126</v>
      </c>
      <c r="E255" s="10" t="s">
        <v>34</v>
      </c>
      <c r="F255" s="45"/>
      <c r="G255" s="45"/>
      <c r="H255" s="45" t="s">
        <v>301</v>
      </c>
      <c r="I255" s="61" t="s">
        <v>36</v>
      </c>
      <c r="J255" s="70" t="s">
        <v>98</v>
      </c>
      <c r="K255" s="45" t="s">
        <v>374</v>
      </c>
      <c r="L255" s="45" t="s">
        <v>100</v>
      </c>
      <c r="M255" s="62" t="s">
        <v>1108</v>
      </c>
      <c r="N255" s="62" t="s">
        <v>1109</v>
      </c>
      <c r="O255" s="63">
        <v>2019</v>
      </c>
      <c r="P255" s="63"/>
      <c r="Q255" s="63"/>
      <c r="R255" s="64" t="s">
        <v>42</v>
      </c>
      <c r="S255" s="65" t="s">
        <v>1127</v>
      </c>
      <c r="T255" s="75" t="s">
        <v>1124</v>
      </c>
      <c r="U255" s="75">
        <v>43861</v>
      </c>
      <c r="V255" s="63"/>
      <c r="W255" s="45" t="s">
        <v>1128</v>
      </c>
      <c r="X255" s="66">
        <v>1</v>
      </c>
      <c r="Y255" s="69" t="s">
        <v>45</v>
      </c>
      <c r="Z255" s="63"/>
      <c r="AA255" s="63">
        <v>3</v>
      </c>
      <c r="AB255" s="63">
        <v>2020</v>
      </c>
      <c r="AC255" s="68">
        <v>43804</v>
      </c>
      <c r="AD255" s="21">
        <f ca="1">TODAY()-TABLA34[[#This Row],[Fecha radicación informe]]</f>
        <v>1593</v>
      </c>
      <c r="AE255" s="22" t="s">
        <v>46</v>
      </c>
      <c r="AF255" s="14"/>
    </row>
    <row r="256" spans="1:32" ht="409.5" x14ac:dyDescent="0.2">
      <c r="A256" s="44">
        <v>3791</v>
      </c>
      <c r="B256" s="45">
        <v>112</v>
      </c>
      <c r="C256" s="45">
        <v>2019</v>
      </c>
      <c r="D256" s="60" t="s">
        <v>1129</v>
      </c>
      <c r="E256" s="10" t="s">
        <v>34</v>
      </c>
      <c r="F256" s="45"/>
      <c r="G256" s="45"/>
      <c r="H256" s="45" t="s">
        <v>35</v>
      </c>
      <c r="I256" s="61" t="s">
        <v>36</v>
      </c>
      <c r="J256" s="70" t="s">
        <v>98</v>
      </c>
      <c r="K256" s="45" t="s">
        <v>374</v>
      </c>
      <c r="L256" s="45" t="s">
        <v>100</v>
      </c>
      <c r="M256" s="62" t="s">
        <v>1108</v>
      </c>
      <c r="N256" s="62" t="s">
        <v>1109</v>
      </c>
      <c r="O256" s="63">
        <v>2019</v>
      </c>
      <c r="P256" s="63"/>
      <c r="Q256" s="63"/>
      <c r="R256" s="64" t="s">
        <v>42</v>
      </c>
      <c r="S256" s="65" t="s">
        <v>1130</v>
      </c>
      <c r="T256" s="75" t="s">
        <v>1124</v>
      </c>
      <c r="U256" s="75">
        <v>43861</v>
      </c>
      <c r="V256" s="63"/>
      <c r="W256" s="45" t="s">
        <v>1131</v>
      </c>
      <c r="X256" s="66">
        <v>1</v>
      </c>
      <c r="Y256" s="69" t="s">
        <v>45</v>
      </c>
      <c r="Z256" s="63"/>
      <c r="AA256" s="63">
        <v>2</v>
      </c>
      <c r="AB256" s="63">
        <v>2020</v>
      </c>
      <c r="AC256" s="68">
        <v>43804</v>
      </c>
      <c r="AD256" s="21">
        <f ca="1">TODAY()-TABLA34[[#This Row],[Fecha radicación informe]]</f>
        <v>1593</v>
      </c>
      <c r="AE256" s="22" t="s">
        <v>46</v>
      </c>
      <c r="AF256" s="14"/>
    </row>
    <row r="257" spans="1:32" ht="409.5" x14ac:dyDescent="0.2">
      <c r="A257" s="44">
        <v>3793</v>
      </c>
      <c r="B257" s="45">
        <v>114</v>
      </c>
      <c r="C257" s="45">
        <v>2019</v>
      </c>
      <c r="D257" s="60" t="s">
        <v>1136</v>
      </c>
      <c r="E257" s="10" t="s">
        <v>34</v>
      </c>
      <c r="F257" s="45"/>
      <c r="G257" s="45"/>
      <c r="H257" s="45" t="s">
        <v>35</v>
      </c>
      <c r="I257" s="61" t="s">
        <v>36</v>
      </c>
      <c r="J257" s="12" t="s">
        <v>37</v>
      </c>
      <c r="K257" s="45" t="s">
        <v>1137</v>
      </c>
      <c r="L257" s="10" t="s">
        <v>39</v>
      </c>
      <c r="M257" s="62" t="s">
        <v>1108</v>
      </c>
      <c r="N257" s="62" t="s">
        <v>1109</v>
      </c>
      <c r="O257" s="63">
        <v>2019</v>
      </c>
      <c r="P257" s="63"/>
      <c r="Q257" s="63"/>
      <c r="R257" s="64" t="s">
        <v>42</v>
      </c>
      <c r="S257" s="65" t="s">
        <v>1138</v>
      </c>
      <c r="T257" s="75" t="s">
        <v>1139</v>
      </c>
      <c r="U257" s="75" t="s">
        <v>1140</v>
      </c>
      <c r="V257" s="63"/>
      <c r="W257" s="45" t="s">
        <v>1141</v>
      </c>
      <c r="X257" s="66">
        <v>1</v>
      </c>
      <c r="Y257" s="69" t="s">
        <v>45</v>
      </c>
      <c r="Z257" s="63"/>
      <c r="AA257" s="63">
        <v>1</v>
      </c>
      <c r="AB257" s="63">
        <v>2022</v>
      </c>
      <c r="AC257" s="68" t="s">
        <v>1142</v>
      </c>
      <c r="AD257" s="21">
        <f ca="1">TODAY()-TABLA34[[#This Row],[Fecha radicación informe]]</f>
        <v>1606</v>
      </c>
      <c r="AE257" s="22" t="s">
        <v>46</v>
      </c>
      <c r="AF257" s="14"/>
    </row>
    <row r="258" spans="1:32" ht="409.5" x14ac:dyDescent="0.2">
      <c r="A258" s="44">
        <v>3794</v>
      </c>
      <c r="B258" s="45">
        <v>115</v>
      </c>
      <c r="C258" s="45">
        <v>2019</v>
      </c>
      <c r="D258" s="60" t="s">
        <v>1143</v>
      </c>
      <c r="E258" s="10" t="s">
        <v>34</v>
      </c>
      <c r="F258" s="45"/>
      <c r="G258" s="45"/>
      <c r="H258" s="45" t="s">
        <v>35</v>
      </c>
      <c r="I258" s="61" t="s">
        <v>36</v>
      </c>
      <c r="J258" s="12" t="s">
        <v>37</v>
      </c>
      <c r="K258" s="45" t="s">
        <v>1137</v>
      </c>
      <c r="L258" s="10" t="s">
        <v>39</v>
      </c>
      <c r="M258" s="62" t="s">
        <v>1108</v>
      </c>
      <c r="N258" s="62" t="s">
        <v>1109</v>
      </c>
      <c r="O258" s="63">
        <v>2019</v>
      </c>
      <c r="P258" s="63"/>
      <c r="Q258" s="63"/>
      <c r="R258" s="64" t="s">
        <v>42</v>
      </c>
      <c r="S258" s="65" t="s">
        <v>1144</v>
      </c>
      <c r="T258" s="75" t="s">
        <v>1139</v>
      </c>
      <c r="U258" s="75">
        <v>44012</v>
      </c>
      <c r="V258" s="63"/>
      <c r="W258" s="45" t="s">
        <v>1145</v>
      </c>
      <c r="X258" s="66">
        <v>1</v>
      </c>
      <c r="Y258" s="69" t="s">
        <v>45</v>
      </c>
      <c r="Z258" s="63"/>
      <c r="AA258" s="63">
        <v>7</v>
      </c>
      <c r="AB258" s="63">
        <v>2020</v>
      </c>
      <c r="AC258" s="68" t="s">
        <v>1142</v>
      </c>
      <c r="AD258" s="21">
        <f ca="1">TODAY()-TABLA34[[#This Row],[Fecha radicación informe]]</f>
        <v>1606</v>
      </c>
      <c r="AE258" s="22" t="s">
        <v>46</v>
      </c>
      <c r="AF258" s="14"/>
    </row>
    <row r="259" spans="1:32" ht="409.5" x14ac:dyDescent="0.2">
      <c r="A259" s="9">
        <v>3795</v>
      </c>
      <c r="B259" s="10">
        <v>116</v>
      </c>
      <c r="C259" s="10">
        <v>2019</v>
      </c>
      <c r="D259" s="59" t="s">
        <v>1146</v>
      </c>
      <c r="E259" s="10" t="s">
        <v>34</v>
      </c>
      <c r="F259" s="10"/>
      <c r="G259" s="10"/>
      <c r="H259" s="10" t="s">
        <v>85</v>
      </c>
      <c r="I259" s="61" t="s">
        <v>36</v>
      </c>
      <c r="J259" s="12" t="s">
        <v>37</v>
      </c>
      <c r="K259" s="45" t="s">
        <v>1137</v>
      </c>
      <c r="L259" s="45" t="s">
        <v>112</v>
      </c>
      <c r="M259" s="62" t="s">
        <v>1108</v>
      </c>
      <c r="N259" s="62" t="s">
        <v>1109</v>
      </c>
      <c r="O259" s="63">
        <v>2019</v>
      </c>
      <c r="P259" s="14"/>
      <c r="Q259" s="14"/>
      <c r="R259" s="15" t="s">
        <v>42</v>
      </c>
      <c r="S259" s="25" t="s">
        <v>1147</v>
      </c>
      <c r="T259" s="16" t="s">
        <v>1139</v>
      </c>
      <c r="U259" s="16">
        <v>44012</v>
      </c>
      <c r="V259" s="14"/>
      <c r="W259" s="10" t="s">
        <v>1148</v>
      </c>
      <c r="X259" s="66">
        <v>1</v>
      </c>
      <c r="Y259" s="69" t="s">
        <v>45</v>
      </c>
      <c r="Z259" s="14"/>
      <c r="AA259" s="14">
        <v>6</v>
      </c>
      <c r="AB259" s="14">
        <v>2020</v>
      </c>
      <c r="AC259" s="68" t="s">
        <v>1142</v>
      </c>
      <c r="AD259" s="21">
        <f ca="1">TODAY()-TABLA34[[#This Row],[Fecha radicación informe]]</f>
        <v>1606</v>
      </c>
      <c r="AE259" s="22" t="s">
        <v>46</v>
      </c>
      <c r="AF259" s="14"/>
    </row>
    <row r="260" spans="1:32" ht="283.5" x14ac:dyDescent="0.2">
      <c r="A260" s="44">
        <v>3796</v>
      </c>
      <c r="B260" s="45">
        <v>117</v>
      </c>
      <c r="C260" s="45">
        <v>2019</v>
      </c>
      <c r="D260" s="60" t="s">
        <v>1149</v>
      </c>
      <c r="E260" s="10" t="s">
        <v>34</v>
      </c>
      <c r="F260" s="45"/>
      <c r="G260" s="45"/>
      <c r="H260" s="45" t="s">
        <v>48</v>
      </c>
      <c r="I260" s="61" t="s">
        <v>308</v>
      </c>
      <c r="J260" s="12" t="s">
        <v>133</v>
      </c>
      <c r="K260" s="45" t="s">
        <v>927</v>
      </c>
      <c r="L260" s="45" t="s">
        <v>210</v>
      </c>
      <c r="M260" s="62" t="s">
        <v>1150</v>
      </c>
      <c r="N260" s="62" t="s">
        <v>1151</v>
      </c>
      <c r="O260" s="63">
        <v>2019</v>
      </c>
      <c r="P260" s="63"/>
      <c r="Q260" s="63"/>
      <c r="R260" s="64" t="s">
        <v>358</v>
      </c>
      <c r="S260" s="65" t="s">
        <v>1152</v>
      </c>
      <c r="T260" s="75">
        <v>44048</v>
      </c>
      <c r="U260" s="75">
        <v>44012</v>
      </c>
      <c r="V260" s="63"/>
      <c r="W260" s="45" t="s">
        <v>1153</v>
      </c>
      <c r="X260" s="66">
        <v>1</v>
      </c>
      <c r="Y260" s="69" t="s">
        <v>45</v>
      </c>
      <c r="Z260" s="63"/>
      <c r="AA260" s="63">
        <v>8</v>
      </c>
      <c r="AB260" s="63">
        <v>2020</v>
      </c>
      <c r="AC260" s="68" t="s">
        <v>1048</v>
      </c>
      <c r="AD260" s="21">
        <f ca="1">TODAY()-TABLA34[[#This Row],[Fecha radicación informe]]</f>
        <v>1582</v>
      </c>
      <c r="AE260" s="22" t="s">
        <v>58</v>
      </c>
      <c r="AF260" s="14"/>
    </row>
    <row r="261" spans="1:32" ht="204.75" x14ac:dyDescent="0.2">
      <c r="A261" s="44">
        <v>3797</v>
      </c>
      <c r="B261" s="45">
        <v>118</v>
      </c>
      <c r="C261" s="45">
        <v>2019</v>
      </c>
      <c r="D261" s="60" t="s">
        <v>1154</v>
      </c>
      <c r="E261" s="10" t="s">
        <v>34</v>
      </c>
      <c r="F261" s="45"/>
      <c r="G261" s="45"/>
      <c r="H261" s="45" t="s">
        <v>48</v>
      </c>
      <c r="I261" s="61" t="s">
        <v>308</v>
      </c>
      <c r="J261" s="12" t="s">
        <v>133</v>
      </c>
      <c r="K261" s="45" t="s">
        <v>927</v>
      </c>
      <c r="L261" s="45" t="s">
        <v>210</v>
      </c>
      <c r="M261" s="62" t="s">
        <v>1150</v>
      </c>
      <c r="N261" s="62" t="s">
        <v>1151</v>
      </c>
      <c r="O261" s="63">
        <v>2019</v>
      </c>
      <c r="P261" s="63"/>
      <c r="Q261" s="63"/>
      <c r="R261" s="64" t="s">
        <v>358</v>
      </c>
      <c r="S261" s="65" t="s">
        <v>1155</v>
      </c>
      <c r="T261" s="75">
        <v>44048</v>
      </c>
      <c r="U261" s="75">
        <v>44377</v>
      </c>
      <c r="V261" s="63"/>
      <c r="W261" s="45" t="s">
        <v>1156</v>
      </c>
      <c r="X261" s="66">
        <v>1</v>
      </c>
      <c r="Y261" s="69" t="s">
        <v>45</v>
      </c>
      <c r="Z261" s="63"/>
      <c r="AA261" s="63">
        <v>7</v>
      </c>
      <c r="AB261" s="63">
        <v>2021</v>
      </c>
      <c r="AC261" s="68" t="s">
        <v>1048</v>
      </c>
      <c r="AD261" s="21">
        <f ca="1">TODAY()-TABLA34[[#This Row],[Fecha radicación informe]]</f>
        <v>1582</v>
      </c>
      <c r="AE261" s="22" t="s">
        <v>58</v>
      </c>
      <c r="AF261" s="14"/>
    </row>
    <row r="262" spans="1:32" ht="378" x14ac:dyDescent="0.2">
      <c r="A262" s="44">
        <v>3798</v>
      </c>
      <c r="B262" s="45">
        <v>119</v>
      </c>
      <c r="C262" s="45">
        <v>2019</v>
      </c>
      <c r="D262" s="60" t="s">
        <v>1157</v>
      </c>
      <c r="E262" s="10" t="s">
        <v>34</v>
      </c>
      <c r="F262" s="45"/>
      <c r="G262" s="45"/>
      <c r="H262" s="45" t="s">
        <v>48</v>
      </c>
      <c r="I262" s="61" t="s">
        <v>308</v>
      </c>
      <c r="J262" s="12" t="s">
        <v>133</v>
      </c>
      <c r="K262" s="45" t="s">
        <v>927</v>
      </c>
      <c r="L262" s="45" t="s">
        <v>210</v>
      </c>
      <c r="M262" s="62" t="s">
        <v>1150</v>
      </c>
      <c r="N262" s="62" t="s">
        <v>1151</v>
      </c>
      <c r="O262" s="63">
        <v>2019</v>
      </c>
      <c r="P262" s="63"/>
      <c r="Q262" s="63"/>
      <c r="R262" s="64" t="s">
        <v>358</v>
      </c>
      <c r="S262" s="65" t="s">
        <v>1158</v>
      </c>
      <c r="T262" s="75">
        <v>44048</v>
      </c>
      <c r="U262" s="75">
        <v>44377</v>
      </c>
      <c r="V262" s="63"/>
      <c r="W262" s="45" t="s">
        <v>1159</v>
      </c>
      <c r="X262" s="66">
        <v>1</v>
      </c>
      <c r="Y262" s="69" t="s">
        <v>45</v>
      </c>
      <c r="Z262" s="63"/>
      <c r="AA262" s="63">
        <v>7</v>
      </c>
      <c r="AB262" s="63">
        <v>2021</v>
      </c>
      <c r="AC262" s="68" t="s">
        <v>1048</v>
      </c>
      <c r="AD262" s="21">
        <f ca="1">TODAY()-TABLA34[[#This Row],[Fecha radicación informe]]</f>
        <v>1582</v>
      </c>
      <c r="AE262" s="22" t="s">
        <v>58</v>
      </c>
      <c r="AF262" s="14"/>
    </row>
    <row r="263" spans="1:32" ht="393.75" x14ac:dyDescent="0.2">
      <c r="A263" s="44">
        <v>3799</v>
      </c>
      <c r="B263" s="45">
        <v>120</v>
      </c>
      <c r="C263" s="45">
        <v>2019</v>
      </c>
      <c r="D263" s="60" t="s">
        <v>1160</v>
      </c>
      <c r="E263" s="10" t="s">
        <v>34</v>
      </c>
      <c r="F263" s="45"/>
      <c r="G263" s="45"/>
      <c r="H263" s="45" t="s">
        <v>85</v>
      </c>
      <c r="I263" s="61" t="s">
        <v>49</v>
      </c>
      <c r="J263" s="70" t="s">
        <v>50</v>
      </c>
      <c r="K263" s="45" t="s">
        <v>1029</v>
      </c>
      <c r="L263" s="45" t="s">
        <v>765</v>
      </c>
      <c r="M263" s="62" t="s">
        <v>1150</v>
      </c>
      <c r="N263" s="62" t="s">
        <v>1151</v>
      </c>
      <c r="O263" s="63">
        <v>2019</v>
      </c>
      <c r="P263" s="63"/>
      <c r="Q263" s="63"/>
      <c r="R263" s="64" t="s">
        <v>358</v>
      </c>
      <c r="S263" s="65" t="s">
        <v>1161</v>
      </c>
      <c r="T263" s="75" t="s">
        <v>1038</v>
      </c>
      <c r="U263" s="75">
        <v>43921</v>
      </c>
      <c r="V263" s="63"/>
      <c r="W263" s="45" t="s">
        <v>1162</v>
      </c>
      <c r="X263" s="66">
        <v>1</v>
      </c>
      <c r="Y263" s="69" t="s">
        <v>45</v>
      </c>
      <c r="Z263" s="63"/>
      <c r="AA263" s="63">
        <v>3</v>
      </c>
      <c r="AB263" s="63">
        <v>2020</v>
      </c>
      <c r="AC263" s="68" t="s">
        <v>1163</v>
      </c>
      <c r="AD263" s="21">
        <f ca="1">TODAY()-TABLA34[[#This Row],[Fecha radicación informe]]</f>
        <v>1579</v>
      </c>
      <c r="AE263" s="22" t="s">
        <v>758</v>
      </c>
      <c r="AF263" s="14"/>
    </row>
    <row r="264" spans="1:32" ht="220.5" x14ac:dyDescent="0.2">
      <c r="A264" s="44">
        <v>3801</v>
      </c>
      <c r="B264" s="45">
        <v>122</v>
      </c>
      <c r="C264" s="45">
        <v>2019</v>
      </c>
      <c r="D264" s="60" t="s">
        <v>1169</v>
      </c>
      <c r="E264" s="10" t="s">
        <v>34</v>
      </c>
      <c r="F264" s="77"/>
      <c r="G264" s="77"/>
      <c r="H264" s="77" t="s">
        <v>85</v>
      </c>
      <c r="I264" s="61" t="s">
        <v>60</v>
      </c>
      <c r="J264" s="70" t="s">
        <v>61</v>
      </c>
      <c r="K264" s="45" t="s">
        <v>952</v>
      </c>
      <c r="L264" s="45" t="s">
        <v>100</v>
      </c>
      <c r="M264" s="62" t="s">
        <v>1150</v>
      </c>
      <c r="N264" s="62" t="s">
        <v>1151</v>
      </c>
      <c r="O264" s="63">
        <v>2019</v>
      </c>
      <c r="P264" s="63"/>
      <c r="Q264" s="63"/>
      <c r="R264" s="64" t="s">
        <v>42</v>
      </c>
      <c r="S264" s="65" t="s">
        <v>1170</v>
      </c>
      <c r="T264" s="75" t="s">
        <v>1171</v>
      </c>
      <c r="U264" s="75">
        <v>43889</v>
      </c>
      <c r="V264" s="63"/>
      <c r="W264" s="45" t="s">
        <v>1172</v>
      </c>
      <c r="X264" s="66">
        <v>1</v>
      </c>
      <c r="Y264" s="69" t="s">
        <v>45</v>
      </c>
      <c r="Z264" s="63"/>
      <c r="AA264" s="63">
        <v>2</v>
      </c>
      <c r="AB264" s="63">
        <v>2020</v>
      </c>
      <c r="AC264" s="68" t="s">
        <v>1167</v>
      </c>
      <c r="AD264" s="21">
        <f ca="1">TODAY()-TABLA34[[#This Row],[Fecha radicación informe]]</f>
        <v>1581</v>
      </c>
      <c r="AE264" s="22" t="s">
        <v>58</v>
      </c>
      <c r="AF264" s="14"/>
    </row>
    <row r="265" spans="1:32" ht="409.5" x14ac:dyDescent="0.2">
      <c r="A265" s="44">
        <v>3803</v>
      </c>
      <c r="B265" s="45">
        <v>124</v>
      </c>
      <c r="C265" s="45">
        <v>2019</v>
      </c>
      <c r="D265" s="60" t="s">
        <v>1177</v>
      </c>
      <c r="E265" s="10" t="s">
        <v>34</v>
      </c>
      <c r="F265" s="45"/>
      <c r="G265" s="45"/>
      <c r="H265" s="45" t="s">
        <v>35</v>
      </c>
      <c r="I265" s="61" t="s">
        <v>36</v>
      </c>
      <c r="J265" s="70" t="s">
        <v>98</v>
      </c>
      <c r="K265" s="45" t="s">
        <v>1178</v>
      </c>
      <c r="L265" s="10" t="s">
        <v>39</v>
      </c>
      <c r="M265" s="62" t="s">
        <v>1150</v>
      </c>
      <c r="N265" s="62" t="s">
        <v>1151</v>
      </c>
      <c r="O265" s="63">
        <v>2019</v>
      </c>
      <c r="P265" s="63"/>
      <c r="Q265" s="63"/>
      <c r="R265" s="64" t="s">
        <v>358</v>
      </c>
      <c r="S265" s="65" t="s">
        <v>1179</v>
      </c>
      <c r="T265" s="75">
        <v>43817</v>
      </c>
      <c r="U265" s="75">
        <v>44043</v>
      </c>
      <c r="V265" s="63"/>
      <c r="W265" s="45" t="s">
        <v>1180</v>
      </c>
      <c r="X265" s="66">
        <v>1</v>
      </c>
      <c r="Y265" s="69" t="s">
        <v>45</v>
      </c>
      <c r="Z265" s="63"/>
      <c r="AA265" s="63">
        <v>7</v>
      </c>
      <c r="AB265" s="63">
        <v>2020</v>
      </c>
      <c r="AC265" s="68" t="s">
        <v>1023</v>
      </c>
      <c r="AD265" s="21">
        <f ca="1">TODAY()-TABLA34[[#This Row],[Fecha radicación informe]]</f>
        <v>1580</v>
      </c>
      <c r="AE265" s="22" t="s">
        <v>46</v>
      </c>
      <c r="AF265" s="14"/>
    </row>
    <row r="266" spans="1:32" ht="409.5" x14ac:dyDescent="0.2">
      <c r="A266" s="44">
        <v>3804</v>
      </c>
      <c r="B266" s="45">
        <v>125</v>
      </c>
      <c r="C266" s="45">
        <v>2019</v>
      </c>
      <c r="D266" s="60" t="s">
        <v>1181</v>
      </c>
      <c r="E266" s="10" t="s">
        <v>34</v>
      </c>
      <c r="F266" s="45"/>
      <c r="G266" s="45"/>
      <c r="H266" s="45" t="s">
        <v>35</v>
      </c>
      <c r="I266" s="61" t="s">
        <v>36</v>
      </c>
      <c r="J266" s="70" t="s">
        <v>98</v>
      </c>
      <c r="K266" s="45" t="s">
        <v>1178</v>
      </c>
      <c r="L266" s="10" t="s">
        <v>39</v>
      </c>
      <c r="M266" s="62" t="s">
        <v>1150</v>
      </c>
      <c r="N266" s="62" t="s">
        <v>1151</v>
      </c>
      <c r="O266" s="63">
        <v>2019</v>
      </c>
      <c r="P266" s="63"/>
      <c r="Q266" s="63"/>
      <c r="R266" s="64" t="s">
        <v>436</v>
      </c>
      <c r="S266" s="65" t="s">
        <v>1182</v>
      </c>
      <c r="T266" s="75">
        <v>43817</v>
      </c>
      <c r="U266" s="75">
        <v>44185</v>
      </c>
      <c r="V266" s="63"/>
      <c r="W266" s="45" t="s">
        <v>1183</v>
      </c>
      <c r="X266" s="66">
        <v>1</v>
      </c>
      <c r="Y266" s="69" t="s">
        <v>45</v>
      </c>
      <c r="Z266" s="63"/>
      <c r="AA266" s="63">
        <v>1</v>
      </c>
      <c r="AB266" s="63">
        <v>2021</v>
      </c>
      <c r="AC266" s="68" t="s">
        <v>1023</v>
      </c>
      <c r="AD266" s="21">
        <f ca="1">TODAY()-TABLA34[[#This Row],[Fecha radicación informe]]</f>
        <v>1580</v>
      </c>
      <c r="AE266" s="22" t="s">
        <v>46</v>
      </c>
      <c r="AF266" s="14"/>
    </row>
    <row r="267" spans="1:32" ht="409.5" x14ac:dyDescent="0.2">
      <c r="A267" s="44">
        <v>3805</v>
      </c>
      <c r="B267" s="45">
        <v>126</v>
      </c>
      <c r="C267" s="45">
        <v>2019</v>
      </c>
      <c r="D267" s="60" t="s">
        <v>1184</v>
      </c>
      <c r="E267" s="10" t="s">
        <v>34</v>
      </c>
      <c r="F267" s="45"/>
      <c r="G267" s="45"/>
      <c r="H267" s="45" t="s">
        <v>35</v>
      </c>
      <c r="I267" s="61" t="s">
        <v>36</v>
      </c>
      <c r="J267" s="70" t="s">
        <v>98</v>
      </c>
      <c r="K267" s="45" t="s">
        <v>1178</v>
      </c>
      <c r="L267" s="10" t="s">
        <v>39</v>
      </c>
      <c r="M267" s="62" t="s">
        <v>1150</v>
      </c>
      <c r="N267" s="62" t="s">
        <v>1151</v>
      </c>
      <c r="O267" s="63">
        <v>2019</v>
      </c>
      <c r="P267" s="63"/>
      <c r="Q267" s="63"/>
      <c r="R267" s="64"/>
      <c r="S267" s="65" t="s">
        <v>1185</v>
      </c>
      <c r="T267" s="75">
        <v>44043</v>
      </c>
      <c r="U267" s="75">
        <v>44078</v>
      </c>
      <c r="V267" s="63"/>
      <c r="W267" s="45" t="s">
        <v>1186</v>
      </c>
      <c r="X267" s="66">
        <v>1</v>
      </c>
      <c r="Y267" s="69" t="s">
        <v>45</v>
      </c>
      <c r="Z267" s="63"/>
      <c r="AA267" s="63">
        <v>9</v>
      </c>
      <c r="AB267" s="63">
        <v>2020</v>
      </c>
      <c r="AC267" s="68" t="s">
        <v>1023</v>
      </c>
      <c r="AD267" s="21">
        <f ca="1">TODAY()-TABLA34[[#This Row],[Fecha radicación informe]]</f>
        <v>1580</v>
      </c>
      <c r="AE267" s="22" t="s">
        <v>46</v>
      </c>
      <c r="AF267" s="14"/>
    </row>
    <row r="268" spans="1:32" ht="409.5" x14ac:dyDescent="0.2">
      <c r="A268" s="44">
        <v>3807</v>
      </c>
      <c r="B268" s="45">
        <v>128</v>
      </c>
      <c r="C268" s="45">
        <v>2019</v>
      </c>
      <c r="D268" s="60" t="s">
        <v>1191</v>
      </c>
      <c r="E268" s="10" t="s">
        <v>34</v>
      </c>
      <c r="F268" s="45"/>
      <c r="G268" s="45"/>
      <c r="H268" s="45" t="s">
        <v>35</v>
      </c>
      <c r="I268" s="61" t="s">
        <v>36</v>
      </c>
      <c r="J268" s="70" t="s">
        <v>98</v>
      </c>
      <c r="K268" s="45" t="s">
        <v>1178</v>
      </c>
      <c r="L268" s="10" t="s">
        <v>39</v>
      </c>
      <c r="M268" s="62" t="s">
        <v>1150</v>
      </c>
      <c r="N268" s="62" t="s">
        <v>1151</v>
      </c>
      <c r="O268" s="63">
        <v>2019</v>
      </c>
      <c r="P268" s="63"/>
      <c r="Q268" s="63"/>
      <c r="R268" s="64" t="s">
        <v>42</v>
      </c>
      <c r="S268" s="65" t="s">
        <v>1192</v>
      </c>
      <c r="T268" s="75">
        <v>43817</v>
      </c>
      <c r="U268" s="75">
        <v>44043</v>
      </c>
      <c r="V268" s="63"/>
      <c r="W268" s="45" t="s">
        <v>1193</v>
      </c>
      <c r="X268" s="66">
        <v>1</v>
      </c>
      <c r="Y268" s="69" t="s">
        <v>45</v>
      </c>
      <c r="Z268" s="63"/>
      <c r="AA268" s="63">
        <v>8</v>
      </c>
      <c r="AB268" s="63">
        <v>2020</v>
      </c>
      <c r="AC268" s="68" t="s">
        <v>1023</v>
      </c>
      <c r="AD268" s="21">
        <f ca="1">TODAY()-TABLA34[[#This Row],[Fecha radicación informe]]</f>
        <v>1580</v>
      </c>
      <c r="AE268" s="22" t="s">
        <v>46</v>
      </c>
      <c r="AF268" s="14"/>
    </row>
    <row r="269" spans="1:32" ht="409.5" x14ac:dyDescent="0.2">
      <c r="A269" s="44">
        <v>3808</v>
      </c>
      <c r="B269" s="45">
        <v>129</v>
      </c>
      <c r="C269" s="45">
        <v>2019</v>
      </c>
      <c r="D269" s="60" t="s">
        <v>1194</v>
      </c>
      <c r="E269" s="10" t="s">
        <v>34</v>
      </c>
      <c r="F269" s="45"/>
      <c r="G269" s="45"/>
      <c r="H269" s="45" t="s">
        <v>35</v>
      </c>
      <c r="I269" s="61" t="s">
        <v>36</v>
      </c>
      <c r="J269" s="70" t="s">
        <v>98</v>
      </c>
      <c r="K269" s="45" t="s">
        <v>1178</v>
      </c>
      <c r="L269" s="10" t="s">
        <v>39</v>
      </c>
      <c r="M269" s="62" t="s">
        <v>1150</v>
      </c>
      <c r="N269" s="62" t="s">
        <v>1151</v>
      </c>
      <c r="O269" s="63">
        <v>2019</v>
      </c>
      <c r="P269" s="63"/>
      <c r="Q269" s="63"/>
      <c r="R269" s="64" t="s">
        <v>358</v>
      </c>
      <c r="S269" s="65" t="s">
        <v>1195</v>
      </c>
      <c r="T269" s="75">
        <v>43817</v>
      </c>
      <c r="U269" s="75">
        <v>44135</v>
      </c>
      <c r="V269" s="63"/>
      <c r="W269" s="45" t="s">
        <v>1196</v>
      </c>
      <c r="X269" s="66">
        <v>1</v>
      </c>
      <c r="Y269" s="69" t="s">
        <v>45</v>
      </c>
      <c r="Z269" s="63"/>
      <c r="AA269" s="63">
        <v>10</v>
      </c>
      <c r="AB269" s="63">
        <v>2020</v>
      </c>
      <c r="AC269" s="68" t="s">
        <v>1023</v>
      </c>
      <c r="AD269" s="21">
        <f ca="1">TODAY()-TABLA34[[#This Row],[Fecha radicación informe]]</f>
        <v>1580</v>
      </c>
      <c r="AE269" s="22" t="s">
        <v>46</v>
      </c>
      <c r="AF269" s="14"/>
    </row>
    <row r="270" spans="1:32" ht="315" x14ac:dyDescent="0.2">
      <c r="A270" s="44">
        <v>3810</v>
      </c>
      <c r="B270" s="45">
        <v>131</v>
      </c>
      <c r="C270" s="45">
        <v>2019</v>
      </c>
      <c r="D270" s="60" t="s">
        <v>1201</v>
      </c>
      <c r="E270" s="10" t="s">
        <v>34</v>
      </c>
      <c r="F270" s="45"/>
      <c r="G270" s="45"/>
      <c r="H270" s="45" t="s">
        <v>781</v>
      </c>
      <c r="I270" s="61" t="s">
        <v>36</v>
      </c>
      <c r="J270" s="12" t="s">
        <v>37</v>
      </c>
      <c r="K270" s="45" t="s">
        <v>390</v>
      </c>
      <c r="L270" s="45" t="s">
        <v>285</v>
      </c>
      <c r="M270" s="62" t="s">
        <v>1108</v>
      </c>
      <c r="N270" s="62" t="s">
        <v>1109</v>
      </c>
      <c r="O270" s="63">
        <v>2019</v>
      </c>
      <c r="P270" s="63"/>
      <c r="Q270" s="63"/>
      <c r="R270" s="64"/>
      <c r="S270" s="65" t="s">
        <v>1202</v>
      </c>
      <c r="T270" s="75">
        <v>43924</v>
      </c>
      <c r="U270" s="75">
        <v>44012</v>
      </c>
      <c r="V270" s="63"/>
      <c r="W270" s="45" t="s">
        <v>1203</v>
      </c>
      <c r="X270" s="66">
        <v>1</v>
      </c>
      <c r="Y270" s="69" t="s">
        <v>45</v>
      </c>
      <c r="Z270" s="63"/>
      <c r="AA270" s="63" t="s">
        <v>393</v>
      </c>
      <c r="AB270" s="63">
        <v>2020</v>
      </c>
      <c r="AC270" s="68" t="s">
        <v>1023</v>
      </c>
      <c r="AD270" s="21">
        <f ca="1">TODAY()-TABLA34[[#This Row],[Fecha radicación informe]]</f>
        <v>1580</v>
      </c>
      <c r="AE270" s="22" t="s">
        <v>46</v>
      </c>
      <c r="AF270" s="14"/>
    </row>
    <row r="271" spans="1:32" ht="409.5" x14ac:dyDescent="0.2">
      <c r="A271" s="44">
        <v>3811</v>
      </c>
      <c r="B271" s="45">
        <v>132</v>
      </c>
      <c r="C271" s="45">
        <v>2019</v>
      </c>
      <c r="D271" s="60" t="s">
        <v>1204</v>
      </c>
      <c r="E271" s="10" t="s">
        <v>34</v>
      </c>
      <c r="F271" s="45"/>
      <c r="G271" s="45"/>
      <c r="H271" s="45" t="s">
        <v>85</v>
      </c>
      <c r="I271" s="61" t="s">
        <v>36</v>
      </c>
      <c r="J271" s="12" t="s">
        <v>37</v>
      </c>
      <c r="K271" s="45" t="s">
        <v>390</v>
      </c>
      <c r="L271" s="45" t="s">
        <v>285</v>
      </c>
      <c r="M271" s="62" t="s">
        <v>1108</v>
      </c>
      <c r="N271" s="62" t="s">
        <v>1109</v>
      </c>
      <c r="O271" s="63">
        <v>2019</v>
      </c>
      <c r="P271" s="63"/>
      <c r="Q271" s="63"/>
      <c r="R271" s="64"/>
      <c r="S271" s="65" t="s">
        <v>1205</v>
      </c>
      <c r="T271" s="75">
        <v>43924</v>
      </c>
      <c r="U271" s="75">
        <v>44012</v>
      </c>
      <c r="V271" s="63"/>
      <c r="W271" s="45" t="s">
        <v>1206</v>
      </c>
      <c r="X271" s="66">
        <v>1</v>
      </c>
      <c r="Y271" s="69" t="s">
        <v>45</v>
      </c>
      <c r="Z271" s="63"/>
      <c r="AA271" s="63">
        <v>6</v>
      </c>
      <c r="AB271" s="63">
        <v>2020</v>
      </c>
      <c r="AC271" s="68" t="s">
        <v>1023</v>
      </c>
      <c r="AD271" s="21">
        <f ca="1">TODAY()-TABLA34[[#This Row],[Fecha radicación informe]]</f>
        <v>1580</v>
      </c>
      <c r="AE271" s="22" t="s">
        <v>46</v>
      </c>
      <c r="AF271" s="14"/>
    </row>
    <row r="272" spans="1:32" ht="173.25" x14ac:dyDescent="0.2">
      <c r="A272" s="44">
        <v>3812</v>
      </c>
      <c r="B272" s="45">
        <v>1</v>
      </c>
      <c r="C272" s="45">
        <v>2020</v>
      </c>
      <c r="D272" s="60" t="s">
        <v>1207</v>
      </c>
      <c r="E272" s="10" t="s">
        <v>34</v>
      </c>
      <c r="F272" s="45"/>
      <c r="G272" s="45"/>
      <c r="H272" s="45" t="s">
        <v>85</v>
      </c>
      <c r="I272" s="61" t="s">
        <v>49</v>
      </c>
      <c r="J272" s="70" t="s">
        <v>50</v>
      </c>
      <c r="K272" s="45" t="s">
        <v>1091</v>
      </c>
      <c r="L272" s="45" t="s">
        <v>765</v>
      </c>
      <c r="M272" s="62" t="s">
        <v>1208</v>
      </c>
      <c r="N272" s="62" t="s">
        <v>216</v>
      </c>
      <c r="O272" s="63">
        <v>2020</v>
      </c>
      <c r="P272" s="63"/>
      <c r="Q272" s="63"/>
      <c r="R272" s="64"/>
      <c r="S272" s="65" t="s">
        <v>1032</v>
      </c>
      <c r="T272" s="75">
        <v>43920</v>
      </c>
      <c r="U272" s="75">
        <v>43966</v>
      </c>
      <c r="V272" s="63"/>
      <c r="W272" s="45" t="s">
        <v>1209</v>
      </c>
      <c r="X272" s="66">
        <v>1</v>
      </c>
      <c r="Y272" s="69" t="s">
        <v>45</v>
      </c>
      <c r="Z272" s="63"/>
      <c r="AA272" s="63">
        <v>5</v>
      </c>
      <c r="AB272" s="63">
        <v>2020</v>
      </c>
      <c r="AC272" s="68" t="s">
        <v>1210</v>
      </c>
      <c r="AD272" s="21">
        <f ca="1">TODAY()-TABLA34[[#This Row],[Fecha radicación informe]]</f>
        <v>1508</v>
      </c>
      <c r="AE272" s="22" t="s">
        <v>58</v>
      </c>
      <c r="AF272" s="14"/>
    </row>
    <row r="273" spans="1:32" ht="409.5" x14ac:dyDescent="0.2">
      <c r="A273" s="44">
        <v>3813</v>
      </c>
      <c r="B273" s="45">
        <v>2</v>
      </c>
      <c r="C273" s="45">
        <v>2020</v>
      </c>
      <c r="D273" s="60" t="s">
        <v>1211</v>
      </c>
      <c r="E273" s="10" t="s">
        <v>34</v>
      </c>
      <c r="F273" s="45"/>
      <c r="G273" s="45"/>
      <c r="H273" s="45" t="s">
        <v>85</v>
      </c>
      <c r="I273" s="61" t="s">
        <v>49</v>
      </c>
      <c r="J273" s="70" t="s">
        <v>50</v>
      </c>
      <c r="K273" s="10" t="s">
        <v>180</v>
      </c>
      <c r="L273" s="45" t="s">
        <v>765</v>
      </c>
      <c r="M273" s="62" t="s">
        <v>1208</v>
      </c>
      <c r="N273" s="62" t="s">
        <v>216</v>
      </c>
      <c r="O273" s="63">
        <v>2020</v>
      </c>
      <c r="P273" s="63"/>
      <c r="Q273" s="63"/>
      <c r="R273" s="64"/>
      <c r="S273" s="65" t="s">
        <v>1212</v>
      </c>
      <c r="T273" s="75">
        <v>43920</v>
      </c>
      <c r="U273" s="75">
        <v>44439</v>
      </c>
      <c r="V273" s="63"/>
      <c r="W273" s="45" t="s">
        <v>1213</v>
      </c>
      <c r="X273" s="66">
        <v>1</v>
      </c>
      <c r="Y273" s="69" t="s">
        <v>45</v>
      </c>
      <c r="Z273" s="63"/>
      <c r="AA273" s="63">
        <v>9</v>
      </c>
      <c r="AB273" s="63">
        <v>2021</v>
      </c>
      <c r="AC273" s="68" t="s">
        <v>1210</v>
      </c>
      <c r="AD273" s="21">
        <f ca="1">TODAY()-TABLA34[[#This Row],[Fecha radicación informe]]</f>
        <v>1508</v>
      </c>
      <c r="AE273" s="22" t="s">
        <v>58</v>
      </c>
      <c r="AF273" s="14"/>
    </row>
    <row r="274" spans="1:32" ht="299.25" x14ac:dyDescent="0.2">
      <c r="A274" s="44">
        <v>3814</v>
      </c>
      <c r="B274" s="45">
        <v>3</v>
      </c>
      <c r="C274" s="45">
        <v>2020</v>
      </c>
      <c r="D274" s="60" t="s">
        <v>1214</v>
      </c>
      <c r="E274" s="10" t="s">
        <v>34</v>
      </c>
      <c r="F274" s="45"/>
      <c r="G274" s="45"/>
      <c r="H274" s="45" t="s">
        <v>85</v>
      </c>
      <c r="I274" s="61" t="s">
        <v>49</v>
      </c>
      <c r="J274" s="70" t="s">
        <v>50</v>
      </c>
      <c r="K274" s="45" t="s">
        <v>1091</v>
      </c>
      <c r="L274" s="45" t="s">
        <v>765</v>
      </c>
      <c r="M274" s="62" t="s">
        <v>1208</v>
      </c>
      <c r="N274" s="62" t="s">
        <v>216</v>
      </c>
      <c r="O274" s="63">
        <v>2020</v>
      </c>
      <c r="P274" s="63"/>
      <c r="Q274" s="63"/>
      <c r="R274" s="64" t="s">
        <v>358</v>
      </c>
      <c r="S274" s="65" t="s">
        <v>1215</v>
      </c>
      <c r="T274" s="75">
        <v>43957</v>
      </c>
      <c r="U274" s="75">
        <v>44135</v>
      </c>
      <c r="V274" s="63"/>
      <c r="W274" s="45" t="s">
        <v>1216</v>
      </c>
      <c r="X274" s="66">
        <v>1</v>
      </c>
      <c r="Y274" s="69" t="s">
        <v>45</v>
      </c>
      <c r="Z274" s="63"/>
      <c r="AA274" s="63">
        <v>10</v>
      </c>
      <c r="AB274" s="63">
        <v>2020</v>
      </c>
      <c r="AC274" s="68" t="s">
        <v>1210</v>
      </c>
      <c r="AD274" s="21">
        <f ca="1">TODAY()-TABLA34[[#This Row],[Fecha radicación informe]]</f>
        <v>1508</v>
      </c>
      <c r="AE274" s="22" t="s">
        <v>58</v>
      </c>
      <c r="AF274" s="14"/>
    </row>
    <row r="275" spans="1:32" ht="409.5" x14ac:dyDescent="0.2">
      <c r="A275" s="44">
        <v>3815</v>
      </c>
      <c r="B275" s="45">
        <v>4</v>
      </c>
      <c r="C275" s="45">
        <v>2020</v>
      </c>
      <c r="D275" s="60" t="s">
        <v>1217</v>
      </c>
      <c r="E275" s="10" t="s">
        <v>34</v>
      </c>
      <c r="F275" s="45"/>
      <c r="G275" s="45"/>
      <c r="H275" s="45" t="s">
        <v>781</v>
      </c>
      <c r="I275" s="61" t="s">
        <v>76</v>
      </c>
      <c r="J275" s="70" t="s">
        <v>77</v>
      </c>
      <c r="K275" s="45" t="s">
        <v>1218</v>
      </c>
      <c r="L275" s="45" t="s">
        <v>79</v>
      </c>
      <c r="M275" s="62" t="s">
        <v>1219</v>
      </c>
      <c r="N275" s="62" t="s">
        <v>889</v>
      </c>
      <c r="O275" s="63">
        <v>2020</v>
      </c>
      <c r="P275" s="63"/>
      <c r="Q275" s="63"/>
      <c r="R275" s="64" t="s">
        <v>358</v>
      </c>
      <c r="S275" s="65" t="s">
        <v>1220</v>
      </c>
      <c r="T275" s="75">
        <v>44141</v>
      </c>
      <c r="U275" s="75">
        <v>44408</v>
      </c>
      <c r="V275" s="63"/>
      <c r="W275" s="45" t="s">
        <v>1221</v>
      </c>
      <c r="X275" s="66">
        <v>1</v>
      </c>
      <c r="Y275" s="69" t="s">
        <v>45</v>
      </c>
      <c r="Z275" s="63"/>
      <c r="AA275" s="63">
        <v>4</v>
      </c>
      <c r="AB275" s="63">
        <v>2021</v>
      </c>
      <c r="AC275" s="68">
        <v>43955</v>
      </c>
      <c r="AD275" s="21">
        <f ca="1">TODAY()-TABLA34[[#This Row],[Fecha radicación informe]]</f>
        <v>1442</v>
      </c>
      <c r="AE275" s="22" t="s">
        <v>58</v>
      </c>
      <c r="AF275" s="14"/>
    </row>
    <row r="276" spans="1:32" ht="393.75" x14ac:dyDescent="0.2">
      <c r="A276" s="44">
        <v>3816</v>
      </c>
      <c r="B276" s="45">
        <v>5</v>
      </c>
      <c r="C276" s="45">
        <v>2020</v>
      </c>
      <c r="D276" s="60" t="s">
        <v>1222</v>
      </c>
      <c r="E276" s="10" t="s">
        <v>34</v>
      </c>
      <c r="F276" s="45"/>
      <c r="G276" s="45"/>
      <c r="H276" s="45" t="s">
        <v>781</v>
      </c>
      <c r="I276" s="61" t="s">
        <v>187</v>
      </c>
      <c r="J276" s="12" t="s">
        <v>188</v>
      </c>
      <c r="K276" s="45" t="s">
        <v>884</v>
      </c>
      <c r="L276" s="45" t="s">
        <v>79</v>
      </c>
      <c r="M276" s="62" t="s">
        <v>1219</v>
      </c>
      <c r="N276" s="62" t="s">
        <v>889</v>
      </c>
      <c r="O276" s="63">
        <v>2020</v>
      </c>
      <c r="P276" s="63"/>
      <c r="Q276" s="63"/>
      <c r="R276" s="64" t="s">
        <v>358</v>
      </c>
      <c r="S276" s="65" t="s">
        <v>1223</v>
      </c>
      <c r="T276" s="75" t="s">
        <v>1224</v>
      </c>
      <c r="U276" s="75">
        <v>44196</v>
      </c>
      <c r="V276" s="63"/>
      <c r="W276" s="45" t="s">
        <v>1225</v>
      </c>
      <c r="X276" s="66">
        <v>1</v>
      </c>
      <c r="Y276" s="69" t="s">
        <v>45</v>
      </c>
      <c r="Z276" s="63"/>
      <c r="AA276" s="63">
        <v>7</v>
      </c>
      <c r="AB276" s="63">
        <v>2020</v>
      </c>
      <c r="AC276" s="68">
        <v>43955</v>
      </c>
      <c r="AD276" s="21">
        <f ca="1">TODAY()-TABLA34[[#This Row],[Fecha radicación informe]]</f>
        <v>1442</v>
      </c>
      <c r="AE276" s="22" t="s">
        <v>58</v>
      </c>
      <c r="AF276" s="14"/>
    </row>
    <row r="277" spans="1:32" ht="346.5" x14ac:dyDescent="0.2">
      <c r="A277" s="44">
        <v>3818</v>
      </c>
      <c r="B277" s="45">
        <v>7</v>
      </c>
      <c r="C277" s="45">
        <v>2020</v>
      </c>
      <c r="D277" s="60" t="s">
        <v>1230</v>
      </c>
      <c r="E277" s="10" t="s">
        <v>34</v>
      </c>
      <c r="F277" s="45"/>
      <c r="G277" s="45"/>
      <c r="H277" s="45" t="s">
        <v>301</v>
      </c>
      <c r="I277" s="61" t="s">
        <v>308</v>
      </c>
      <c r="J277" s="12" t="s">
        <v>133</v>
      </c>
      <c r="K277" s="45" t="s">
        <v>927</v>
      </c>
      <c r="L277" s="45" t="s">
        <v>279</v>
      </c>
      <c r="M277" s="62" t="s">
        <v>1219</v>
      </c>
      <c r="N277" s="62" t="s">
        <v>889</v>
      </c>
      <c r="O277" s="63">
        <v>2020</v>
      </c>
      <c r="P277" s="63"/>
      <c r="Q277" s="63"/>
      <c r="R277" s="64" t="s">
        <v>358</v>
      </c>
      <c r="S277" s="65" t="s">
        <v>1231</v>
      </c>
      <c r="T277" s="75" t="s">
        <v>1232</v>
      </c>
      <c r="U277" s="75">
        <v>44184</v>
      </c>
      <c r="V277" s="63"/>
      <c r="W277" s="45" t="s">
        <v>1233</v>
      </c>
      <c r="X277" s="66">
        <v>1</v>
      </c>
      <c r="Y277" s="69" t="s">
        <v>45</v>
      </c>
      <c r="Z277" s="63"/>
      <c r="AA277" s="63">
        <v>4</v>
      </c>
      <c r="AB277" s="63">
        <v>2021</v>
      </c>
      <c r="AC277" s="68">
        <v>43956</v>
      </c>
      <c r="AD277" s="21">
        <f ca="1">TODAY()-TABLA34[[#This Row],[Fecha radicación informe]]</f>
        <v>1441</v>
      </c>
      <c r="AE277" s="22" t="s">
        <v>758</v>
      </c>
      <c r="AF277" s="14"/>
    </row>
    <row r="278" spans="1:32" ht="409.5" x14ac:dyDescent="0.2">
      <c r="A278" s="44">
        <v>3819</v>
      </c>
      <c r="B278" s="45">
        <v>8</v>
      </c>
      <c r="C278" s="45">
        <v>2020</v>
      </c>
      <c r="D278" s="60" t="s">
        <v>1234</v>
      </c>
      <c r="E278" s="10" t="s">
        <v>34</v>
      </c>
      <c r="F278" s="45"/>
      <c r="G278" s="45"/>
      <c r="H278" s="45" t="s">
        <v>301</v>
      </c>
      <c r="I278" s="61" t="s">
        <v>308</v>
      </c>
      <c r="J278" s="12" t="s">
        <v>133</v>
      </c>
      <c r="K278" s="45" t="s">
        <v>927</v>
      </c>
      <c r="L278" s="45" t="s">
        <v>279</v>
      </c>
      <c r="M278" s="62" t="s">
        <v>1219</v>
      </c>
      <c r="N278" s="62" t="s">
        <v>889</v>
      </c>
      <c r="O278" s="63">
        <v>2020</v>
      </c>
      <c r="P278" s="63"/>
      <c r="Q278" s="63"/>
      <c r="R278" s="64" t="s">
        <v>42</v>
      </c>
      <c r="S278" s="65" t="s">
        <v>1235</v>
      </c>
      <c r="T278" s="75">
        <v>44116</v>
      </c>
      <c r="U278" s="75">
        <v>44147</v>
      </c>
      <c r="V278" s="63"/>
      <c r="W278" s="45" t="s">
        <v>1236</v>
      </c>
      <c r="X278" s="66">
        <v>1</v>
      </c>
      <c r="Y278" s="69" t="s">
        <v>45</v>
      </c>
      <c r="Z278" s="63"/>
      <c r="AA278" s="63">
        <v>12</v>
      </c>
      <c r="AB278" s="63">
        <v>2020</v>
      </c>
      <c r="AC278" s="68">
        <v>43956</v>
      </c>
      <c r="AD278" s="21">
        <f ca="1">TODAY()-TABLA34[[#This Row],[Fecha radicación informe]]</f>
        <v>1441</v>
      </c>
      <c r="AE278" s="22" t="s">
        <v>758</v>
      </c>
      <c r="AF278" s="14"/>
    </row>
    <row r="279" spans="1:32" ht="126" x14ac:dyDescent="0.2">
      <c r="A279" s="44">
        <v>3820</v>
      </c>
      <c r="B279" s="45">
        <v>9</v>
      </c>
      <c r="C279" s="45">
        <v>2020</v>
      </c>
      <c r="D279" s="60" t="s">
        <v>1237</v>
      </c>
      <c r="E279" s="10" t="s">
        <v>34</v>
      </c>
      <c r="F279" s="45"/>
      <c r="G279" s="45"/>
      <c r="H279" s="45" t="s">
        <v>48</v>
      </c>
      <c r="I279" s="61" t="s">
        <v>140</v>
      </c>
      <c r="J279" s="12" t="s">
        <v>133</v>
      </c>
      <c r="K279" s="45" t="s">
        <v>927</v>
      </c>
      <c r="L279" s="45" t="s">
        <v>210</v>
      </c>
      <c r="M279" s="62" t="s">
        <v>1219</v>
      </c>
      <c r="N279" s="62" t="s">
        <v>889</v>
      </c>
      <c r="O279" s="63">
        <v>2020</v>
      </c>
      <c r="P279" s="63"/>
      <c r="Q279" s="63"/>
      <c r="R279" s="64" t="s">
        <v>358</v>
      </c>
      <c r="S279" s="65" t="s">
        <v>1238</v>
      </c>
      <c r="T279" s="75">
        <v>44111</v>
      </c>
      <c r="U279" s="75">
        <v>44074</v>
      </c>
      <c r="V279" s="63"/>
      <c r="W279" s="45" t="s">
        <v>1239</v>
      </c>
      <c r="X279" s="66">
        <v>1</v>
      </c>
      <c r="Y279" s="69" t="s">
        <v>45</v>
      </c>
      <c r="Z279" s="63"/>
      <c r="AA279" s="63">
        <v>9</v>
      </c>
      <c r="AB279" s="63">
        <v>2020</v>
      </c>
      <c r="AC279" s="68">
        <v>43956</v>
      </c>
      <c r="AD279" s="21">
        <f ca="1">TODAY()-TABLA34[[#This Row],[Fecha radicación informe]]</f>
        <v>1441</v>
      </c>
      <c r="AE279" s="22" t="s">
        <v>58</v>
      </c>
      <c r="AF279" s="14"/>
    </row>
    <row r="280" spans="1:32" ht="126" x14ac:dyDescent="0.2">
      <c r="A280" s="44">
        <v>3821</v>
      </c>
      <c r="B280" s="45">
        <v>10</v>
      </c>
      <c r="C280" s="45">
        <v>2020</v>
      </c>
      <c r="D280" s="60" t="s">
        <v>1240</v>
      </c>
      <c r="E280" s="10" t="s">
        <v>34</v>
      </c>
      <c r="F280" s="45"/>
      <c r="G280" s="45"/>
      <c r="H280" s="45" t="s">
        <v>48</v>
      </c>
      <c r="I280" s="61" t="s">
        <v>140</v>
      </c>
      <c r="J280" s="12" t="s">
        <v>133</v>
      </c>
      <c r="K280" s="45" t="s">
        <v>927</v>
      </c>
      <c r="L280" s="45" t="s">
        <v>210</v>
      </c>
      <c r="M280" s="62" t="s">
        <v>1219</v>
      </c>
      <c r="N280" s="62" t="s">
        <v>889</v>
      </c>
      <c r="O280" s="63">
        <v>2020</v>
      </c>
      <c r="P280" s="63"/>
      <c r="Q280" s="63"/>
      <c r="R280" s="64" t="s">
        <v>358</v>
      </c>
      <c r="S280" s="65" t="s">
        <v>1241</v>
      </c>
      <c r="T280" s="75">
        <v>44111</v>
      </c>
      <c r="U280" s="75">
        <v>44043</v>
      </c>
      <c r="V280" s="63"/>
      <c r="W280" s="45" t="s">
        <v>1242</v>
      </c>
      <c r="X280" s="66">
        <v>1</v>
      </c>
      <c r="Y280" s="69" t="s">
        <v>45</v>
      </c>
      <c r="Z280" s="63"/>
      <c r="AA280" s="63">
        <v>9</v>
      </c>
      <c r="AB280" s="63">
        <v>2020</v>
      </c>
      <c r="AC280" s="68">
        <v>43956</v>
      </c>
      <c r="AD280" s="21">
        <f ca="1">TODAY()-TABLA34[[#This Row],[Fecha radicación informe]]</f>
        <v>1441</v>
      </c>
      <c r="AE280" s="22" t="s">
        <v>58</v>
      </c>
      <c r="AF280" s="14"/>
    </row>
    <row r="281" spans="1:32" ht="409.5" x14ac:dyDescent="0.2">
      <c r="A281" s="44">
        <v>3822</v>
      </c>
      <c r="B281" s="45">
        <v>11</v>
      </c>
      <c r="C281" s="45">
        <v>2020</v>
      </c>
      <c r="D281" s="60" t="s">
        <v>1243</v>
      </c>
      <c r="E281" s="10" t="s">
        <v>34</v>
      </c>
      <c r="F281" s="45"/>
      <c r="G281" s="45"/>
      <c r="H281" s="45" t="s">
        <v>35</v>
      </c>
      <c r="I281" s="61" t="s">
        <v>36</v>
      </c>
      <c r="J281" s="12" t="s">
        <v>188</v>
      </c>
      <c r="K281" s="10" t="s">
        <v>273</v>
      </c>
      <c r="L281" s="45" t="s">
        <v>100</v>
      </c>
      <c r="M281" s="62" t="s">
        <v>1244</v>
      </c>
      <c r="N281" s="62" t="s">
        <v>802</v>
      </c>
      <c r="O281" s="63">
        <v>2020</v>
      </c>
      <c r="P281" s="63"/>
      <c r="Q281" s="63"/>
      <c r="R281" s="64" t="s">
        <v>358</v>
      </c>
      <c r="S281" s="65" t="s">
        <v>1245</v>
      </c>
      <c r="T281" s="75">
        <v>43983</v>
      </c>
      <c r="U281" s="75">
        <v>44196</v>
      </c>
      <c r="V281" s="63"/>
      <c r="W281" s="45" t="s">
        <v>1246</v>
      </c>
      <c r="X281" s="66">
        <v>1</v>
      </c>
      <c r="Y281" s="69" t="s">
        <v>45</v>
      </c>
      <c r="Z281" s="63"/>
      <c r="AA281" s="63">
        <v>6</v>
      </c>
      <c r="AB281" s="63">
        <v>2020</v>
      </c>
      <c r="AC281" s="68" t="s">
        <v>1247</v>
      </c>
      <c r="AD281" s="21">
        <f ca="1">TODAY()-TABLA34[[#This Row],[Fecha radicación informe]]</f>
        <v>1417</v>
      </c>
      <c r="AE281" s="22" t="s">
        <v>46</v>
      </c>
      <c r="AF281" s="14"/>
    </row>
    <row r="282" spans="1:32" ht="409.5" x14ac:dyDescent="0.2">
      <c r="A282" s="44">
        <v>3823</v>
      </c>
      <c r="B282" s="45">
        <v>12</v>
      </c>
      <c r="C282" s="45">
        <v>2020</v>
      </c>
      <c r="D282" s="60" t="s">
        <v>1248</v>
      </c>
      <c r="E282" s="10" t="s">
        <v>34</v>
      </c>
      <c r="F282" s="45"/>
      <c r="G282" s="45"/>
      <c r="H282" s="45" t="s">
        <v>35</v>
      </c>
      <c r="I282" s="61" t="s">
        <v>36</v>
      </c>
      <c r="J282" s="12" t="s">
        <v>188</v>
      </c>
      <c r="K282" s="10" t="s">
        <v>273</v>
      </c>
      <c r="L282" s="45" t="s">
        <v>100</v>
      </c>
      <c r="M282" s="62" t="s">
        <v>1244</v>
      </c>
      <c r="N282" s="62" t="s">
        <v>802</v>
      </c>
      <c r="O282" s="63">
        <v>2020</v>
      </c>
      <c r="P282" s="63"/>
      <c r="Q282" s="63"/>
      <c r="R282" s="64" t="s">
        <v>358</v>
      </c>
      <c r="S282" s="65" t="s">
        <v>1249</v>
      </c>
      <c r="T282" s="75">
        <v>43983</v>
      </c>
      <c r="U282" s="75">
        <v>44196</v>
      </c>
      <c r="V282" s="63"/>
      <c r="W282" s="45" t="s">
        <v>1250</v>
      </c>
      <c r="X282" s="66">
        <v>1</v>
      </c>
      <c r="Y282" s="69" t="s">
        <v>45</v>
      </c>
      <c r="Z282" s="63"/>
      <c r="AA282" s="63">
        <v>11</v>
      </c>
      <c r="AB282" s="63">
        <v>2020</v>
      </c>
      <c r="AC282" s="68" t="s">
        <v>1247</v>
      </c>
      <c r="AD282" s="21">
        <f ca="1">TODAY()-TABLA34[[#This Row],[Fecha radicación informe]]</f>
        <v>1417</v>
      </c>
      <c r="AE282" s="22" t="s">
        <v>46</v>
      </c>
      <c r="AF282" s="14"/>
    </row>
    <row r="283" spans="1:32" ht="220.5" x14ac:dyDescent="0.2">
      <c r="A283" s="44">
        <v>3824</v>
      </c>
      <c r="B283" s="45">
        <v>13</v>
      </c>
      <c r="C283" s="45">
        <v>2020</v>
      </c>
      <c r="D283" s="60" t="s">
        <v>1251</v>
      </c>
      <c r="E283" s="10" t="s">
        <v>34</v>
      </c>
      <c r="F283" s="45"/>
      <c r="G283" s="45"/>
      <c r="H283" s="45" t="s">
        <v>35</v>
      </c>
      <c r="I283" s="61" t="s">
        <v>36</v>
      </c>
      <c r="J283" s="12" t="s">
        <v>37</v>
      </c>
      <c r="K283" s="45" t="s">
        <v>1252</v>
      </c>
      <c r="L283" s="45" t="s">
        <v>100</v>
      </c>
      <c r="M283" s="62" t="s">
        <v>1244</v>
      </c>
      <c r="N283" s="62" t="s">
        <v>802</v>
      </c>
      <c r="O283" s="63">
        <v>2020</v>
      </c>
      <c r="P283" s="63"/>
      <c r="Q283" s="63"/>
      <c r="R283" s="64" t="s">
        <v>42</v>
      </c>
      <c r="S283" s="65" t="s">
        <v>1253</v>
      </c>
      <c r="T283" s="75">
        <v>43983</v>
      </c>
      <c r="U283" s="75">
        <v>44012</v>
      </c>
      <c r="V283" s="63"/>
      <c r="W283" s="45" t="s">
        <v>1254</v>
      </c>
      <c r="X283" s="66">
        <v>1</v>
      </c>
      <c r="Y283" s="69" t="s">
        <v>45</v>
      </c>
      <c r="Z283" s="63"/>
      <c r="AA283" s="63">
        <v>6</v>
      </c>
      <c r="AB283" s="63">
        <v>2020</v>
      </c>
      <c r="AC283" s="68" t="s">
        <v>1247</v>
      </c>
      <c r="AD283" s="21">
        <f ca="1">TODAY()-TABLA34[[#This Row],[Fecha radicación informe]]</f>
        <v>1417</v>
      </c>
      <c r="AE283" s="22" t="s">
        <v>46</v>
      </c>
      <c r="AF283" s="14"/>
    </row>
    <row r="284" spans="1:32" ht="409.5" x14ac:dyDescent="0.2">
      <c r="A284" s="44">
        <v>3827</v>
      </c>
      <c r="B284" s="45">
        <v>16</v>
      </c>
      <c r="C284" s="45">
        <v>2020</v>
      </c>
      <c r="D284" s="60" t="s">
        <v>1266</v>
      </c>
      <c r="E284" s="10" t="s">
        <v>34</v>
      </c>
      <c r="F284" s="45"/>
      <c r="G284" s="45"/>
      <c r="H284" s="45" t="s">
        <v>48</v>
      </c>
      <c r="I284" s="61" t="s">
        <v>36</v>
      </c>
      <c r="J284" s="12" t="s">
        <v>37</v>
      </c>
      <c r="K284" s="45" t="s">
        <v>541</v>
      </c>
      <c r="L284" s="45" t="s">
        <v>100</v>
      </c>
      <c r="M284" s="62" t="s">
        <v>1267</v>
      </c>
      <c r="N284" s="62" t="s">
        <v>852</v>
      </c>
      <c r="O284" s="63">
        <v>2020</v>
      </c>
      <c r="P284" s="63"/>
      <c r="Q284" s="63"/>
      <c r="R284" s="64" t="s">
        <v>42</v>
      </c>
      <c r="S284" s="65" t="s">
        <v>1268</v>
      </c>
      <c r="T284" s="75">
        <v>43898</v>
      </c>
      <c r="U284" s="75">
        <v>44135</v>
      </c>
      <c r="V284" s="63"/>
      <c r="W284" s="45" t="s">
        <v>1269</v>
      </c>
      <c r="X284" s="66">
        <v>1</v>
      </c>
      <c r="Y284" s="69" t="s">
        <v>45</v>
      </c>
      <c r="Z284" s="63"/>
      <c r="AA284" s="63">
        <v>10</v>
      </c>
      <c r="AB284" s="63">
        <v>2020</v>
      </c>
      <c r="AC284" s="68">
        <v>44015</v>
      </c>
      <c r="AD284" s="21">
        <f ca="1">TODAY()-TABLA34[[#This Row],[Fecha radicación informe]]</f>
        <v>1382</v>
      </c>
      <c r="AE284" s="22" t="s">
        <v>46</v>
      </c>
      <c r="AF284" s="14"/>
    </row>
    <row r="285" spans="1:32" ht="409.5" x14ac:dyDescent="0.2">
      <c r="A285" s="44">
        <v>3829</v>
      </c>
      <c r="B285" s="45">
        <v>18</v>
      </c>
      <c r="C285" s="45">
        <v>2020</v>
      </c>
      <c r="D285" s="60" t="s">
        <v>1276</v>
      </c>
      <c r="E285" s="10" t="s">
        <v>34</v>
      </c>
      <c r="F285" s="45"/>
      <c r="G285" s="45"/>
      <c r="H285" s="45" t="s">
        <v>301</v>
      </c>
      <c r="I285" s="61" t="s">
        <v>308</v>
      </c>
      <c r="J285" s="12" t="s">
        <v>133</v>
      </c>
      <c r="K285" s="45" t="s">
        <v>927</v>
      </c>
      <c r="L285" s="45" t="s">
        <v>279</v>
      </c>
      <c r="M285" s="62" t="s">
        <v>1267</v>
      </c>
      <c r="N285" s="62" t="s">
        <v>852</v>
      </c>
      <c r="O285" s="63">
        <v>2020</v>
      </c>
      <c r="P285" s="63"/>
      <c r="Q285" s="63"/>
      <c r="R285" s="64" t="s">
        <v>358</v>
      </c>
      <c r="S285" s="65" t="s">
        <v>1277</v>
      </c>
      <c r="T285" s="75" t="s">
        <v>1278</v>
      </c>
      <c r="U285" s="75">
        <v>44196</v>
      </c>
      <c r="V285" s="63"/>
      <c r="W285" s="45" t="s">
        <v>1279</v>
      </c>
      <c r="X285" s="66">
        <v>1</v>
      </c>
      <c r="Y285" s="69" t="s">
        <v>45</v>
      </c>
      <c r="Z285" s="63"/>
      <c r="AA285" s="63">
        <v>7</v>
      </c>
      <c r="AB285" s="63">
        <v>2021</v>
      </c>
      <c r="AC285" s="68">
        <v>44013</v>
      </c>
      <c r="AD285" s="21">
        <f ca="1">TODAY()-TABLA34[[#This Row],[Fecha radicación informe]]</f>
        <v>1384</v>
      </c>
      <c r="AE285" s="22" t="s">
        <v>58</v>
      </c>
      <c r="AF285" s="14"/>
    </row>
    <row r="286" spans="1:32" ht="409.5" x14ac:dyDescent="0.2">
      <c r="A286" s="44">
        <v>3830</v>
      </c>
      <c r="B286" s="45">
        <v>19</v>
      </c>
      <c r="C286" s="45">
        <v>2020</v>
      </c>
      <c r="D286" s="60" t="s">
        <v>1280</v>
      </c>
      <c r="E286" s="10" t="s">
        <v>34</v>
      </c>
      <c r="F286" s="45"/>
      <c r="G286" s="45"/>
      <c r="H286" s="45" t="s">
        <v>301</v>
      </c>
      <c r="I286" s="61" t="s">
        <v>308</v>
      </c>
      <c r="J286" s="12" t="s">
        <v>133</v>
      </c>
      <c r="K286" s="45" t="s">
        <v>927</v>
      </c>
      <c r="L286" s="45" t="s">
        <v>279</v>
      </c>
      <c r="M286" s="62" t="s">
        <v>1267</v>
      </c>
      <c r="N286" s="62" t="s">
        <v>852</v>
      </c>
      <c r="O286" s="63">
        <v>2020</v>
      </c>
      <c r="P286" s="63"/>
      <c r="Q286" s="63"/>
      <c r="R286" s="64" t="s">
        <v>358</v>
      </c>
      <c r="S286" s="65" t="s">
        <v>1281</v>
      </c>
      <c r="T286" s="75" t="s">
        <v>1278</v>
      </c>
      <c r="U286" s="75">
        <v>44196</v>
      </c>
      <c r="V286" s="63"/>
      <c r="W286" s="45" t="s">
        <v>1282</v>
      </c>
      <c r="X286" s="66">
        <v>1</v>
      </c>
      <c r="Y286" s="69" t="s">
        <v>45</v>
      </c>
      <c r="Z286" s="63"/>
      <c r="AA286" s="63">
        <v>7</v>
      </c>
      <c r="AB286" s="63">
        <v>2021</v>
      </c>
      <c r="AC286" s="68">
        <v>44013</v>
      </c>
      <c r="AD286" s="21">
        <f ca="1">TODAY()-TABLA34[[#This Row],[Fecha radicación informe]]</f>
        <v>1384</v>
      </c>
      <c r="AE286" s="22" t="s">
        <v>58</v>
      </c>
      <c r="AF286" s="14"/>
    </row>
    <row r="287" spans="1:32" ht="315" x14ac:dyDescent="0.2">
      <c r="A287" s="44">
        <v>3831</v>
      </c>
      <c r="B287" s="45">
        <v>20</v>
      </c>
      <c r="C287" s="45">
        <v>2020</v>
      </c>
      <c r="D287" s="60" t="s">
        <v>1283</v>
      </c>
      <c r="E287" s="10" t="s">
        <v>34</v>
      </c>
      <c r="F287" s="45"/>
      <c r="G287" s="45"/>
      <c r="H287" s="45" t="s">
        <v>186</v>
      </c>
      <c r="I287" s="61" t="s">
        <v>187</v>
      </c>
      <c r="J287" s="12" t="s">
        <v>188</v>
      </c>
      <c r="K287" s="45" t="s">
        <v>884</v>
      </c>
      <c r="L287" s="45" t="s">
        <v>123</v>
      </c>
      <c r="M287" s="62" t="s">
        <v>1267</v>
      </c>
      <c r="N287" s="62" t="s">
        <v>852</v>
      </c>
      <c r="O287" s="63">
        <v>2020</v>
      </c>
      <c r="P287" s="63"/>
      <c r="Q287" s="63"/>
      <c r="R287" s="64" t="s">
        <v>358</v>
      </c>
      <c r="S287" s="65" t="s">
        <v>1284</v>
      </c>
      <c r="T287" s="75">
        <v>44111</v>
      </c>
      <c r="U287" s="75">
        <v>44135</v>
      </c>
      <c r="V287" s="63"/>
      <c r="W287" s="45" t="s">
        <v>1285</v>
      </c>
      <c r="X287" s="66">
        <v>1</v>
      </c>
      <c r="Y287" s="69" t="s">
        <v>45</v>
      </c>
      <c r="Z287" s="63"/>
      <c r="AA287" s="63">
        <v>10</v>
      </c>
      <c r="AB287" s="63">
        <v>2020</v>
      </c>
      <c r="AC287" s="68" t="s">
        <v>1286</v>
      </c>
      <c r="AD287" s="21">
        <f ca="1">TODAY()-TABLA34[[#This Row],[Fecha radicación informe]]</f>
        <v>1389</v>
      </c>
      <c r="AE287" s="22" t="s">
        <v>58</v>
      </c>
      <c r="AF287" s="14"/>
    </row>
    <row r="288" spans="1:32" ht="409.5" x14ac:dyDescent="0.2">
      <c r="A288" s="44">
        <v>3832</v>
      </c>
      <c r="B288" s="45">
        <v>21</v>
      </c>
      <c r="C288" s="45">
        <v>2020</v>
      </c>
      <c r="D288" s="60" t="s">
        <v>1287</v>
      </c>
      <c r="E288" s="10" t="s">
        <v>34</v>
      </c>
      <c r="F288" s="45"/>
      <c r="G288" s="45"/>
      <c r="H288" s="45" t="s">
        <v>85</v>
      </c>
      <c r="I288" s="61" t="s">
        <v>49</v>
      </c>
      <c r="J288" s="70" t="s">
        <v>50</v>
      </c>
      <c r="K288" s="45" t="s">
        <v>1029</v>
      </c>
      <c r="L288" s="45" t="s">
        <v>765</v>
      </c>
      <c r="M288" s="62" t="s">
        <v>1267</v>
      </c>
      <c r="N288" s="62" t="s">
        <v>852</v>
      </c>
      <c r="O288" s="63">
        <v>2020</v>
      </c>
      <c r="P288" s="63"/>
      <c r="Q288" s="63"/>
      <c r="R288" s="64"/>
      <c r="S288" s="65" t="s">
        <v>1288</v>
      </c>
      <c r="T288" s="75">
        <v>44074</v>
      </c>
      <c r="U288" s="75">
        <v>44286</v>
      </c>
      <c r="V288" s="63"/>
      <c r="W288" s="45" t="s">
        <v>1289</v>
      </c>
      <c r="X288" s="66">
        <v>1</v>
      </c>
      <c r="Y288" s="69" t="s">
        <v>45</v>
      </c>
      <c r="Z288" s="63"/>
      <c r="AA288" s="63">
        <v>12</v>
      </c>
      <c r="AB288" s="63">
        <v>2020</v>
      </c>
      <c r="AC288" s="68" t="s">
        <v>1286</v>
      </c>
      <c r="AD288" s="21">
        <f ca="1">TODAY()-TABLA34[[#This Row],[Fecha radicación informe]]</f>
        <v>1389</v>
      </c>
      <c r="AE288" s="22" t="s">
        <v>58</v>
      </c>
      <c r="AF288" s="14"/>
    </row>
    <row r="289" spans="1:32" ht="409.5" x14ac:dyDescent="0.2">
      <c r="A289" s="44">
        <v>3833</v>
      </c>
      <c r="B289" s="45">
        <v>22</v>
      </c>
      <c r="C289" s="45">
        <v>2020</v>
      </c>
      <c r="D289" s="60" t="s">
        <v>1290</v>
      </c>
      <c r="E289" s="10" t="s">
        <v>34</v>
      </c>
      <c r="F289" s="45"/>
      <c r="G289" s="45"/>
      <c r="H289" s="45" t="s">
        <v>301</v>
      </c>
      <c r="I289" s="61" t="s">
        <v>308</v>
      </c>
      <c r="J289" s="12" t="s">
        <v>133</v>
      </c>
      <c r="K289" s="45" t="s">
        <v>927</v>
      </c>
      <c r="L289" s="45" t="s">
        <v>279</v>
      </c>
      <c r="M289" s="62" t="s">
        <v>1291</v>
      </c>
      <c r="N289" s="62" t="s">
        <v>914</v>
      </c>
      <c r="O289" s="63">
        <v>2020</v>
      </c>
      <c r="P289" s="63"/>
      <c r="Q289" s="63"/>
      <c r="R289" s="64" t="s">
        <v>436</v>
      </c>
      <c r="S289" s="65" t="s">
        <v>1292</v>
      </c>
      <c r="T289" s="75" t="s">
        <v>1278</v>
      </c>
      <c r="U289" s="75">
        <v>44196</v>
      </c>
      <c r="V289" s="63"/>
      <c r="W289" s="45" t="s">
        <v>1293</v>
      </c>
      <c r="X289" s="66">
        <v>1</v>
      </c>
      <c r="Y289" s="69" t="s">
        <v>45</v>
      </c>
      <c r="Z289" s="63"/>
      <c r="AA289" s="63">
        <v>7</v>
      </c>
      <c r="AB289" s="63">
        <v>2021</v>
      </c>
      <c r="AC289" s="68">
        <v>43990</v>
      </c>
      <c r="AD289" s="21">
        <f ca="1">TODAY()-TABLA34[[#This Row],[Fecha radicación informe]]</f>
        <v>1407</v>
      </c>
      <c r="AE289" s="22" t="s">
        <v>758</v>
      </c>
      <c r="AF289" s="14"/>
    </row>
    <row r="290" spans="1:32" ht="409.5" x14ac:dyDescent="0.2">
      <c r="A290" s="44">
        <v>3834</v>
      </c>
      <c r="B290" s="45">
        <v>23</v>
      </c>
      <c r="C290" s="45">
        <v>2020</v>
      </c>
      <c r="D290" s="60" t="s">
        <v>1294</v>
      </c>
      <c r="E290" s="10" t="s">
        <v>34</v>
      </c>
      <c r="F290" s="45"/>
      <c r="G290" s="45"/>
      <c r="H290" s="45" t="s">
        <v>48</v>
      </c>
      <c r="I290" s="61" t="s">
        <v>308</v>
      </c>
      <c r="J290" s="12" t="s">
        <v>133</v>
      </c>
      <c r="K290" s="45" t="s">
        <v>927</v>
      </c>
      <c r="L290" s="45" t="s">
        <v>279</v>
      </c>
      <c r="M290" s="62" t="s">
        <v>1291</v>
      </c>
      <c r="N290" s="62" t="s">
        <v>914</v>
      </c>
      <c r="O290" s="63">
        <v>2020</v>
      </c>
      <c r="P290" s="63"/>
      <c r="Q290" s="63"/>
      <c r="R290" s="64" t="s">
        <v>436</v>
      </c>
      <c r="S290" s="65" t="s">
        <v>1295</v>
      </c>
      <c r="T290" s="75" t="s">
        <v>1278</v>
      </c>
      <c r="U290" s="75">
        <v>44196</v>
      </c>
      <c r="V290" s="63"/>
      <c r="W290" s="45" t="s">
        <v>1296</v>
      </c>
      <c r="X290" s="66">
        <v>1</v>
      </c>
      <c r="Y290" s="69" t="s">
        <v>45</v>
      </c>
      <c r="Z290" s="63"/>
      <c r="AA290" s="63">
        <v>7</v>
      </c>
      <c r="AB290" s="63">
        <v>2021</v>
      </c>
      <c r="AC290" s="68" t="s">
        <v>1297</v>
      </c>
      <c r="AD290" s="21">
        <f ca="1">TODAY()-TABLA34[[#This Row],[Fecha radicación informe]]</f>
        <v>1354</v>
      </c>
      <c r="AE290" s="22" t="s">
        <v>758</v>
      </c>
      <c r="AF290" s="14"/>
    </row>
    <row r="291" spans="1:32" ht="267.75" x14ac:dyDescent="0.2">
      <c r="A291" s="44">
        <v>3836</v>
      </c>
      <c r="B291" s="45">
        <v>25</v>
      </c>
      <c r="C291" s="45">
        <v>2020</v>
      </c>
      <c r="D291" s="60" t="s">
        <v>1302</v>
      </c>
      <c r="E291" s="10" t="s">
        <v>34</v>
      </c>
      <c r="F291" s="45"/>
      <c r="G291" s="45"/>
      <c r="H291" s="45" t="s">
        <v>301</v>
      </c>
      <c r="I291" s="61" t="s">
        <v>308</v>
      </c>
      <c r="J291" s="12" t="s">
        <v>133</v>
      </c>
      <c r="K291" s="45" t="s">
        <v>927</v>
      </c>
      <c r="L291" s="45" t="s">
        <v>279</v>
      </c>
      <c r="M291" s="62" t="s">
        <v>1291</v>
      </c>
      <c r="N291" s="62" t="s">
        <v>914</v>
      </c>
      <c r="O291" s="63">
        <v>2020</v>
      </c>
      <c r="P291" s="63"/>
      <c r="Q291" s="63"/>
      <c r="R291" s="64" t="s">
        <v>436</v>
      </c>
      <c r="S291" s="65" t="s">
        <v>1303</v>
      </c>
      <c r="T291" s="75" t="s">
        <v>1278</v>
      </c>
      <c r="U291" s="75">
        <v>44316</v>
      </c>
      <c r="V291" s="63"/>
      <c r="W291" s="45" t="s">
        <v>1304</v>
      </c>
      <c r="X291" s="66">
        <v>1</v>
      </c>
      <c r="Y291" s="69" t="s">
        <v>45</v>
      </c>
      <c r="Z291" s="63"/>
      <c r="AA291" s="63" t="s">
        <v>451</v>
      </c>
      <c r="AB291" s="63">
        <v>2021</v>
      </c>
      <c r="AC291" s="68" t="s">
        <v>1297</v>
      </c>
      <c r="AD291" s="21">
        <f ca="1">TODAY()-TABLA34[[#This Row],[Fecha radicación informe]]</f>
        <v>1354</v>
      </c>
      <c r="AE291" s="22" t="s">
        <v>758</v>
      </c>
      <c r="AF291" s="14"/>
    </row>
    <row r="292" spans="1:32" ht="409.5" x14ac:dyDescent="0.2">
      <c r="A292" s="44">
        <v>3837</v>
      </c>
      <c r="B292" s="45">
        <v>26</v>
      </c>
      <c r="C292" s="45">
        <v>2020</v>
      </c>
      <c r="D292" s="60" t="s">
        <v>1305</v>
      </c>
      <c r="E292" s="10" t="s">
        <v>34</v>
      </c>
      <c r="F292" s="45"/>
      <c r="G292" s="45"/>
      <c r="H292" s="45" t="s">
        <v>48</v>
      </c>
      <c r="I292" s="61" t="s">
        <v>36</v>
      </c>
      <c r="J292" s="12" t="s">
        <v>37</v>
      </c>
      <c r="K292" s="10" t="s">
        <v>352</v>
      </c>
      <c r="L292" s="45" t="s">
        <v>100</v>
      </c>
      <c r="M292" s="62" t="s">
        <v>1306</v>
      </c>
      <c r="N292" s="62" t="s">
        <v>971</v>
      </c>
      <c r="O292" s="63">
        <v>2020</v>
      </c>
      <c r="P292" s="63"/>
      <c r="Q292" s="63"/>
      <c r="R292" s="64" t="s">
        <v>42</v>
      </c>
      <c r="S292" s="65" t="s">
        <v>1307</v>
      </c>
      <c r="T292" s="75" t="s">
        <v>1308</v>
      </c>
      <c r="U292" s="75">
        <v>44180</v>
      </c>
      <c r="V292" s="63"/>
      <c r="W292" s="45" t="s">
        <v>1309</v>
      </c>
      <c r="X292" s="66">
        <v>1</v>
      </c>
      <c r="Y292" s="69" t="s">
        <v>45</v>
      </c>
      <c r="Z292" s="63"/>
      <c r="AA292" s="63">
        <v>12</v>
      </c>
      <c r="AB292" s="63">
        <v>2020</v>
      </c>
      <c r="AC292" s="68" t="s">
        <v>1310</v>
      </c>
      <c r="AD292" s="21">
        <f ca="1">TODAY()-TABLA34[[#This Row],[Fecha radicación informe]]</f>
        <v>1326</v>
      </c>
      <c r="AE292" s="22" t="s">
        <v>46</v>
      </c>
      <c r="AF292" s="14"/>
    </row>
    <row r="293" spans="1:32" ht="315" x14ac:dyDescent="0.2">
      <c r="A293" s="44">
        <v>3838</v>
      </c>
      <c r="B293" s="45">
        <v>27</v>
      </c>
      <c r="C293" s="45">
        <v>2020</v>
      </c>
      <c r="D293" s="60" t="s">
        <v>1311</v>
      </c>
      <c r="E293" s="10" t="s">
        <v>34</v>
      </c>
      <c r="F293" s="45"/>
      <c r="G293" s="45"/>
      <c r="H293" s="45" t="s">
        <v>35</v>
      </c>
      <c r="I293" s="61" t="s">
        <v>36</v>
      </c>
      <c r="J293" s="12" t="s">
        <v>37</v>
      </c>
      <c r="K293" s="10" t="s">
        <v>352</v>
      </c>
      <c r="L293" s="45" t="s">
        <v>100</v>
      </c>
      <c r="M293" s="62" t="s">
        <v>1306</v>
      </c>
      <c r="N293" s="62" t="s">
        <v>971</v>
      </c>
      <c r="O293" s="63">
        <v>2020</v>
      </c>
      <c r="P293" s="63"/>
      <c r="Q293" s="63"/>
      <c r="R293" s="64" t="s">
        <v>42</v>
      </c>
      <c r="S293" s="65" t="s">
        <v>1312</v>
      </c>
      <c r="T293" s="75" t="s">
        <v>1308</v>
      </c>
      <c r="U293" s="75">
        <v>44286</v>
      </c>
      <c r="V293" s="63"/>
      <c r="W293" s="45" t="s">
        <v>1313</v>
      </c>
      <c r="X293" s="66">
        <v>1</v>
      </c>
      <c r="Y293" s="69" t="s">
        <v>45</v>
      </c>
      <c r="Z293" s="63"/>
      <c r="AA293" s="63">
        <v>12</v>
      </c>
      <c r="AB293" s="63">
        <v>2020</v>
      </c>
      <c r="AC293" s="68" t="s">
        <v>1310</v>
      </c>
      <c r="AD293" s="21">
        <f ca="1">TODAY()-TABLA34[[#This Row],[Fecha radicación informe]]</f>
        <v>1326</v>
      </c>
      <c r="AE293" s="22" t="s">
        <v>46</v>
      </c>
      <c r="AF293" s="14"/>
    </row>
    <row r="294" spans="1:32" ht="409.5" x14ac:dyDescent="0.2">
      <c r="A294" s="44">
        <v>3841</v>
      </c>
      <c r="B294" s="45">
        <v>30</v>
      </c>
      <c r="C294" s="45">
        <v>2020</v>
      </c>
      <c r="D294" s="60" t="s">
        <v>1326</v>
      </c>
      <c r="E294" s="10" t="s">
        <v>34</v>
      </c>
      <c r="F294" s="45"/>
      <c r="G294" s="45"/>
      <c r="H294" s="45" t="s">
        <v>35</v>
      </c>
      <c r="I294" s="61" t="s">
        <v>36</v>
      </c>
      <c r="J294" s="70" t="s">
        <v>98</v>
      </c>
      <c r="K294" s="45" t="s">
        <v>1315</v>
      </c>
      <c r="L294" s="45" t="s">
        <v>39</v>
      </c>
      <c r="M294" s="62" t="s">
        <v>1306</v>
      </c>
      <c r="N294" s="62" t="s">
        <v>971</v>
      </c>
      <c r="O294" s="63">
        <v>2020</v>
      </c>
      <c r="P294" s="63"/>
      <c r="Q294" s="63"/>
      <c r="R294" s="64" t="s">
        <v>42</v>
      </c>
      <c r="S294" s="65" t="s">
        <v>1327</v>
      </c>
      <c r="T294" s="75">
        <v>44053</v>
      </c>
      <c r="U294" s="75" t="s">
        <v>1328</v>
      </c>
      <c r="V294" s="63"/>
      <c r="W294" s="45" t="s">
        <v>1329</v>
      </c>
      <c r="X294" s="66">
        <v>1</v>
      </c>
      <c r="Y294" s="69" t="s">
        <v>45</v>
      </c>
      <c r="Z294" s="63"/>
      <c r="AA294" s="63">
        <v>12</v>
      </c>
      <c r="AB294" s="63">
        <v>2021</v>
      </c>
      <c r="AC294" s="68">
        <v>44077</v>
      </c>
      <c r="AD294" s="21">
        <f ca="1">TODAY()-TABLA34[[#This Row],[Fecha radicación informe]]</f>
        <v>1320</v>
      </c>
      <c r="AE294" s="22" t="s">
        <v>46</v>
      </c>
      <c r="AF294" s="14"/>
    </row>
    <row r="295" spans="1:32" ht="409.5" x14ac:dyDescent="0.2">
      <c r="A295" s="44">
        <v>3842</v>
      </c>
      <c r="B295" s="45">
        <v>31</v>
      </c>
      <c r="C295" s="45">
        <v>2020</v>
      </c>
      <c r="D295" s="60" t="s">
        <v>1330</v>
      </c>
      <c r="E295" s="10" t="s">
        <v>34</v>
      </c>
      <c r="F295" s="45"/>
      <c r="G295" s="45"/>
      <c r="H295" s="45" t="s">
        <v>120</v>
      </c>
      <c r="I295" s="61" t="s">
        <v>903</v>
      </c>
      <c r="J295" s="12" t="s">
        <v>188</v>
      </c>
      <c r="K295" s="45" t="s">
        <v>884</v>
      </c>
      <c r="L295" s="45" t="s">
        <v>123</v>
      </c>
      <c r="M295" s="62" t="s">
        <v>1331</v>
      </c>
      <c r="N295" s="62" t="s">
        <v>1031</v>
      </c>
      <c r="O295" s="63">
        <v>2020</v>
      </c>
      <c r="P295" s="63"/>
      <c r="Q295" s="63"/>
      <c r="R295" s="64" t="s">
        <v>436</v>
      </c>
      <c r="S295" s="65" t="s">
        <v>1332</v>
      </c>
      <c r="T295" s="75" t="s">
        <v>1333</v>
      </c>
      <c r="U295" s="75">
        <v>44165</v>
      </c>
      <c r="V295" s="63"/>
      <c r="W295" s="45" t="s">
        <v>1334</v>
      </c>
      <c r="X295" s="66">
        <v>1</v>
      </c>
      <c r="Y295" s="69" t="s">
        <v>45</v>
      </c>
      <c r="Z295" s="63"/>
      <c r="AA295" s="63">
        <v>11</v>
      </c>
      <c r="AB295" s="63">
        <v>2020</v>
      </c>
      <c r="AC295" s="68" t="s">
        <v>1335</v>
      </c>
      <c r="AD295" s="21">
        <f ca="1">TODAY()-TABLA34[[#This Row],[Fecha radicación informe]]</f>
        <v>1293</v>
      </c>
      <c r="AE295" s="22" t="s">
        <v>58</v>
      </c>
      <c r="AF295" s="14"/>
    </row>
    <row r="296" spans="1:32" ht="409.5" x14ac:dyDescent="0.2">
      <c r="A296" s="44">
        <v>3843</v>
      </c>
      <c r="B296" s="45">
        <v>32</v>
      </c>
      <c r="C296" s="45">
        <v>2020</v>
      </c>
      <c r="D296" s="60" t="s">
        <v>1336</v>
      </c>
      <c r="E296" s="10" t="s">
        <v>34</v>
      </c>
      <c r="F296" s="45"/>
      <c r="G296" s="45"/>
      <c r="H296" s="45" t="s">
        <v>301</v>
      </c>
      <c r="I296" s="61" t="s">
        <v>308</v>
      </c>
      <c r="J296" s="12" t="s">
        <v>133</v>
      </c>
      <c r="K296" s="45" t="s">
        <v>927</v>
      </c>
      <c r="L296" s="45" t="s">
        <v>279</v>
      </c>
      <c r="M296" s="62" t="s">
        <v>1331</v>
      </c>
      <c r="N296" s="62" t="s">
        <v>1031</v>
      </c>
      <c r="O296" s="63">
        <v>2020</v>
      </c>
      <c r="P296" s="63"/>
      <c r="Q296" s="63"/>
      <c r="R296" s="64" t="s">
        <v>358</v>
      </c>
      <c r="S296" s="65" t="s">
        <v>1337</v>
      </c>
      <c r="T296" s="75">
        <v>44116</v>
      </c>
      <c r="U296" s="75">
        <v>44286</v>
      </c>
      <c r="V296" s="63"/>
      <c r="W296" s="45" t="s">
        <v>1338</v>
      </c>
      <c r="X296" s="66">
        <v>1</v>
      </c>
      <c r="Y296" s="69" t="s">
        <v>45</v>
      </c>
      <c r="Z296" s="63"/>
      <c r="AA296" s="63">
        <v>9</v>
      </c>
      <c r="AB296" s="63">
        <v>2021</v>
      </c>
      <c r="AC296" s="68">
        <v>44109</v>
      </c>
      <c r="AD296" s="21">
        <f ca="1">TODAY()-TABLA34[[#This Row],[Fecha radicación informe]]</f>
        <v>1288</v>
      </c>
      <c r="AE296" s="22" t="s">
        <v>58</v>
      </c>
      <c r="AF296" s="14"/>
    </row>
    <row r="297" spans="1:32" ht="409.5" x14ac:dyDescent="0.2">
      <c r="A297" s="44">
        <v>3844</v>
      </c>
      <c r="B297" s="45">
        <v>33</v>
      </c>
      <c r="C297" s="45">
        <v>2020</v>
      </c>
      <c r="D297" s="60" t="s">
        <v>1339</v>
      </c>
      <c r="E297" s="10" t="s">
        <v>34</v>
      </c>
      <c r="F297" s="45"/>
      <c r="G297" s="45"/>
      <c r="H297" s="45" t="s">
        <v>85</v>
      </c>
      <c r="I297" s="61" t="s">
        <v>903</v>
      </c>
      <c r="J297" s="70" t="s">
        <v>50</v>
      </c>
      <c r="K297" s="10" t="s">
        <v>180</v>
      </c>
      <c r="L297" s="45" t="s">
        <v>765</v>
      </c>
      <c r="M297" s="62" t="s">
        <v>1331</v>
      </c>
      <c r="N297" s="62" t="s">
        <v>1031</v>
      </c>
      <c r="O297" s="63">
        <v>2020</v>
      </c>
      <c r="P297" s="63"/>
      <c r="Q297" s="63"/>
      <c r="R297" s="64" t="s">
        <v>358</v>
      </c>
      <c r="S297" s="65" t="s">
        <v>1340</v>
      </c>
      <c r="T297" s="75" t="s">
        <v>1341</v>
      </c>
      <c r="U297" s="75">
        <v>44439</v>
      </c>
      <c r="V297" s="63"/>
      <c r="W297" s="45" t="s">
        <v>1342</v>
      </c>
      <c r="X297" s="66">
        <v>1</v>
      </c>
      <c r="Y297" s="69" t="s">
        <v>45</v>
      </c>
      <c r="Z297" s="63"/>
      <c r="AA297" s="63">
        <v>9</v>
      </c>
      <c r="AB297" s="63">
        <v>2021</v>
      </c>
      <c r="AC297" s="68" t="s">
        <v>1335</v>
      </c>
      <c r="AD297" s="79">
        <f ca="1">TODAY()-TABLA34[[#This Row],[Fecha radicación informe]]</f>
        <v>1293</v>
      </c>
      <c r="AE297" s="22" t="s">
        <v>58</v>
      </c>
      <c r="AF297" s="14"/>
    </row>
    <row r="298" spans="1:32" ht="409.5" x14ac:dyDescent="0.2">
      <c r="A298" s="44">
        <v>3845</v>
      </c>
      <c r="B298" s="45">
        <v>34</v>
      </c>
      <c r="C298" s="45">
        <v>2020</v>
      </c>
      <c r="D298" s="60" t="s">
        <v>1343</v>
      </c>
      <c r="E298" s="10" t="s">
        <v>34</v>
      </c>
      <c r="F298" s="45"/>
      <c r="G298" s="45"/>
      <c r="H298" s="45" t="s">
        <v>85</v>
      </c>
      <c r="I298" s="61" t="s">
        <v>49</v>
      </c>
      <c r="J298" s="70" t="s">
        <v>50</v>
      </c>
      <c r="K298" s="10" t="s">
        <v>180</v>
      </c>
      <c r="L298" s="45" t="s">
        <v>765</v>
      </c>
      <c r="M298" s="62" t="s">
        <v>1331</v>
      </c>
      <c r="N298" s="62" t="s">
        <v>1031</v>
      </c>
      <c r="O298" s="63">
        <v>2020</v>
      </c>
      <c r="P298" s="63"/>
      <c r="Q298" s="63"/>
      <c r="R298" s="64" t="s">
        <v>358</v>
      </c>
      <c r="S298" s="65" t="s">
        <v>1344</v>
      </c>
      <c r="T298" s="75" t="s">
        <v>1341</v>
      </c>
      <c r="U298" s="75">
        <v>44439</v>
      </c>
      <c r="V298" s="63"/>
      <c r="W298" s="45" t="s">
        <v>1345</v>
      </c>
      <c r="X298" s="66">
        <v>1</v>
      </c>
      <c r="Y298" s="69" t="s">
        <v>45</v>
      </c>
      <c r="Z298" s="63"/>
      <c r="AA298" s="63">
        <v>9</v>
      </c>
      <c r="AB298" s="63">
        <v>2021</v>
      </c>
      <c r="AC298" s="68" t="s">
        <v>1335</v>
      </c>
      <c r="AD298" s="79">
        <f ca="1">TODAY()-TABLA34[[#This Row],[Fecha radicación informe]]</f>
        <v>1293</v>
      </c>
      <c r="AE298" s="22" t="s">
        <v>58</v>
      </c>
      <c r="AF298" s="14"/>
    </row>
    <row r="299" spans="1:32" ht="409.5" x14ac:dyDescent="0.2">
      <c r="A299" s="44">
        <v>3846</v>
      </c>
      <c r="B299" s="45">
        <v>35</v>
      </c>
      <c r="C299" s="45">
        <v>2020</v>
      </c>
      <c r="D299" s="60" t="s">
        <v>1346</v>
      </c>
      <c r="E299" s="10" t="s">
        <v>34</v>
      </c>
      <c r="F299" s="45"/>
      <c r="G299" s="45"/>
      <c r="H299" s="45" t="s">
        <v>85</v>
      </c>
      <c r="I299" s="61" t="s">
        <v>49</v>
      </c>
      <c r="J299" s="70" t="s">
        <v>50</v>
      </c>
      <c r="K299" s="10" t="s">
        <v>180</v>
      </c>
      <c r="L299" s="45" t="s">
        <v>765</v>
      </c>
      <c r="M299" s="62" t="s">
        <v>1331</v>
      </c>
      <c r="N299" s="62" t="s">
        <v>1031</v>
      </c>
      <c r="O299" s="63">
        <v>2020</v>
      </c>
      <c r="P299" s="63"/>
      <c r="Q299" s="63"/>
      <c r="R299" s="64" t="s">
        <v>358</v>
      </c>
      <c r="S299" s="65" t="s">
        <v>1347</v>
      </c>
      <c r="T299" s="75" t="s">
        <v>1341</v>
      </c>
      <c r="U299" s="75">
        <v>44439</v>
      </c>
      <c r="V299" s="63"/>
      <c r="W299" s="45" t="s">
        <v>1348</v>
      </c>
      <c r="X299" s="66">
        <v>1</v>
      </c>
      <c r="Y299" s="69" t="s">
        <v>45</v>
      </c>
      <c r="Z299" s="63"/>
      <c r="AA299" s="63">
        <v>9</v>
      </c>
      <c r="AB299" s="63">
        <v>2021</v>
      </c>
      <c r="AC299" s="68" t="s">
        <v>1335</v>
      </c>
      <c r="AD299" s="79">
        <f ca="1">TODAY()-TABLA34[[#This Row],[Fecha radicación informe]]</f>
        <v>1293</v>
      </c>
      <c r="AE299" s="22" t="s">
        <v>58</v>
      </c>
      <c r="AF299" s="14"/>
    </row>
    <row r="300" spans="1:32" ht="362.25" x14ac:dyDescent="0.2">
      <c r="A300" s="44">
        <v>3847</v>
      </c>
      <c r="B300" s="45">
        <v>36</v>
      </c>
      <c r="C300" s="45">
        <v>2020</v>
      </c>
      <c r="D300" s="60" t="s">
        <v>1349</v>
      </c>
      <c r="E300" s="10" t="s">
        <v>34</v>
      </c>
      <c r="F300" s="45"/>
      <c r="G300" s="45"/>
      <c r="H300" s="45" t="s">
        <v>85</v>
      </c>
      <c r="I300" s="61" t="s">
        <v>170</v>
      </c>
      <c r="J300" s="70" t="s">
        <v>77</v>
      </c>
      <c r="K300" s="45" t="s">
        <v>782</v>
      </c>
      <c r="L300" s="45" t="s">
        <v>63</v>
      </c>
      <c r="M300" s="62" t="s">
        <v>1331</v>
      </c>
      <c r="N300" s="62" t="s">
        <v>1031</v>
      </c>
      <c r="O300" s="63">
        <v>2020</v>
      </c>
      <c r="P300" s="63"/>
      <c r="Q300" s="63"/>
      <c r="R300" s="64"/>
      <c r="S300" s="65" t="s">
        <v>1350</v>
      </c>
      <c r="T300" s="75">
        <v>44410</v>
      </c>
      <c r="U300" s="75">
        <v>44545</v>
      </c>
      <c r="V300" s="63"/>
      <c r="W300" s="45" t="s">
        <v>1351</v>
      </c>
      <c r="X300" s="66">
        <v>1</v>
      </c>
      <c r="Y300" s="69" t="s">
        <v>45</v>
      </c>
      <c r="Z300" s="63"/>
      <c r="AA300" s="63">
        <v>11</v>
      </c>
      <c r="AB300" s="63">
        <v>2021</v>
      </c>
      <c r="AC300" s="68" t="s">
        <v>1335</v>
      </c>
      <c r="AD300" s="79">
        <f ca="1">TODAY()-TABLA34[[#This Row],[Fecha radicación informe]]</f>
        <v>1293</v>
      </c>
      <c r="AE300" s="22" t="s">
        <v>58</v>
      </c>
      <c r="AF300" s="14"/>
    </row>
    <row r="301" spans="1:32" ht="126" x14ac:dyDescent="0.2">
      <c r="A301" s="44">
        <v>3848</v>
      </c>
      <c r="B301" s="45">
        <v>37</v>
      </c>
      <c r="C301" s="45">
        <v>2020</v>
      </c>
      <c r="D301" s="60" t="s">
        <v>1352</v>
      </c>
      <c r="E301" s="10" t="s">
        <v>34</v>
      </c>
      <c r="F301" s="45"/>
      <c r="G301" s="45"/>
      <c r="H301" s="45" t="s">
        <v>85</v>
      </c>
      <c r="I301" s="61" t="s">
        <v>170</v>
      </c>
      <c r="J301" s="70" t="s">
        <v>77</v>
      </c>
      <c r="K301" s="45" t="s">
        <v>782</v>
      </c>
      <c r="L301" s="45" t="s">
        <v>63</v>
      </c>
      <c r="M301" s="62" t="s">
        <v>1331</v>
      </c>
      <c r="N301" s="62" t="s">
        <v>1031</v>
      </c>
      <c r="O301" s="63">
        <v>2020</v>
      </c>
      <c r="P301" s="63"/>
      <c r="Q301" s="63"/>
      <c r="R301" s="64"/>
      <c r="S301" s="65" t="s">
        <v>1353</v>
      </c>
      <c r="T301" s="75">
        <v>44410</v>
      </c>
      <c r="U301" s="75">
        <v>44545</v>
      </c>
      <c r="V301" s="63"/>
      <c r="W301" s="45" t="s">
        <v>1354</v>
      </c>
      <c r="X301" s="66">
        <v>1</v>
      </c>
      <c r="Y301" s="69" t="s">
        <v>45</v>
      </c>
      <c r="Z301" s="63"/>
      <c r="AA301" s="63">
        <v>11</v>
      </c>
      <c r="AB301" s="63">
        <v>2021</v>
      </c>
      <c r="AC301" s="68" t="s">
        <v>1335</v>
      </c>
      <c r="AD301" s="79">
        <f ca="1">TODAY()-TABLA34[[#This Row],[Fecha radicación informe]]</f>
        <v>1293</v>
      </c>
      <c r="AE301" s="22" t="s">
        <v>58</v>
      </c>
      <c r="AF301" s="14"/>
    </row>
    <row r="302" spans="1:32" ht="362.25" x14ac:dyDescent="0.2">
      <c r="A302" s="44">
        <v>3849</v>
      </c>
      <c r="B302" s="45">
        <v>38</v>
      </c>
      <c r="C302" s="45">
        <v>2020</v>
      </c>
      <c r="D302" s="60" t="s">
        <v>1355</v>
      </c>
      <c r="E302" s="10" t="s">
        <v>34</v>
      </c>
      <c r="F302" s="45"/>
      <c r="G302" s="45"/>
      <c r="H302" s="45" t="s">
        <v>85</v>
      </c>
      <c r="I302" s="61" t="s">
        <v>36</v>
      </c>
      <c r="J302" s="70" t="s">
        <v>98</v>
      </c>
      <c r="K302" s="45" t="s">
        <v>1356</v>
      </c>
      <c r="L302" s="45" t="s">
        <v>100</v>
      </c>
      <c r="M302" s="62" t="s">
        <v>1357</v>
      </c>
      <c r="N302" s="62" t="s">
        <v>1046</v>
      </c>
      <c r="O302" s="63">
        <v>2020</v>
      </c>
      <c r="P302" s="63"/>
      <c r="Q302" s="63"/>
      <c r="R302" s="64" t="s">
        <v>42</v>
      </c>
      <c r="S302" s="65" t="s">
        <v>1358</v>
      </c>
      <c r="T302" s="75" t="s">
        <v>1359</v>
      </c>
      <c r="U302" s="75">
        <v>44286</v>
      </c>
      <c r="V302" s="63"/>
      <c r="W302" s="45" t="s">
        <v>1360</v>
      </c>
      <c r="X302" s="66">
        <v>1</v>
      </c>
      <c r="Y302" s="69" t="s">
        <v>45</v>
      </c>
      <c r="Z302" s="63"/>
      <c r="AA302" s="63">
        <v>4</v>
      </c>
      <c r="AB302" s="63">
        <v>2021</v>
      </c>
      <c r="AC302" s="68" t="s">
        <v>1361</v>
      </c>
      <c r="AD302" s="79">
        <f ca="1">TODAY()-TABLA34[[#This Row],[Fecha radicación informe]]</f>
        <v>1270</v>
      </c>
      <c r="AE302" s="22" t="s">
        <v>46</v>
      </c>
      <c r="AF302" s="14"/>
    </row>
    <row r="303" spans="1:32" ht="157.5" x14ac:dyDescent="0.2">
      <c r="A303" s="44">
        <v>3853</v>
      </c>
      <c r="B303" s="45">
        <v>42</v>
      </c>
      <c r="C303" s="45">
        <v>2020</v>
      </c>
      <c r="D303" s="60" t="s">
        <v>1374</v>
      </c>
      <c r="E303" s="10" t="s">
        <v>34</v>
      </c>
      <c r="F303" s="45"/>
      <c r="G303" s="45"/>
      <c r="H303" s="45" t="s">
        <v>48</v>
      </c>
      <c r="I303" s="61" t="s">
        <v>76</v>
      </c>
      <c r="J303" s="70" t="s">
        <v>77</v>
      </c>
      <c r="K303" s="45" t="s">
        <v>251</v>
      </c>
      <c r="L303" s="45" t="s">
        <v>210</v>
      </c>
      <c r="M303" s="62" t="s">
        <v>1357</v>
      </c>
      <c r="N303" s="62" t="s">
        <v>1046</v>
      </c>
      <c r="O303" s="63">
        <v>2020</v>
      </c>
      <c r="P303" s="63"/>
      <c r="Q303" s="63"/>
      <c r="R303" s="64" t="s">
        <v>436</v>
      </c>
      <c r="S303" s="65" t="s">
        <v>1375</v>
      </c>
      <c r="T303" s="75">
        <v>44146</v>
      </c>
      <c r="U303" s="75">
        <v>44408</v>
      </c>
      <c r="V303" s="63"/>
      <c r="W303" s="45" t="s">
        <v>1376</v>
      </c>
      <c r="X303" s="66">
        <v>1</v>
      </c>
      <c r="Y303" s="69" t="s">
        <v>45</v>
      </c>
      <c r="Z303" s="63"/>
      <c r="AA303" s="63">
        <v>6</v>
      </c>
      <c r="AB303" s="63">
        <v>2021</v>
      </c>
      <c r="AC303" s="68" t="s">
        <v>1377</v>
      </c>
      <c r="AD303" s="79">
        <f ca="1">TODAY()-TABLA34[[#This Row],[Fecha radicación informe]]</f>
        <v>1267</v>
      </c>
      <c r="AE303" s="22" t="s">
        <v>758</v>
      </c>
      <c r="AF303" s="14"/>
    </row>
    <row r="304" spans="1:32" ht="141.75" x14ac:dyDescent="0.2">
      <c r="A304" s="44">
        <v>3855</v>
      </c>
      <c r="B304" s="45">
        <v>44</v>
      </c>
      <c r="C304" s="45">
        <v>2020</v>
      </c>
      <c r="D304" s="60" t="s">
        <v>1381</v>
      </c>
      <c r="E304" s="10" t="s">
        <v>34</v>
      </c>
      <c r="F304" s="45"/>
      <c r="G304" s="45"/>
      <c r="H304" s="45" t="s">
        <v>48</v>
      </c>
      <c r="I304" s="61" t="s">
        <v>903</v>
      </c>
      <c r="J304" s="70" t="s">
        <v>98</v>
      </c>
      <c r="K304" s="45" t="s">
        <v>251</v>
      </c>
      <c r="L304" s="45" t="s">
        <v>210</v>
      </c>
      <c r="M304" s="62" t="s">
        <v>1357</v>
      </c>
      <c r="N304" s="62" t="s">
        <v>1046</v>
      </c>
      <c r="O304" s="63">
        <v>2020</v>
      </c>
      <c r="P304" s="63"/>
      <c r="Q304" s="63"/>
      <c r="R304" s="64"/>
      <c r="S304" s="65"/>
      <c r="T304" s="75"/>
      <c r="U304" s="75"/>
      <c r="V304" s="63"/>
      <c r="W304" s="45"/>
      <c r="X304" s="66">
        <v>1</v>
      </c>
      <c r="Y304" s="69" t="s">
        <v>45</v>
      </c>
      <c r="Z304" s="63"/>
      <c r="AA304" s="63">
        <v>6</v>
      </c>
      <c r="AB304" s="63">
        <v>2021</v>
      </c>
      <c r="AC304" s="68" t="s">
        <v>1377</v>
      </c>
      <c r="AD304" s="79">
        <f ca="1">TODAY()-TABLA34[[#This Row],[Fecha radicación informe]]</f>
        <v>1267</v>
      </c>
      <c r="AE304" s="22" t="s">
        <v>758</v>
      </c>
      <c r="AF304" s="14"/>
    </row>
    <row r="305" spans="1:32" ht="409.5" x14ac:dyDescent="0.2">
      <c r="A305" s="44">
        <v>3859</v>
      </c>
      <c r="B305" s="45">
        <v>48</v>
      </c>
      <c r="C305" s="45">
        <v>2020</v>
      </c>
      <c r="D305" s="60" t="s">
        <v>1393</v>
      </c>
      <c r="E305" s="10" t="s">
        <v>34</v>
      </c>
      <c r="F305" s="45"/>
      <c r="G305" s="45"/>
      <c r="H305" s="45" t="s">
        <v>85</v>
      </c>
      <c r="I305" s="61" t="s">
        <v>49</v>
      </c>
      <c r="J305" s="70" t="s">
        <v>50</v>
      </c>
      <c r="K305" s="45" t="s">
        <v>1029</v>
      </c>
      <c r="L305" s="45" t="s">
        <v>765</v>
      </c>
      <c r="M305" s="62" t="s">
        <v>1357</v>
      </c>
      <c r="N305" s="62" t="s">
        <v>1046</v>
      </c>
      <c r="O305" s="63">
        <v>2020</v>
      </c>
      <c r="P305" s="63"/>
      <c r="Q305" s="63"/>
      <c r="R305" s="64" t="s">
        <v>42</v>
      </c>
      <c r="S305" s="65" t="s">
        <v>1394</v>
      </c>
      <c r="T305" s="75">
        <v>44147</v>
      </c>
      <c r="U305" s="75">
        <v>44408</v>
      </c>
      <c r="V305" s="63"/>
      <c r="W305" s="45" t="s">
        <v>1395</v>
      </c>
      <c r="X305" s="66">
        <v>1</v>
      </c>
      <c r="Y305" s="69" t="s">
        <v>45</v>
      </c>
      <c r="Z305" s="63"/>
      <c r="AA305" s="63">
        <v>6</v>
      </c>
      <c r="AB305" s="63">
        <v>2021</v>
      </c>
      <c r="AC305" s="68" t="s">
        <v>1396</v>
      </c>
      <c r="AD305" s="79">
        <f ca="1">TODAY()-TABLA34[[#This Row],[Fecha radicación informe]]</f>
        <v>1263</v>
      </c>
      <c r="AE305" s="22" t="s">
        <v>58</v>
      </c>
      <c r="AF305" s="14"/>
    </row>
    <row r="306" spans="1:32" ht="362.25" x14ac:dyDescent="0.2">
      <c r="A306" s="44">
        <v>3860</v>
      </c>
      <c r="B306" s="45">
        <v>49</v>
      </c>
      <c r="C306" s="45">
        <v>2020</v>
      </c>
      <c r="D306" s="60" t="s">
        <v>1397</v>
      </c>
      <c r="E306" s="10" t="s">
        <v>34</v>
      </c>
      <c r="F306" s="45"/>
      <c r="G306" s="45"/>
      <c r="H306" s="45" t="s">
        <v>48</v>
      </c>
      <c r="I306" s="61" t="s">
        <v>308</v>
      </c>
      <c r="J306" s="12" t="s">
        <v>133</v>
      </c>
      <c r="K306" s="45" t="s">
        <v>927</v>
      </c>
      <c r="L306" s="45" t="s">
        <v>765</v>
      </c>
      <c r="M306" s="62" t="s">
        <v>1357</v>
      </c>
      <c r="N306" s="62" t="s">
        <v>1046</v>
      </c>
      <c r="O306" s="63">
        <v>2020</v>
      </c>
      <c r="P306" s="63"/>
      <c r="Q306" s="63"/>
      <c r="R306" s="64" t="s">
        <v>42</v>
      </c>
      <c r="S306" s="65" t="s">
        <v>1398</v>
      </c>
      <c r="T306" s="75">
        <v>44147</v>
      </c>
      <c r="U306" s="75">
        <v>44196</v>
      </c>
      <c r="V306" s="63"/>
      <c r="W306" s="45" t="s">
        <v>1399</v>
      </c>
      <c r="X306" s="66">
        <v>1</v>
      </c>
      <c r="Y306" s="69" t="s">
        <v>45</v>
      </c>
      <c r="Z306" s="63"/>
      <c r="AA306" s="63">
        <v>12</v>
      </c>
      <c r="AB306" s="63">
        <v>2020</v>
      </c>
      <c r="AC306" s="68" t="s">
        <v>1396</v>
      </c>
      <c r="AD306" s="79">
        <f ca="1">TODAY()-TABLA34[[#This Row],[Fecha radicación informe]]</f>
        <v>1263</v>
      </c>
      <c r="AE306" s="22" t="s">
        <v>58</v>
      </c>
      <c r="AF306" s="14"/>
    </row>
    <row r="307" spans="1:32" ht="409.5" x14ac:dyDescent="0.2">
      <c r="A307" s="44">
        <v>3861</v>
      </c>
      <c r="B307" s="45">
        <v>50</v>
      </c>
      <c r="C307" s="45">
        <v>2020</v>
      </c>
      <c r="D307" s="60" t="s">
        <v>1400</v>
      </c>
      <c r="E307" s="10" t="s">
        <v>34</v>
      </c>
      <c r="F307" s="45"/>
      <c r="G307" s="45"/>
      <c r="H307" s="45" t="s">
        <v>35</v>
      </c>
      <c r="I307" s="61" t="s">
        <v>36</v>
      </c>
      <c r="J307" s="70" t="s">
        <v>98</v>
      </c>
      <c r="K307" s="45" t="s">
        <v>374</v>
      </c>
      <c r="L307" s="45" t="s">
        <v>285</v>
      </c>
      <c r="M307" s="62" t="s">
        <v>1357</v>
      </c>
      <c r="N307" s="62" t="s">
        <v>1046</v>
      </c>
      <c r="O307" s="63">
        <v>2020</v>
      </c>
      <c r="P307" s="63"/>
      <c r="Q307" s="63"/>
      <c r="R307" s="64" t="s">
        <v>358</v>
      </c>
      <c r="S307" s="65" t="s">
        <v>1401</v>
      </c>
      <c r="T307" s="75" t="s">
        <v>1402</v>
      </c>
      <c r="U307" s="75">
        <v>44227</v>
      </c>
      <c r="V307" s="63"/>
      <c r="W307" s="45" t="s">
        <v>1403</v>
      </c>
      <c r="X307" s="66">
        <v>1</v>
      </c>
      <c r="Y307" s="69" t="s">
        <v>45</v>
      </c>
      <c r="Z307" s="63"/>
      <c r="AA307" s="63">
        <v>2</v>
      </c>
      <c r="AB307" s="63">
        <v>2021</v>
      </c>
      <c r="AC307" s="68" t="s">
        <v>1396</v>
      </c>
      <c r="AD307" s="79">
        <f ca="1">TODAY()-TABLA34[[#This Row],[Fecha radicación informe]]</f>
        <v>1263</v>
      </c>
      <c r="AE307" s="22" t="s">
        <v>46</v>
      </c>
      <c r="AF307" s="14"/>
    </row>
    <row r="308" spans="1:32" ht="409.5" x14ac:dyDescent="0.2">
      <c r="A308" s="44">
        <v>3862</v>
      </c>
      <c r="B308" s="45">
        <v>51</v>
      </c>
      <c r="C308" s="45">
        <v>2020</v>
      </c>
      <c r="D308" s="60" t="s">
        <v>1404</v>
      </c>
      <c r="E308" s="10" t="s">
        <v>34</v>
      </c>
      <c r="F308" s="45"/>
      <c r="G308" s="45"/>
      <c r="H308" s="45" t="s">
        <v>85</v>
      </c>
      <c r="I308" s="61" t="s">
        <v>121</v>
      </c>
      <c r="J308" s="70" t="s">
        <v>77</v>
      </c>
      <c r="K308" s="10" t="s">
        <v>180</v>
      </c>
      <c r="L308" s="45" t="s">
        <v>279</v>
      </c>
      <c r="M308" s="62" t="s">
        <v>1405</v>
      </c>
      <c r="N308" s="62" t="s">
        <v>1109</v>
      </c>
      <c r="O308" s="63">
        <v>2020</v>
      </c>
      <c r="P308" s="63"/>
      <c r="Q308" s="63"/>
      <c r="R308" s="64" t="s">
        <v>436</v>
      </c>
      <c r="S308" s="65" t="s">
        <v>1406</v>
      </c>
      <c r="T308" s="75">
        <v>44505</v>
      </c>
      <c r="U308" s="75">
        <v>44530</v>
      </c>
      <c r="V308" s="63"/>
      <c r="W308" s="45" t="s">
        <v>1407</v>
      </c>
      <c r="X308" s="66">
        <v>1</v>
      </c>
      <c r="Y308" s="69" t="s">
        <v>45</v>
      </c>
      <c r="Z308" s="63"/>
      <c r="AA308" s="63">
        <v>12</v>
      </c>
      <c r="AB308" s="63">
        <v>2021</v>
      </c>
      <c r="AC308" s="68">
        <v>44167</v>
      </c>
      <c r="AD308" s="79">
        <f ca="1">TODAY()-TABLA34[[#This Row],[Fecha radicación informe]]</f>
        <v>1230</v>
      </c>
      <c r="AE308" s="22" t="s">
        <v>58</v>
      </c>
      <c r="AF308" s="14"/>
    </row>
    <row r="309" spans="1:32" ht="409.5" x14ac:dyDescent="0.2">
      <c r="A309" s="44">
        <v>3863</v>
      </c>
      <c r="B309" s="45">
        <v>52</v>
      </c>
      <c r="C309" s="45">
        <v>2020</v>
      </c>
      <c r="D309" s="60" t="s">
        <v>1408</v>
      </c>
      <c r="E309" s="10" t="s">
        <v>34</v>
      </c>
      <c r="F309" s="45"/>
      <c r="G309" s="45"/>
      <c r="H309" s="45" t="s">
        <v>85</v>
      </c>
      <c r="I309" s="61" t="s">
        <v>49</v>
      </c>
      <c r="J309" s="70" t="s">
        <v>50</v>
      </c>
      <c r="K309" s="10" t="s">
        <v>180</v>
      </c>
      <c r="L309" s="45" t="s">
        <v>279</v>
      </c>
      <c r="M309" s="62" t="s">
        <v>1405</v>
      </c>
      <c r="N309" s="62" t="s">
        <v>1109</v>
      </c>
      <c r="O309" s="63">
        <v>2020</v>
      </c>
      <c r="P309" s="63"/>
      <c r="Q309" s="63"/>
      <c r="R309" s="64" t="s">
        <v>436</v>
      </c>
      <c r="S309" s="65" t="s">
        <v>1409</v>
      </c>
      <c r="T309" s="75">
        <v>44505</v>
      </c>
      <c r="U309" s="75">
        <v>44530</v>
      </c>
      <c r="V309" s="63"/>
      <c r="W309" s="45" t="s">
        <v>1410</v>
      </c>
      <c r="X309" s="66">
        <v>1</v>
      </c>
      <c r="Y309" s="69" t="s">
        <v>45</v>
      </c>
      <c r="Z309" s="63"/>
      <c r="AA309" s="63">
        <v>12</v>
      </c>
      <c r="AB309" s="63">
        <v>2021</v>
      </c>
      <c r="AC309" s="68">
        <v>44167</v>
      </c>
      <c r="AD309" s="79">
        <f ca="1">TODAY()-TABLA34[[#This Row],[Fecha radicación informe]]</f>
        <v>1230</v>
      </c>
      <c r="AE309" s="22" t="s">
        <v>58</v>
      </c>
      <c r="AF309" s="14"/>
    </row>
    <row r="310" spans="1:32" ht="204.75" x14ac:dyDescent="0.2">
      <c r="A310" s="44">
        <v>3864</v>
      </c>
      <c r="B310" s="45">
        <v>53</v>
      </c>
      <c r="C310" s="45">
        <v>2020</v>
      </c>
      <c r="D310" s="60" t="s">
        <v>1411</v>
      </c>
      <c r="E310" s="10" t="s">
        <v>34</v>
      </c>
      <c r="F310" s="45"/>
      <c r="G310" s="45"/>
      <c r="H310" s="45" t="s">
        <v>85</v>
      </c>
      <c r="I310" s="61" t="s">
        <v>170</v>
      </c>
      <c r="J310" s="70" t="s">
        <v>50</v>
      </c>
      <c r="K310" s="45" t="s">
        <v>1412</v>
      </c>
      <c r="L310" s="45" t="s">
        <v>210</v>
      </c>
      <c r="M310" s="62" t="s">
        <v>1405</v>
      </c>
      <c r="N310" s="62" t="s">
        <v>1109</v>
      </c>
      <c r="O310" s="63">
        <v>2020</v>
      </c>
      <c r="P310" s="63"/>
      <c r="Q310" s="63"/>
      <c r="R310" s="64" t="s">
        <v>358</v>
      </c>
      <c r="S310" s="65" t="s">
        <v>1413</v>
      </c>
      <c r="T310" s="75">
        <v>44533</v>
      </c>
      <c r="U310" s="75">
        <v>44316</v>
      </c>
      <c r="V310" s="63"/>
      <c r="W310" s="45" t="s">
        <v>1414</v>
      </c>
      <c r="X310" s="66">
        <v>1</v>
      </c>
      <c r="Y310" s="69" t="s">
        <v>45</v>
      </c>
      <c r="Z310" s="63"/>
      <c r="AA310" s="63">
        <v>7</v>
      </c>
      <c r="AB310" s="63">
        <v>2021</v>
      </c>
      <c r="AC310" s="68">
        <v>44172</v>
      </c>
      <c r="AD310" s="79">
        <f ca="1">TODAY()-TABLA34[[#This Row],[Fecha radicación informe]]</f>
        <v>1225</v>
      </c>
      <c r="AE310" s="22" t="s">
        <v>758</v>
      </c>
      <c r="AF310" s="14"/>
    </row>
    <row r="311" spans="1:32" ht="409.5" x14ac:dyDescent="0.2">
      <c r="A311" s="44">
        <v>3866</v>
      </c>
      <c r="B311" s="45">
        <v>55</v>
      </c>
      <c r="C311" s="45">
        <v>2020</v>
      </c>
      <c r="D311" s="60" t="s">
        <v>1423</v>
      </c>
      <c r="E311" s="10" t="s">
        <v>34</v>
      </c>
      <c r="F311" s="45"/>
      <c r="G311" s="45"/>
      <c r="H311" s="45" t="s">
        <v>35</v>
      </c>
      <c r="I311" s="61" t="s">
        <v>36</v>
      </c>
      <c r="J311" s="70" t="s">
        <v>98</v>
      </c>
      <c r="K311" s="45" t="s">
        <v>1416</v>
      </c>
      <c r="L311" s="45" t="s">
        <v>285</v>
      </c>
      <c r="M311" s="62" t="s">
        <v>1417</v>
      </c>
      <c r="N311" s="62" t="s">
        <v>1151</v>
      </c>
      <c r="O311" s="63">
        <v>2020</v>
      </c>
      <c r="P311" s="63"/>
      <c r="Q311" s="63"/>
      <c r="R311" s="64"/>
      <c r="S311" s="65" t="s">
        <v>1424</v>
      </c>
      <c r="T311" s="75">
        <v>44257</v>
      </c>
      <c r="U311" s="75">
        <v>44377</v>
      </c>
      <c r="V311" s="63"/>
      <c r="W311" s="45" t="s">
        <v>1425</v>
      </c>
      <c r="X311" s="66">
        <v>1</v>
      </c>
      <c r="Y311" s="69" t="s">
        <v>45</v>
      </c>
      <c r="Z311" s="63"/>
      <c r="AA311" s="63">
        <v>8</v>
      </c>
      <c r="AB311" s="63">
        <v>2021</v>
      </c>
      <c r="AC311" s="68" t="s">
        <v>1421</v>
      </c>
      <c r="AD311" s="79">
        <f ca="1">TODAY()-TABLA34[[#This Row],[Fecha radicación informe]]</f>
        <v>1215</v>
      </c>
      <c r="AE311" s="22" t="s">
        <v>46</v>
      </c>
      <c r="AF311" s="14"/>
    </row>
    <row r="312" spans="1:32" ht="189" x14ac:dyDescent="0.2">
      <c r="A312" s="44">
        <v>3868</v>
      </c>
      <c r="B312" s="45">
        <v>57</v>
      </c>
      <c r="C312" s="45">
        <v>2020</v>
      </c>
      <c r="D312" s="60" t="s">
        <v>1431</v>
      </c>
      <c r="E312" s="10" t="s">
        <v>34</v>
      </c>
      <c r="F312" s="45"/>
      <c r="G312" s="45"/>
      <c r="H312" s="45" t="s">
        <v>301</v>
      </c>
      <c r="I312" s="61" t="s">
        <v>36</v>
      </c>
      <c r="J312" s="12" t="s">
        <v>37</v>
      </c>
      <c r="K312" s="45" t="s">
        <v>1017</v>
      </c>
      <c r="L312" s="45" t="s">
        <v>39</v>
      </c>
      <c r="M312" s="62" t="s">
        <v>1417</v>
      </c>
      <c r="N312" s="62" t="s">
        <v>1151</v>
      </c>
      <c r="O312" s="63">
        <v>2020</v>
      </c>
      <c r="P312" s="63"/>
      <c r="Q312" s="63"/>
      <c r="R312" s="64" t="s">
        <v>42</v>
      </c>
      <c r="S312" s="65" t="s">
        <v>1432</v>
      </c>
      <c r="T312" s="75" t="s">
        <v>1428</v>
      </c>
      <c r="U312" s="75">
        <v>44227</v>
      </c>
      <c r="V312" s="63"/>
      <c r="W312" s="45" t="s">
        <v>1433</v>
      </c>
      <c r="X312" s="66">
        <v>1</v>
      </c>
      <c r="Y312" s="69" t="s">
        <v>45</v>
      </c>
      <c r="Z312" s="63"/>
      <c r="AA312" s="63">
        <v>1</v>
      </c>
      <c r="AB312" s="63">
        <v>2021</v>
      </c>
      <c r="AC312" s="68" t="s">
        <v>1421</v>
      </c>
      <c r="AD312" s="79">
        <f ca="1">TODAY()-TABLA34[[#This Row],[Fecha radicación informe]]</f>
        <v>1215</v>
      </c>
      <c r="AE312" s="22" t="s">
        <v>46</v>
      </c>
      <c r="AF312" s="14"/>
    </row>
    <row r="313" spans="1:32" ht="409.5" x14ac:dyDescent="0.2">
      <c r="A313" s="44">
        <v>3869</v>
      </c>
      <c r="B313" s="45">
        <v>58</v>
      </c>
      <c r="C313" s="45">
        <v>2020</v>
      </c>
      <c r="D313" s="60" t="s">
        <v>1434</v>
      </c>
      <c r="E313" s="10" t="s">
        <v>34</v>
      </c>
      <c r="F313" s="45"/>
      <c r="G313" s="45"/>
      <c r="H313" s="45" t="s">
        <v>85</v>
      </c>
      <c r="I313" s="61" t="s">
        <v>36</v>
      </c>
      <c r="J313" s="12" t="s">
        <v>37</v>
      </c>
      <c r="K313" s="45" t="s">
        <v>1017</v>
      </c>
      <c r="L313" s="45" t="s">
        <v>39</v>
      </c>
      <c r="M313" s="62" t="s">
        <v>1417</v>
      </c>
      <c r="N313" s="62" t="s">
        <v>1151</v>
      </c>
      <c r="O313" s="63">
        <v>2020</v>
      </c>
      <c r="P313" s="63"/>
      <c r="Q313" s="63"/>
      <c r="R313" s="64" t="s">
        <v>42</v>
      </c>
      <c r="S313" s="65" t="s">
        <v>1435</v>
      </c>
      <c r="T313" s="75">
        <v>44532</v>
      </c>
      <c r="U313" s="75" t="s">
        <v>1436</v>
      </c>
      <c r="V313" s="63"/>
      <c r="W313" s="45" t="s">
        <v>1437</v>
      </c>
      <c r="X313" s="66">
        <v>1</v>
      </c>
      <c r="Y313" s="69" t="s">
        <v>45</v>
      </c>
      <c r="Z313" s="63"/>
      <c r="AA313" s="63">
        <v>5</v>
      </c>
      <c r="AB313" s="63">
        <v>2021</v>
      </c>
      <c r="AC313" s="68" t="s">
        <v>1421</v>
      </c>
      <c r="AD313" s="79">
        <f ca="1">TODAY()-TABLA34[[#This Row],[Fecha radicación informe]]</f>
        <v>1215</v>
      </c>
      <c r="AE313" s="22" t="s">
        <v>46</v>
      </c>
      <c r="AF313" s="14"/>
    </row>
    <row r="314" spans="1:32" ht="409.5" x14ac:dyDescent="0.2">
      <c r="A314" s="44">
        <v>3871</v>
      </c>
      <c r="B314" s="45">
        <v>60</v>
      </c>
      <c r="C314" s="45">
        <v>2020</v>
      </c>
      <c r="D314" s="60" t="s">
        <v>1443</v>
      </c>
      <c r="E314" s="10" t="s">
        <v>34</v>
      </c>
      <c r="F314" s="45"/>
      <c r="G314" s="45"/>
      <c r="H314" s="45" t="s">
        <v>85</v>
      </c>
      <c r="I314" s="61" t="s">
        <v>49</v>
      </c>
      <c r="J314" s="70" t="s">
        <v>50</v>
      </c>
      <c r="K314" s="45" t="s">
        <v>1091</v>
      </c>
      <c r="L314" s="45" t="s">
        <v>765</v>
      </c>
      <c r="M314" s="62" t="s">
        <v>1417</v>
      </c>
      <c r="N314" s="62" t="s">
        <v>1151</v>
      </c>
      <c r="O314" s="63">
        <v>2020</v>
      </c>
      <c r="P314" s="63"/>
      <c r="Q314" s="63"/>
      <c r="R314" s="64" t="s">
        <v>42</v>
      </c>
      <c r="S314" s="65" t="s">
        <v>1444</v>
      </c>
      <c r="T314" s="75">
        <v>44288</v>
      </c>
      <c r="U314" s="75">
        <v>44408</v>
      </c>
      <c r="V314" s="63"/>
      <c r="W314" s="45" t="s">
        <v>1445</v>
      </c>
      <c r="X314" s="66">
        <v>1</v>
      </c>
      <c r="Y314" s="69" t="s">
        <v>45</v>
      </c>
      <c r="Z314" s="63"/>
      <c r="AA314" s="63">
        <v>6</v>
      </c>
      <c r="AB314" s="63">
        <v>2021</v>
      </c>
      <c r="AC314" s="68" t="s">
        <v>1446</v>
      </c>
      <c r="AD314" s="79">
        <f ca="1">TODAY()-TABLA34[[#This Row],[Fecha radicación informe]]</f>
        <v>1209</v>
      </c>
      <c r="AE314" s="22" t="s">
        <v>758</v>
      </c>
      <c r="AF314" s="14"/>
    </row>
    <row r="315" spans="1:32" ht="409.5" x14ac:dyDescent="0.2">
      <c r="A315" s="44">
        <v>3872</v>
      </c>
      <c r="B315" s="45">
        <v>61</v>
      </c>
      <c r="C315" s="45">
        <v>2020</v>
      </c>
      <c r="D315" s="60" t="s">
        <v>1447</v>
      </c>
      <c r="E315" s="10" t="s">
        <v>1448</v>
      </c>
      <c r="F315" s="45"/>
      <c r="G315" s="45"/>
      <c r="H315" s="45" t="s">
        <v>85</v>
      </c>
      <c r="I315" s="61" t="s">
        <v>49</v>
      </c>
      <c r="J315" s="70" t="s">
        <v>50</v>
      </c>
      <c r="K315" s="10" t="s">
        <v>180</v>
      </c>
      <c r="L315" s="45" t="s">
        <v>765</v>
      </c>
      <c r="M315" s="62" t="s">
        <v>1417</v>
      </c>
      <c r="N315" s="62" t="s">
        <v>1151</v>
      </c>
      <c r="O315" s="63">
        <v>2020</v>
      </c>
      <c r="P315" s="63"/>
      <c r="Q315" s="63"/>
      <c r="R315" s="64" t="s">
        <v>42</v>
      </c>
      <c r="S315" s="65" t="s">
        <v>1449</v>
      </c>
      <c r="T315" s="75">
        <v>44288</v>
      </c>
      <c r="U315" s="75" t="s">
        <v>1450</v>
      </c>
      <c r="V315" s="63"/>
      <c r="W315" s="45" t="s">
        <v>1451</v>
      </c>
      <c r="X315" s="66">
        <v>1</v>
      </c>
      <c r="Y315" s="19" t="s">
        <v>45</v>
      </c>
      <c r="Z315" s="63"/>
      <c r="AA315" s="63">
        <v>4</v>
      </c>
      <c r="AB315" s="63">
        <v>2022</v>
      </c>
      <c r="AC315" s="68" t="s">
        <v>1446</v>
      </c>
      <c r="AD315" s="79">
        <f ca="1">TODAY()-TABLA34[[#This Row],[Fecha radicación informe]]</f>
        <v>1209</v>
      </c>
      <c r="AE315" s="22" t="s">
        <v>758</v>
      </c>
      <c r="AF315" s="34" t="s">
        <v>1452</v>
      </c>
    </row>
    <row r="316" spans="1:32" ht="283.5" x14ac:dyDescent="0.2">
      <c r="A316" s="44">
        <v>3873</v>
      </c>
      <c r="B316" s="45">
        <v>1</v>
      </c>
      <c r="C316" s="45">
        <v>2021</v>
      </c>
      <c r="D316" s="60" t="s">
        <v>1453</v>
      </c>
      <c r="E316" s="10" t="s">
        <v>34</v>
      </c>
      <c r="F316" s="45"/>
      <c r="G316" s="45"/>
      <c r="H316" s="45" t="s">
        <v>48</v>
      </c>
      <c r="I316" s="61" t="s">
        <v>308</v>
      </c>
      <c r="J316" s="12" t="s">
        <v>133</v>
      </c>
      <c r="K316" s="45" t="s">
        <v>927</v>
      </c>
      <c r="L316" s="45" t="s">
        <v>279</v>
      </c>
      <c r="M316" s="62" t="s">
        <v>1454</v>
      </c>
      <c r="N316" s="62" t="s">
        <v>1455</v>
      </c>
      <c r="O316" s="63">
        <v>2021</v>
      </c>
      <c r="P316" s="63"/>
      <c r="Q316" s="63"/>
      <c r="R316" s="64" t="s">
        <v>42</v>
      </c>
      <c r="S316" s="65" t="s">
        <v>1456</v>
      </c>
      <c r="T316" s="75" t="s">
        <v>1457</v>
      </c>
      <c r="U316" s="75" t="s">
        <v>1458</v>
      </c>
      <c r="V316" s="63"/>
      <c r="W316" s="45" t="s">
        <v>1459</v>
      </c>
      <c r="X316" s="66">
        <v>1</v>
      </c>
      <c r="Y316" s="69" t="s">
        <v>45</v>
      </c>
      <c r="Z316" s="63"/>
      <c r="AA316" s="63">
        <v>7</v>
      </c>
      <c r="AB316" s="63">
        <v>2021</v>
      </c>
      <c r="AC316" s="68" t="s">
        <v>1460</v>
      </c>
      <c r="AD316" s="79">
        <f ca="1">TODAY()-TABLA34[[#This Row],[Fecha radicación informe]]</f>
        <v>1116</v>
      </c>
      <c r="AE316" s="22" t="s">
        <v>758</v>
      </c>
      <c r="AF316" s="14"/>
    </row>
    <row r="317" spans="1:32" ht="409.5" x14ac:dyDescent="0.2">
      <c r="A317" s="44">
        <v>3874</v>
      </c>
      <c r="B317" s="45">
        <v>2</v>
      </c>
      <c r="C317" s="45">
        <v>2021</v>
      </c>
      <c r="D317" s="60" t="s">
        <v>1461</v>
      </c>
      <c r="E317" s="10" t="s">
        <v>34</v>
      </c>
      <c r="F317" s="45"/>
      <c r="G317" s="45"/>
      <c r="H317" s="45" t="s">
        <v>48</v>
      </c>
      <c r="I317" s="61" t="s">
        <v>308</v>
      </c>
      <c r="J317" s="12" t="s">
        <v>133</v>
      </c>
      <c r="K317" s="45" t="s">
        <v>927</v>
      </c>
      <c r="L317" s="45" t="s">
        <v>279</v>
      </c>
      <c r="M317" s="62" t="s">
        <v>1454</v>
      </c>
      <c r="N317" s="62" t="s">
        <v>1455</v>
      </c>
      <c r="O317" s="63">
        <v>2021</v>
      </c>
      <c r="P317" s="63"/>
      <c r="Q317" s="63"/>
      <c r="R317" s="64" t="s">
        <v>436</v>
      </c>
      <c r="S317" s="65" t="s">
        <v>1462</v>
      </c>
      <c r="T317" s="75" t="s">
        <v>1463</v>
      </c>
      <c r="U317" s="75">
        <v>44352</v>
      </c>
      <c r="V317" s="63"/>
      <c r="W317" s="45" t="s">
        <v>1464</v>
      </c>
      <c r="X317" s="66">
        <v>1</v>
      </c>
      <c r="Y317" s="69" t="s">
        <v>45</v>
      </c>
      <c r="Z317" s="63"/>
      <c r="AA317" s="63">
        <v>5</v>
      </c>
      <c r="AB317" s="63">
        <v>2021</v>
      </c>
      <c r="AC317" s="68" t="s">
        <v>1460</v>
      </c>
      <c r="AD317" s="79">
        <f ca="1">TODAY()-TABLA34[[#This Row],[Fecha radicación informe]]</f>
        <v>1116</v>
      </c>
      <c r="AE317" s="22" t="s">
        <v>758</v>
      </c>
      <c r="AF317" s="14"/>
    </row>
    <row r="318" spans="1:32" ht="409.5" x14ac:dyDescent="0.2">
      <c r="A318" s="44">
        <v>3876</v>
      </c>
      <c r="B318" s="45">
        <v>4</v>
      </c>
      <c r="C318" s="45">
        <v>2021</v>
      </c>
      <c r="D318" s="60" t="s">
        <v>1470</v>
      </c>
      <c r="E318" s="10" t="s">
        <v>34</v>
      </c>
      <c r="F318" s="45"/>
      <c r="G318" s="45"/>
      <c r="H318" s="45" t="s">
        <v>85</v>
      </c>
      <c r="I318" s="61" t="s">
        <v>49</v>
      </c>
      <c r="J318" s="70" t="s">
        <v>50</v>
      </c>
      <c r="K318" s="10" t="s">
        <v>180</v>
      </c>
      <c r="L318" s="45" t="s">
        <v>765</v>
      </c>
      <c r="M318" s="62" t="s">
        <v>1454</v>
      </c>
      <c r="N318" s="62" t="s">
        <v>1455</v>
      </c>
      <c r="O318" s="63">
        <v>2021</v>
      </c>
      <c r="P318" s="63"/>
      <c r="Q318" s="63"/>
      <c r="R318" s="64" t="s">
        <v>42</v>
      </c>
      <c r="S318" s="65" t="s">
        <v>1471</v>
      </c>
      <c r="T318" s="75">
        <v>44352</v>
      </c>
      <c r="U318" s="75">
        <v>44439</v>
      </c>
      <c r="V318" s="63"/>
      <c r="W318" s="45" t="s">
        <v>1472</v>
      </c>
      <c r="X318" s="66">
        <v>1</v>
      </c>
      <c r="Y318" s="69" t="s">
        <v>45</v>
      </c>
      <c r="Z318" s="63"/>
      <c r="AA318" s="63">
        <v>9</v>
      </c>
      <c r="AB318" s="63">
        <v>2021</v>
      </c>
      <c r="AC318" s="68" t="s">
        <v>1460</v>
      </c>
      <c r="AD318" s="79">
        <f ca="1">TODAY()-TABLA34[[#This Row],[Fecha radicación informe]]</f>
        <v>1116</v>
      </c>
      <c r="AE318" s="22" t="s">
        <v>758</v>
      </c>
      <c r="AF318" s="14"/>
    </row>
    <row r="319" spans="1:32" ht="409.5" x14ac:dyDescent="0.2">
      <c r="A319" s="44">
        <v>3878</v>
      </c>
      <c r="B319" s="45">
        <v>6</v>
      </c>
      <c r="C319" s="45">
        <v>2021</v>
      </c>
      <c r="D319" s="60" t="s">
        <v>1477</v>
      </c>
      <c r="E319" s="10" t="s">
        <v>34</v>
      </c>
      <c r="F319" s="45"/>
      <c r="G319" s="45"/>
      <c r="H319" s="45" t="s">
        <v>85</v>
      </c>
      <c r="I319" s="61" t="s">
        <v>49</v>
      </c>
      <c r="J319" s="70" t="s">
        <v>50</v>
      </c>
      <c r="K319" s="10" t="s">
        <v>180</v>
      </c>
      <c r="L319" s="45" t="s">
        <v>765</v>
      </c>
      <c r="M319" s="62" t="s">
        <v>1454</v>
      </c>
      <c r="N319" s="62" t="s">
        <v>1455</v>
      </c>
      <c r="O319" s="63">
        <v>2021</v>
      </c>
      <c r="P319" s="63"/>
      <c r="Q319" s="63"/>
      <c r="R319" s="64" t="s">
        <v>42</v>
      </c>
      <c r="S319" s="65" t="s">
        <v>1478</v>
      </c>
      <c r="T319" s="75">
        <v>44352</v>
      </c>
      <c r="U319" s="75">
        <v>44439</v>
      </c>
      <c r="V319" s="63"/>
      <c r="W319" s="45" t="s">
        <v>1479</v>
      </c>
      <c r="X319" s="66">
        <v>1</v>
      </c>
      <c r="Y319" s="69" t="s">
        <v>45</v>
      </c>
      <c r="Z319" s="63"/>
      <c r="AA319" s="63">
        <v>9</v>
      </c>
      <c r="AB319" s="63">
        <v>2021</v>
      </c>
      <c r="AC319" s="68" t="s">
        <v>1460</v>
      </c>
      <c r="AD319" s="79">
        <f ca="1">TODAY()-TABLA34[[#This Row],[Fecha radicación informe]]</f>
        <v>1116</v>
      </c>
      <c r="AE319" s="22" t="s">
        <v>758</v>
      </c>
      <c r="AF319" s="14"/>
    </row>
    <row r="320" spans="1:32" ht="409.5" x14ac:dyDescent="0.2">
      <c r="A320" s="44">
        <v>3879</v>
      </c>
      <c r="B320" s="45">
        <v>7</v>
      </c>
      <c r="C320" s="45">
        <v>2021</v>
      </c>
      <c r="D320" s="60" t="s">
        <v>1480</v>
      </c>
      <c r="E320" s="10" t="s">
        <v>315</v>
      </c>
      <c r="F320" s="45"/>
      <c r="G320" s="45"/>
      <c r="H320" s="45" t="s">
        <v>85</v>
      </c>
      <c r="I320" s="61" t="s">
        <v>49</v>
      </c>
      <c r="J320" s="70" t="s">
        <v>50</v>
      </c>
      <c r="K320" s="10" t="s">
        <v>180</v>
      </c>
      <c r="L320" s="45" t="s">
        <v>765</v>
      </c>
      <c r="M320" s="62" t="s">
        <v>1454</v>
      </c>
      <c r="N320" s="62" t="s">
        <v>1455</v>
      </c>
      <c r="O320" s="63">
        <v>2021</v>
      </c>
      <c r="P320" s="63"/>
      <c r="Q320" s="63"/>
      <c r="R320" s="64" t="s">
        <v>42</v>
      </c>
      <c r="S320" s="65" t="s">
        <v>1481</v>
      </c>
      <c r="T320" s="75">
        <v>44352</v>
      </c>
      <c r="U320" s="75">
        <v>45260</v>
      </c>
      <c r="V320" s="63"/>
      <c r="W320" s="45" t="s">
        <v>1482</v>
      </c>
      <c r="X320" s="66">
        <v>1</v>
      </c>
      <c r="Y320" s="69" t="s">
        <v>45</v>
      </c>
      <c r="Z320" s="63"/>
      <c r="AA320" s="63"/>
      <c r="AB320" s="63"/>
      <c r="AC320" s="68" t="s">
        <v>1460</v>
      </c>
      <c r="AD320" s="79">
        <f ca="1">TODAY()-TABLA34[[#This Row],[Fecha radicación informe]]</f>
        <v>1116</v>
      </c>
      <c r="AE320" s="22" t="s">
        <v>758</v>
      </c>
      <c r="AF320" s="34" t="s">
        <v>1483</v>
      </c>
    </row>
    <row r="321" spans="1:32" ht="409.5" x14ac:dyDescent="0.2">
      <c r="A321" s="44">
        <v>3880</v>
      </c>
      <c r="B321" s="45">
        <v>8</v>
      </c>
      <c r="C321" s="45">
        <v>2021</v>
      </c>
      <c r="D321" s="60" t="s">
        <v>1484</v>
      </c>
      <c r="E321" s="10" t="s">
        <v>34</v>
      </c>
      <c r="F321" s="45"/>
      <c r="G321" s="45"/>
      <c r="H321" s="45" t="s">
        <v>35</v>
      </c>
      <c r="I321" s="61" t="s">
        <v>36</v>
      </c>
      <c r="J321" s="12" t="s">
        <v>98</v>
      </c>
      <c r="K321" s="45" t="s">
        <v>374</v>
      </c>
      <c r="L321" s="45" t="s">
        <v>285</v>
      </c>
      <c r="M321" s="62" t="s">
        <v>1454</v>
      </c>
      <c r="N321" s="62" t="s">
        <v>1455</v>
      </c>
      <c r="O321" s="63">
        <v>2021</v>
      </c>
      <c r="P321" s="63"/>
      <c r="Q321" s="63"/>
      <c r="R321" s="64" t="s">
        <v>358</v>
      </c>
      <c r="S321" s="65" t="s">
        <v>1485</v>
      </c>
      <c r="T321" s="75">
        <v>44323</v>
      </c>
      <c r="U321" s="75" t="s">
        <v>1486</v>
      </c>
      <c r="V321" s="63"/>
      <c r="W321" s="45" t="s">
        <v>1487</v>
      </c>
      <c r="X321" s="66">
        <v>1</v>
      </c>
      <c r="Y321" s="69" t="s">
        <v>45</v>
      </c>
      <c r="Z321" s="63"/>
      <c r="AA321" s="63">
        <v>8</v>
      </c>
      <c r="AB321" s="63">
        <v>2021</v>
      </c>
      <c r="AC321" s="68">
        <v>44294</v>
      </c>
      <c r="AD321" s="79">
        <f ca="1">TODAY()-TABLA34[[#This Row],[Fecha radicación informe]]</f>
        <v>1103</v>
      </c>
      <c r="AE321" s="22" t="s">
        <v>46</v>
      </c>
      <c r="AF321" s="14"/>
    </row>
    <row r="322" spans="1:32" ht="141.75" x14ac:dyDescent="0.2">
      <c r="A322" s="44">
        <v>3882</v>
      </c>
      <c r="B322" s="45">
        <v>10</v>
      </c>
      <c r="C322" s="45">
        <v>2021</v>
      </c>
      <c r="D322" s="60" t="s">
        <v>1496</v>
      </c>
      <c r="E322" s="10" t="s">
        <v>34</v>
      </c>
      <c r="F322" s="45"/>
      <c r="G322" s="45"/>
      <c r="H322" s="45" t="s">
        <v>186</v>
      </c>
      <c r="I322" s="61" t="s">
        <v>187</v>
      </c>
      <c r="J322" s="12" t="s">
        <v>188</v>
      </c>
      <c r="K322" s="45" t="s">
        <v>884</v>
      </c>
      <c r="L322" s="45" t="s">
        <v>123</v>
      </c>
      <c r="M322" s="62" t="s">
        <v>1490</v>
      </c>
      <c r="N322" s="62" t="s">
        <v>889</v>
      </c>
      <c r="O322" s="63">
        <v>2021</v>
      </c>
      <c r="P322" s="63"/>
      <c r="Q322" s="63"/>
      <c r="R322" s="64" t="s">
        <v>358</v>
      </c>
      <c r="S322" s="65" t="s">
        <v>1497</v>
      </c>
      <c r="T322" s="75">
        <v>44331</v>
      </c>
      <c r="U322" s="75">
        <v>44469</v>
      </c>
      <c r="V322" s="63"/>
      <c r="W322" s="45" t="s">
        <v>1498</v>
      </c>
      <c r="X322" s="66">
        <v>1</v>
      </c>
      <c r="Y322" s="69" t="s">
        <v>45</v>
      </c>
      <c r="Z322" s="63"/>
      <c r="AA322" s="63">
        <v>11</v>
      </c>
      <c r="AB322" s="63">
        <v>2021</v>
      </c>
      <c r="AC322" s="68" t="s">
        <v>1499</v>
      </c>
      <c r="AD322" s="79">
        <f ca="1">TODAY()-TABLA34[[#This Row],[Fecha radicación informe]]</f>
        <v>1081</v>
      </c>
      <c r="AE322" s="22" t="s">
        <v>58</v>
      </c>
      <c r="AF322" s="14"/>
    </row>
    <row r="323" spans="1:32" ht="126" x14ac:dyDescent="0.2">
      <c r="A323" s="44">
        <v>3883</v>
      </c>
      <c r="B323" s="45">
        <v>11</v>
      </c>
      <c r="C323" s="45">
        <v>2021</v>
      </c>
      <c r="D323" s="60" t="s">
        <v>1500</v>
      </c>
      <c r="E323" s="10" t="s">
        <v>34</v>
      </c>
      <c r="F323" s="45"/>
      <c r="G323" s="45"/>
      <c r="H323" s="45" t="s">
        <v>186</v>
      </c>
      <c r="I323" s="61" t="s">
        <v>187</v>
      </c>
      <c r="J323" s="12" t="s">
        <v>188</v>
      </c>
      <c r="K323" s="45" t="s">
        <v>884</v>
      </c>
      <c r="L323" s="45" t="s">
        <v>123</v>
      </c>
      <c r="M323" s="62" t="s">
        <v>1490</v>
      </c>
      <c r="N323" s="62" t="s">
        <v>889</v>
      </c>
      <c r="O323" s="63">
        <v>2021</v>
      </c>
      <c r="P323" s="63"/>
      <c r="Q323" s="63"/>
      <c r="R323" s="64" t="s">
        <v>358</v>
      </c>
      <c r="S323" s="65" t="s">
        <v>1501</v>
      </c>
      <c r="T323" s="75">
        <v>44331</v>
      </c>
      <c r="U323" s="75">
        <v>44469</v>
      </c>
      <c r="V323" s="63"/>
      <c r="W323" s="45" t="s">
        <v>1502</v>
      </c>
      <c r="X323" s="66">
        <v>1</v>
      </c>
      <c r="Y323" s="69" t="s">
        <v>45</v>
      </c>
      <c r="Z323" s="63"/>
      <c r="AA323" s="63">
        <v>11</v>
      </c>
      <c r="AB323" s="63">
        <v>2021</v>
      </c>
      <c r="AC323" s="68" t="s">
        <v>1499</v>
      </c>
      <c r="AD323" s="79">
        <f ca="1">TODAY()-TABLA34[[#This Row],[Fecha radicación informe]]</f>
        <v>1081</v>
      </c>
      <c r="AE323" s="22" t="s">
        <v>58</v>
      </c>
      <c r="AF323" s="14"/>
    </row>
    <row r="324" spans="1:32" ht="236.25" x14ac:dyDescent="0.2">
      <c r="A324" s="44">
        <v>3884</v>
      </c>
      <c r="B324" s="45">
        <v>12</v>
      </c>
      <c r="C324" s="45">
        <v>2021</v>
      </c>
      <c r="D324" s="60" t="s">
        <v>1503</v>
      </c>
      <c r="E324" s="10" t="s">
        <v>34</v>
      </c>
      <c r="F324" s="45"/>
      <c r="G324" s="45"/>
      <c r="H324" s="45" t="s">
        <v>186</v>
      </c>
      <c r="I324" s="61" t="s">
        <v>187</v>
      </c>
      <c r="J324" s="12" t="s">
        <v>188</v>
      </c>
      <c r="K324" s="45" t="s">
        <v>884</v>
      </c>
      <c r="L324" s="45" t="s">
        <v>123</v>
      </c>
      <c r="M324" s="62" t="s">
        <v>1490</v>
      </c>
      <c r="N324" s="62" t="s">
        <v>889</v>
      </c>
      <c r="O324" s="63">
        <v>2021</v>
      </c>
      <c r="P324" s="63">
        <v>20221020000001</v>
      </c>
      <c r="Q324" s="63" t="s">
        <v>1504</v>
      </c>
      <c r="R324" s="64" t="s">
        <v>358</v>
      </c>
      <c r="S324" s="65" t="s">
        <v>1505</v>
      </c>
      <c r="T324" s="75">
        <v>44331</v>
      </c>
      <c r="U324" s="75">
        <v>44438</v>
      </c>
      <c r="V324" s="45"/>
      <c r="W324" s="45" t="s">
        <v>1506</v>
      </c>
      <c r="X324" s="66">
        <v>1</v>
      </c>
      <c r="Y324" s="69" t="s">
        <v>45</v>
      </c>
      <c r="Z324" s="63"/>
      <c r="AA324" s="63">
        <v>8</v>
      </c>
      <c r="AB324" s="63">
        <v>2021</v>
      </c>
      <c r="AC324" s="68" t="s">
        <v>1499</v>
      </c>
      <c r="AD324" s="79">
        <f ca="1">TODAY()-TABLA34[[#This Row],[Fecha radicación informe]]</f>
        <v>1081</v>
      </c>
      <c r="AE324" s="22" t="s">
        <v>58</v>
      </c>
      <c r="AF324" s="29" t="s">
        <v>1507</v>
      </c>
    </row>
    <row r="325" spans="1:32" ht="409.5" x14ac:dyDescent="0.2">
      <c r="A325" s="44">
        <v>3885</v>
      </c>
      <c r="B325" s="45">
        <v>13</v>
      </c>
      <c r="C325" s="45">
        <v>2021</v>
      </c>
      <c r="D325" s="60" t="s">
        <v>1508</v>
      </c>
      <c r="E325" s="10" t="s">
        <v>719</v>
      </c>
      <c r="F325" s="45"/>
      <c r="G325" s="45"/>
      <c r="H325" s="45" t="s">
        <v>85</v>
      </c>
      <c r="I325" s="61" t="s">
        <v>49</v>
      </c>
      <c r="J325" s="70" t="s">
        <v>50</v>
      </c>
      <c r="K325" s="10" t="s">
        <v>180</v>
      </c>
      <c r="L325" s="45" t="s">
        <v>765</v>
      </c>
      <c r="M325" s="62" t="s">
        <v>1490</v>
      </c>
      <c r="N325" s="62" t="s">
        <v>889</v>
      </c>
      <c r="O325" s="63">
        <v>2021</v>
      </c>
      <c r="P325" s="63" t="s">
        <v>1509</v>
      </c>
      <c r="Q325" s="63" t="s">
        <v>1510</v>
      </c>
      <c r="R325" s="64" t="s">
        <v>358</v>
      </c>
      <c r="S325" s="65" t="s">
        <v>1511</v>
      </c>
      <c r="T325" s="75" t="s">
        <v>1512</v>
      </c>
      <c r="U325" s="75" t="s">
        <v>777</v>
      </c>
      <c r="V325" s="45" t="s">
        <v>1513</v>
      </c>
      <c r="W325" s="45" t="s">
        <v>1514</v>
      </c>
      <c r="X325" s="66">
        <v>1</v>
      </c>
      <c r="Y325" s="69" t="s">
        <v>45</v>
      </c>
      <c r="Z325" s="63" t="s">
        <v>108</v>
      </c>
      <c r="AA325" s="63">
        <v>12</v>
      </c>
      <c r="AB325" s="63">
        <v>2022</v>
      </c>
      <c r="AC325" s="68" t="s">
        <v>1499</v>
      </c>
      <c r="AD325" s="79">
        <f ca="1">TODAY()-TABLA34[[#This Row],[Fecha radicación informe]]</f>
        <v>1081</v>
      </c>
      <c r="AE325" s="22" t="s">
        <v>758</v>
      </c>
      <c r="AF325" s="34" t="s">
        <v>1515</v>
      </c>
    </row>
    <row r="326" spans="1:32" ht="173.25" x14ac:dyDescent="0.2">
      <c r="A326" s="44">
        <v>3886</v>
      </c>
      <c r="B326" s="45">
        <v>14</v>
      </c>
      <c r="C326" s="45">
        <v>2021</v>
      </c>
      <c r="D326" s="60" t="s">
        <v>1516</v>
      </c>
      <c r="E326" s="10" t="s">
        <v>34</v>
      </c>
      <c r="F326" s="45"/>
      <c r="G326" s="45"/>
      <c r="H326" s="45" t="s">
        <v>48</v>
      </c>
      <c r="I326" s="61" t="s">
        <v>308</v>
      </c>
      <c r="J326" s="12" t="s">
        <v>133</v>
      </c>
      <c r="K326" s="45" t="s">
        <v>927</v>
      </c>
      <c r="L326" s="45" t="s">
        <v>210</v>
      </c>
      <c r="M326" s="62" t="s">
        <v>1490</v>
      </c>
      <c r="N326" s="62" t="s">
        <v>889</v>
      </c>
      <c r="O326" s="63">
        <v>2021</v>
      </c>
      <c r="P326" s="63"/>
      <c r="Q326" s="63"/>
      <c r="R326" s="64"/>
      <c r="S326" s="65"/>
      <c r="T326" s="75"/>
      <c r="U326" s="75"/>
      <c r="V326" s="63"/>
      <c r="W326" s="45" t="s">
        <v>1517</v>
      </c>
      <c r="X326" s="66">
        <v>1</v>
      </c>
      <c r="Y326" s="69" t="s">
        <v>45</v>
      </c>
      <c r="Z326" s="63"/>
      <c r="AA326" s="63">
        <v>6</v>
      </c>
      <c r="AB326" s="63">
        <v>2021</v>
      </c>
      <c r="AC326" s="68">
        <v>44326</v>
      </c>
      <c r="AD326" s="79">
        <f ca="1">TODAY()-TABLA34[[#This Row],[Fecha radicación informe]]</f>
        <v>1071</v>
      </c>
      <c r="AE326" s="22" t="s">
        <v>758</v>
      </c>
      <c r="AF326" s="14"/>
    </row>
    <row r="327" spans="1:32" ht="409.5" x14ac:dyDescent="0.2">
      <c r="A327" s="44">
        <v>3889</v>
      </c>
      <c r="B327" s="45">
        <v>17</v>
      </c>
      <c r="C327" s="45">
        <v>2021</v>
      </c>
      <c r="D327" s="60" t="s">
        <v>1530</v>
      </c>
      <c r="E327" s="10" t="s">
        <v>333</v>
      </c>
      <c r="F327" s="45"/>
      <c r="G327" s="45"/>
      <c r="H327" s="45" t="s">
        <v>48</v>
      </c>
      <c r="I327" s="61" t="s">
        <v>121</v>
      </c>
      <c r="J327" s="70" t="s">
        <v>77</v>
      </c>
      <c r="K327" s="45" t="s">
        <v>884</v>
      </c>
      <c r="L327" s="45" t="s">
        <v>770</v>
      </c>
      <c r="M327" s="62" t="s">
        <v>1524</v>
      </c>
      <c r="N327" s="62" t="s">
        <v>802</v>
      </c>
      <c r="O327" s="63">
        <v>2021</v>
      </c>
      <c r="P327" s="63">
        <v>20231020131693</v>
      </c>
      <c r="Q327" s="73">
        <v>45025</v>
      </c>
      <c r="R327" s="64" t="s">
        <v>436</v>
      </c>
      <c r="S327" s="65" t="s">
        <v>1531</v>
      </c>
      <c r="T327" s="75">
        <v>44447</v>
      </c>
      <c r="U327" s="75" t="s">
        <v>1532</v>
      </c>
      <c r="V327" s="45" t="s">
        <v>1533</v>
      </c>
      <c r="W327" s="45" t="s">
        <v>1534</v>
      </c>
      <c r="X327" s="66">
        <v>1</v>
      </c>
      <c r="Y327" s="19" t="s">
        <v>45</v>
      </c>
      <c r="Z327" s="63" t="s">
        <v>108</v>
      </c>
      <c r="AA327" s="63">
        <v>9</v>
      </c>
      <c r="AB327" s="63">
        <v>2023</v>
      </c>
      <c r="AC327" s="68">
        <v>44351</v>
      </c>
      <c r="AD327" s="79">
        <f ca="1">TODAY()-TABLA34[[#This Row],[Fecha radicación informe]]</f>
        <v>1046</v>
      </c>
      <c r="AE327" s="22" t="s">
        <v>758</v>
      </c>
      <c r="AF327" s="29" t="s">
        <v>1535</v>
      </c>
    </row>
    <row r="328" spans="1:32" ht="409.5" x14ac:dyDescent="0.2">
      <c r="A328" s="44">
        <v>3890</v>
      </c>
      <c r="B328" s="45">
        <v>18</v>
      </c>
      <c r="C328" s="45">
        <v>2021</v>
      </c>
      <c r="D328" s="60" t="s">
        <v>1536</v>
      </c>
      <c r="E328" s="10" t="s">
        <v>719</v>
      </c>
      <c r="F328" s="45"/>
      <c r="G328" s="45"/>
      <c r="H328" s="45" t="s">
        <v>48</v>
      </c>
      <c r="I328" s="61" t="s">
        <v>121</v>
      </c>
      <c r="J328" s="70" t="s">
        <v>77</v>
      </c>
      <c r="K328" s="45" t="s">
        <v>959</v>
      </c>
      <c r="L328" s="45" t="s">
        <v>770</v>
      </c>
      <c r="M328" s="62" t="s">
        <v>1524</v>
      </c>
      <c r="N328" s="62" t="s">
        <v>802</v>
      </c>
      <c r="O328" s="63">
        <v>2021</v>
      </c>
      <c r="P328" s="63">
        <v>20231020131693</v>
      </c>
      <c r="Q328" s="73">
        <v>45025</v>
      </c>
      <c r="R328" s="64" t="s">
        <v>436</v>
      </c>
      <c r="S328" s="65" t="s">
        <v>1537</v>
      </c>
      <c r="T328" s="75">
        <v>44447</v>
      </c>
      <c r="U328" s="75" t="s">
        <v>1532</v>
      </c>
      <c r="V328" s="45" t="s">
        <v>1538</v>
      </c>
      <c r="W328" s="45" t="s">
        <v>1539</v>
      </c>
      <c r="X328" s="66">
        <v>1</v>
      </c>
      <c r="Y328" s="19" t="s">
        <v>45</v>
      </c>
      <c r="Z328" s="63" t="s">
        <v>108</v>
      </c>
      <c r="AA328" s="63">
        <v>9</v>
      </c>
      <c r="AB328" s="63">
        <v>2023</v>
      </c>
      <c r="AC328" s="68">
        <v>44351</v>
      </c>
      <c r="AD328" s="79">
        <f ca="1">TODAY()-TABLA34[[#This Row],[Fecha radicación informe]]</f>
        <v>1046</v>
      </c>
      <c r="AE328" s="22" t="s">
        <v>758</v>
      </c>
      <c r="AF328" s="29" t="s">
        <v>1540</v>
      </c>
    </row>
    <row r="329" spans="1:32" ht="409.5" x14ac:dyDescent="0.2">
      <c r="A329" s="44">
        <v>3891</v>
      </c>
      <c r="B329" s="45">
        <v>19</v>
      </c>
      <c r="C329" s="45">
        <v>2021</v>
      </c>
      <c r="D329" s="60" t="s">
        <v>1541</v>
      </c>
      <c r="E329" s="10" t="s">
        <v>34</v>
      </c>
      <c r="F329" s="45"/>
      <c r="G329" s="45"/>
      <c r="H329" s="45" t="s">
        <v>85</v>
      </c>
      <c r="I329" s="61" t="s">
        <v>36</v>
      </c>
      <c r="J329" s="12" t="s">
        <v>37</v>
      </c>
      <c r="K329" s="45" t="s">
        <v>1542</v>
      </c>
      <c r="L329" s="45" t="s">
        <v>39</v>
      </c>
      <c r="M329" s="62" t="s">
        <v>1543</v>
      </c>
      <c r="N329" s="62" t="s">
        <v>852</v>
      </c>
      <c r="O329" s="63">
        <v>2021</v>
      </c>
      <c r="P329" s="63"/>
      <c r="Q329" s="63"/>
      <c r="R329" s="64" t="s">
        <v>42</v>
      </c>
      <c r="S329" s="65" t="s">
        <v>1544</v>
      </c>
      <c r="T329" s="75" t="s">
        <v>1545</v>
      </c>
      <c r="U329" s="75" t="s">
        <v>1546</v>
      </c>
      <c r="V329" s="63"/>
      <c r="W329" s="45" t="s">
        <v>1547</v>
      </c>
      <c r="X329" s="66">
        <v>1</v>
      </c>
      <c r="Y329" s="69" t="s">
        <v>45</v>
      </c>
      <c r="Z329" s="63"/>
      <c r="AA329" s="63">
        <v>8</v>
      </c>
      <c r="AB329" s="63">
        <v>2021</v>
      </c>
      <c r="AC329" s="68" t="s">
        <v>1548</v>
      </c>
      <c r="AD329" s="79">
        <f ca="1">TODAY()-TABLA34[[#This Row],[Fecha radicación informe]]</f>
        <v>1026</v>
      </c>
      <c r="AE329" s="22" t="s">
        <v>46</v>
      </c>
      <c r="AF329" s="14"/>
    </row>
    <row r="330" spans="1:32" ht="409.5" x14ac:dyDescent="0.2">
      <c r="A330" s="44">
        <v>3898</v>
      </c>
      <c r="B330" s="45">
        <v>26</v>
      </c>
      <c r="C330" s="45">
        <v>2021</v>
      </c>
      <c r="D330" s="60" t="s">
        <v>1585</v>
      </c>
      <c r="E330" s="10" t="s">
        <v>719</v>
      </c>
      <c r="F330" s="45"/>
      <c r="G330" s="45"/>
      <c r="H330" s="45" t="s">
        <v>301</v>
      </c>
      <c r="I330" s="61" t="s">
        <v>308</v>
      </c>
      <c r="J330" s="12" t="s">
        <v>133</v>
      </c>
      <c r="K330" s="45" t="s">
        <v>927</v>
      </c>
      <c r="L330" s="45" t="s">
        <v>279</v>
      </c>
      <c r="M330" s="62" t="s">
        <v>1581</v>
      </c>
      <c r="N330" s="62" t="s">
        <v>1031</v>
      </c>
      <c r="O330" s="63">
        <v>2021</v>
      </c>
      <c r="P330" s="63" t="s">
        <v>1586</v>
      </c>
      <c r="Q330" s="73">
        <v>44995</v>
      </c>
      <c r="R330" s="64" t="s">
        <v>358</v>
      </c>
      <c r="S330" s="65" t="s">
        <v>1587</v>
      </c>
      <c r="T330" s="75">
        <v>44207</v>
      </c>
      <c r="U330" s="75">
        <v>44865</v>
      </c>
      <c r="V330" s="45" t="s">
        <v>1588</v>
      </c>
      <c r="W330" s="45" t="s">
        <v>1589</v>
      </c>
      <c r="X330" s="66">
        <v>1</v>
      </c>
      <c r="Y330" s="69" t="s">
        <v>45</v>
      </c>
      <c r="Z330" s="63" t="s">
        <v>108</v>
      </c>
      <c r="AA330" s="63">
        <v>9</v>
      </c>
      <c r="AB330" s="63">
        <v>2023</v>
      </c>
      <c r="AC330" s="68">
        <v>44447</v>
      </c>
      <c r="AD330" s="79">
        <f ca="1">TODAY()-TABLA34[[#This Row],[Fecha radicación informe]]</f>
        <v>950</v>
      </c>
      <c r="AE330" s="84" t="s">
        <v>758</v>
      </c>
      <c r="AF330" s="85" t="s">
        <v>1590</v>
      </c>
    </row>
    <row r="331" spans="1:32" ht="330.75" x14ac:dyDescent="0.2">
      <c r="A331" s="44">
        <v>3899</v>
      </c>
      <c r="B331" s="45">
        <v>27</v>
      </c>
      <c r="C331" s="45">
        <v>2021</v>
      </c>
      <c r="D331" s="60" t="s">
        <v>1591</v>
      </c>
      <c r="E331" s="10" t="s">
        <v>719</v>
      </c>
      <c r="F331" s="45"/>
      <c r="G331" s="45"/>
      <c r="H331" s="45" t="s">
        <v>301</v>
      </c>
      <c r="I331" s="61" t="s">
        <v>308</v>
      </c>
      <c r="J331" s="12" t="s">
        <v>133</v>
      </c>
      <c r="K331" s="45" t="s">
        <v>927</v>
      </c>
      <c r="L331" s="45" t="s">
        <v>279</v>
      </c>
      <c r="M331" s="62" t="s">
        <v>1581</v>
      </c>
      <c r="N331" s="62" t="s">
        <v>1031</v>
      </c>
      <c r="O331" s="63">
        <v>2021</v>
      </c>
      <c r="P331" s="28">
        <v>20221020118933</v>
      </c>
      <c r="Q331" s="73">
        <v>44630</v>
      </c>
      <c r="R331" s="64" t="s">
        <v>436</v>
      </c>
      <c r="S331" s="65" t="s">
        <v>1592</v>
      </c>
      <c r="T331" s="75">
        <v>44207</v>
      </c>
      <c r="U331" s="75" t="s">
        <v>1593</v>
      </c>
      <c r="V331" s="45" t="s">
        <v>1594</v>
      </c>
      <c r="W331" s="45" t="s">
        <v>1595</v>
      </c>
      <c r="X331" s="66">
        <v>1</v>
      </c>
      <c r="Y331" s="69" t="s">
        <v>45</v>
      </c>
      <c r="Z331" s="63" t="s">
        <v>108</v>
      </c>
      <c r="AA331" s="63">
        <v>10</v>
      </c>
      <c r="AB331" s="63">
        <v>2022</v>
      </c>
      <c r="AC331" s="68">
        <v>44447</v>
      </c>
      <c r="AD331" s="79">
        <f ca="1">TODAY()-TABLA34[[#This Row],[Fecha radicación informe]]</f>
        <v>950</v>
      </c>
      <c r="AE331" s="22" t="s">
        <v>758</v>
      </c>
      <c r="AF331" s="34" t="s">
        <v>1596</v>
      </c>
    </row>
    <row r="332" spans="1:32" ht="409.5" x14ac:dyDescent="0.2">
      <c r="A332" s="44">
        <v>3900</v>
      </c>
      <c r="B332" s="45">
        <v>28</v>
      </c>
      <c r="C332" s="45">
        <v>2021</v>
      </c>
      <c r="D332" s="60" t="s">
        <v>1597</v>
      </c>
      <c r="E332" s="10" t="s">
        <v>315</v>
      </c>
      <c r="F332" s="45"/>
      <c r="G332" s="45"/>
      <c r="H332" s="45" t="s">
        <v>85</v>
      </c>
      <c r="I332" s="61" t="s">
        <v>49</v>
      </c>
      <c r="J332" s="70" t="s">
        <v>50</v>
      </c>
      <c r="K332" s="45" t="s">
        <v>1029</v>
      </c>
      <c r="L332" s="45" t="s">
        <v>765</v>
      </c>
      <c r="M332" s="62" t="s">
        <v>1574</v>
      </c>
      <c r="N332" s="62" t="s">
        <v>971</v>
      </c>
      <c r="O332" s="63">
        <v>2021</v>
      </c>
      <c r="P332" s="63" t="s">
        <v>1598</v>
      </c>
      <c r="Q332" s="73">
        <v>44905</v>
      </c>
      <c r="R332" s="64" t="s">
        <v>42</v>
      </c>
      <c r="S332" s="65" t="s">
        <v>1599</v>
      </c>
      <c r="T332" s="75">
        <v>44387</v>
      </c>
      <c r="U332" s="75" t="s">
        <v>1600</v>
      </c>
      <c r="V332" s="45" t="s">
        <v>1601</v>
      </c>
      <c r="W332" s="45" t="s">
        <v>1602</v>
      </c>
      <c r="X332" s="66">
        <v>1</v>
      </c>
      <c r="Y332" s="69" t="s">
        <v>45</v>
      </c>
      <c r="Z332" s="63" t="s">
        <v>108</v>
      </c>
      <c r="AA332" s="63">
        <v>10</v>
      </c>
      <c r="AB332" s="63">
        <v>2022</v>
      </c>
      <c r="AC332" s="68" t="s">
        <v>1603</v>
      </c>
      <c r="AD332" s="79">
        <f ca="1">TODAY()-TABLA34[[#This Row],[Fecha radicación informe]]</f>
        <v>958</v>
      </c>
      <c r="AE332" s="82" t="s">
        <v>758</v>
      </c>
      <c r="AF332" s="83" t="s">
        <v>1604</v>
      </c>
    </row>
    <row r="333" spans="1:32" ht="252" x14ac:dyDescent="0.2">
      <c r="A333" s="44">
        <v>3906</v>
      </c>
      <c r="B333" s="45">
        <v>34</v>
      </c>
      <c r="C333" s="45">
        <v>2021</v>
      </c>
      <c r="D333" s="60" t="s">
        <v>1626</v>
      </c>
      <c r="E333" s="10" t="s">
        <v>34</v>
      </c>
      <c r="F333" s="45"/>
      <c r="G333" s="45"/>
      <c r="H333" s="45" t="s">
        <v>85</v>
      </c>
      <c r="I333" s="61" t="s">
        <v>170</v>
      </c>
      <c r="J333" s="70" t="s">
        <v>98</v>
      </c>
      <c r="K333" s="45" t="s">
        <v>677</v>
      </c>
      <c r="L333" s="45" t="s">
        <v>63</v>
      </c>
      <c r="M333" s="62" t="s">
        <v>1574</v>
      </c>
      <c r="N333" s="62" t="s">
        <v>971</v>
      </c>
      <c r="O333" s="63">
        <v>2021</v>
      </c>
      <c r="P333" s="63"/>
      <c r="Q333" s="63"/>
      <c r="R333" s="64" t="s">
        <v>42</v>
      </c>
      <c r="S333" s="65" t="s">
        <v>1627</v>
      </c>
      <c r="T333" s="75" t="s">
        <v>1628</v>
      </c>
      <c r="U333" s="75">
        <v>44592</v>
      </c>
      <c r="V333" s="63"/>
      <c r="W333" s="45" t="s">
        <v>1629</v>
      </c>
      <c r="X333" s="66">
        <v>1</v>
      </c>
      <c r="Y333" s="69" t="s">
        <v>45</v>
      </c>
      <c r="Z333" s="63"/>
      <c r="AA333" s="63">
        <v>11</v>
      </c>
      <c r="AB333" s="63">
        <v>2021</v>
      </c>
      <c r="AC333" s="68">
        <v>44440</v>
      </c>
      <c r="AD333" s="79">
        <f ca="1">TODAY()-TABLA34[[#This Row],[Fecha radicación informe]]</f>
        <v>957</v>
      </c>
      <c r="AE333" s="22" t="s">
        <v>58</v>
      </c>
      <c r="AF333" s="14"/>
    </row>
    <row r="334" spans="1:32" ht="393.75" x14ac:dyDescent="0.2">
      <c r="A334" s="44">
        <v>3907</v>
      </c>
      <c r="B334" s="45">
        <v>35</v>
      </c>
      <c r="C334" s="45">
        <v>2021</v>
      </c>
      <c r="D334" s="60" t="s">
        <v>1630</v>
      </c>
      <c r="E334" s="10" t="s">
        <v>34</v>
      </c>
      <c r="F334" s="45"/>
      <c r="G334" s="45"/>
      <c r="H334" s="45" t="s">
        <v>85</v>
      </c>
      <c r="I334" s="61" t="s">
        <v>49</v>
      </c>
      <c r="J334" s="70" t="s">
        <v>50</v>
      </c>
      <c r="K334" s="45" t="s">
        <v>1029</v>
      </c>
      <c r="L334" s="45" t="s">
        <v>765</v>
      </c>
      <c r="M334" s="62" t="s">
        <v>1631</v>
      </c>
      <c r="N334" s="62" t="s">
        <v>1046</v>
      </c>
      <c r="O334" s="63">
        <v>2021</v>
      </c>
      <c r="P334" s="63"/>
      <c r="Q334" s="63"/>
      <c r="R334" s="64" t="s">
        <v>358</v>
      </c>
      <c r="S334" s="65" t="s">
        <v>1632</v>
      </c>
      <c r="T334" s="75">
        <v>44540</v>
      </c>
      <c r="U334" s="75" t="s">
        <v>1384</v>
      </c>
      <c r="V334" s="63"/>
      <c r="W334" s="45" t="s">
        <v>1633</v>
      </c>
      <c r="X334" s="66">
        <v>1</v>
      </c>
      <c r="Y334" s="69" t="s">
        <v>45</v>
      </c>
      <c r="Z334" s="63"/>
      <c r="AA334" s="63">
        <v>1</v>
      </c>
      <c r="AB334" s="63">
        <v>2022</v>
      </c>
      <c r="AC334" s="68" t="s">
        <v>1634</v>
      </c>
      <c r="AD334" s="79">
        <f ca="1">TODAY()-TABLA34[[#This Row],[Fecha radicación informe]]</f>
        <v>902</v>
      </c>
      <c r="AE334" s="22" t="s">
        <v>758</v>
      </c>
      <c r="AF334" s="14"/>
    </row>
    <row r="335" spans="1:32" ht="409.5" x14ac:dyDescent="0.2">
      <c r="A335" s="44">
        <v>3911</v>
      </c>
      <c r="B335" s="45">
        <v>39</v>
      </c>
      <c r="C335" s="45">
        <v>2021</v>
      </c>
      <c r="D335" s="60" t="s">
        <v>1649</v>
      </c>
      <c r="E335" s="10" t="s">
        <v>719</v>
      </c>
      <c r="F335" s="45"/>
      <c r="G335" s="45"/>
      <c r="H335" s="45" t="s">
        <v>48</v>
      </c>
      <c r="I335" s="61" t="s">
        <v>121</v>
      </c>
      <c r="J335" s="70" t="s">
        <v>77</v>
      </c>
      <c r="K335" s="45" t="s">
        <v>1650</v>
      </c>
      <c r="L335" s="45" t="s">
        <v>770</v>
      </c>
      <c r="M335" s="62" t="s">
        <v>1631</v>
      </c>
      <c r="N335" s="62" t="s">
        <v>1046</v>
      </c>
      <c r="O335" s="63">
        <v>2021</v>
      </c>
      <c r="P335" s="63">
        <v>20231020131693</v>
      </c>
      <c r="Q335" s="73">
        <v>45025</v>
      </c>
      <c r="R335" s="64" t="s">
        <v>436</v>
      </c>
      <c r="S335" s="65" t="s">
        <v>1651</v>
      </c>
      <c r="T335" s="75">
        <v>44531</v>
      </c>
      <c r="U335" s="75">
        <v>44979</v>
      </c>
      <c r="V335" s="45" t="s">
        <v>1652</v>
      </c>
      <c r="W335" s="45" t="s">
        <v>1653</v>
      </c>
      <c r="X335" s="66">
        <v>1</v>
      </c>
      <c r="Y335" s="69" t="s">
        <v>45</v>
      </c>
      <c r="Z335" s="63" t="s">
        <v>108</v>
      </c>
      <c r="AA335" s="63">
        <v>9</v>
      </c>
      <c r="AB335" s="63">
        <v>2023</v>
      </c>
      <c r="AC335" s="68">
        <v>44505</v>
      </c>
      <c r="AD335" s="79">
        <f ca="1">TODAY()-TABLA34[[#This Row],[Fecha radicación informe]]</f>
        <v>892</v>
      </c>
      <c r="AE335" s="82" t="s">
        <v>758</v>
      </c>
      <c r="AF335" s="83" t="s">
        <v>1654</v>
      </c>
    </row>
    <row r="336" spans="1:32" ht="409.5" x14ac:dyDescent="0.2">
      <c r="A336" s="44">
        <v>3912</v>
      </c>
      <c r="B336" s="45">
        <v>40</v>
      </c>
      <c r="C336" s="45">
        <v>2021</v>
      </c>
      <c r="D336" s="60" t="s">
        <v>1655</v>
      </c>
      <c r="E336" s="10" t="s">
        <v>719</v>
      </c>
      <c r="F336" s="45"/>
      <c r="G336" s="45"/>
      <c r="H336" s="45" t="s">
        <v>48</v>
      </c>
      <c r="I336" s="61" t="s">
        <v>121</v>
      </c>
      <c r="J336" s="70" t="s">
        <v>77</v>
      </c>
      <c r="K336" s="45" t="s">
        <v>1656</v>
      </c>
      <c r="L336" s="45" t="s">
        <v>770</v>
      </c>
      <c r="M336" s="62" t="s">
        <v>1631</v>
      </c>
      <c r="N336" s="62" t="s">
        <v>1046</v>
      </c>
      <c r="O336" s="63">
        <v>2021</v>
      </c>
      <c r="P336" s="63">
        <v>20231020131693</v>
      </c>
      <c r="Q336" s="73">
        <v>45025</v>
      </c>
      <c r="R336" s="64" t="s">
        <v>436</v>
      </c>
      <c r="S336" s="65" t="s">
        <v>1657</v>
      </c>
      <c r="T336" s="75" t="s">
        <v>1658</v>
      </c>
      <c r="U336" s="75" t="s">
        <v>1611</v>
      </c>
      <c r="V336" s="45" t="s">
        <v>1659</v>
      </c>
      <c r="W336" s="45" t="s">
        <v>1660</v>
      </c>
      <c r="X336" s="66">
        <v>1</v>
      </c>
      <c r="Y336" s="19" t="s">
        <v>45</v>
      </c>
      <c r="Z336" s="63" t="s">
        <v>108</v>
      </c>
      <c r="AA336" s="63">
        <v>9</v>
      </c>
      <c r="AB336" s="63">
        <v>2023</v>
      </c>
      <c r="AC336" s="68">
        <v>44505</v>
      </c>
      <c r="AD336" s="79">
        <f ca="1">TODAY()-TABLA34[[#This Row],[Fecha radicación informe]]</f>
        <v>892</v>
      </c>
      <c r="AE336" s="22" t="s">
        <v>758</v>
      </c>
      <c r="AF336" s="29" t="s">
        <v>1661</v>
      </c>
    </row>
    <row r="337" spans="1:32" ht="409.5" x14ac:dyDescent="0.2">
      <c r="A337" s="44">
        <v>3913</v>
      </c>
      <c r="B337" s="45">
        <v>41</v>
      </c>
      <c r="C337" s="45">
        <v>2021</v>
      </c>
      <c r="D337" s="60" t="s">
        <v>1662</v>
      </c>
      <c r="E337" s="10" t="s">
        <v>719</v>
      </c>
      <c r="F337" s="45"/>
      <c r="G337" s="45"/>
      <c r="H337" s="45" t="s">
        <v>48</v>
      </c>
      <c r="I337" s="61" t="s">
        <v>121</v>
      </c>
      <c r="J337" s="70" t="s">
        <v>77</v>
      </c>
      <c r="K337" s="45" t="s">
        <v>1663</v>
      </c>
      <c r="L337" s="45" t="s">
        <v>770</v>
      </c>
      <c r="M337" s="62" t="s">
        <v>1631</v>
      </c>
      <c r="N337" s="62" t="s">
        <v>1046</v>
      </c>
      <c r="O337" s="63">
        <v>2021</v>
      </c>
      <c r="P337" s="63">
        <v>20231020131693</v>
      </c>
      <c r="Q337" s="73">
        <v>45025</v>
      </c>
      <c r="R337" s="64" t="s">
        <v>436</v>
      </c>
      <c r="S337" s="65" t="s">
        <v>1664</v>
      </c>
      <c r="T337" s="75" t="s">
        <v>1658</v>
      </c>
      <c r="U337" s="75" t="s">
        <v>1611</v>
      </c>
      <c r="V337" s="45" t="s">
        <v>1665</v>
      </c>
      <c r="W337" s="45" t="s">
        <v>1666</v>
      </c>
      <c r="X337" s="66">
        <v>1</v>
      </c>
      <c r="Y337" s="19" t="s">
        <v>45</v>
      </c>
      <c r="Z337" s="63" t="s">
        <v>108</v>
      </c>
      <c r="AA337" s="63">
        <v>9</v>
      </c>
      <c r="AB337" s="63">
        <v>2023</v>
      </c>
      <c r="AC337" s="68">
        <v>44505</v>
      </c>
      <c r="AD337" s="79">
        <f ca="1">TODAY()-TABLA34[[#This Row],[Fecha radicación informe]]</f>
        <v>892</v>
      </c>
      <c r="AE337" s="22" t="s">
        <v>758</v>
      </c>
      <c r="AF337" s="29" t="s">
        <v>1667</v>
      </c>
    </row>
    <row r="338" spans="1:32" ht="409.5" x14ac:dyDescent="0.2">
      <c r="A338" s="44">
        <v>3914</v>
      </c>
      <c r="B338" s="45">
        <v>42</v>
      </c>
      <c r="C338" s="45">
        <v>2021</v>
      </c>
      <c r="D338" s="60" t="s">
        <v>1668</v>
      </c>
      <c r="E338" s="10" t="s">
        <v>719</v>
      </c>
      <c r="F338" s="45"/>
      <c r="G338" s="45"/>
      <c r="H338" s="45" t="s">
        <v>48</v>
      </c>
      <c r="I338" s="61" t="s">
        <v>121</v>
      </c>
      <c r="J338" s="70" t="s">
        <v>77</v>
      </c>
      <c r="K338" s="45" t="s">
        <v>1650</v>
      </c>
      <c r="L338" s="45" t="s">
        <v>770</v>
      </c>
      <c r="M338" s="62" t="s">
        <v>1631</v>
      </c>
      <c r="N338" s="62" t="s">
        <v>1046</v>
      </c>
      <c r="O338" s="63">
        <v>2021</v>
      </c>
      <c r="P338" s="63">
        <v>20231020131693</v>
      </c>
      <c r="Q338" s="73">
        <v>45025</v>
      </c>
      <c r="R338" s="64" t="s">
        <v>436</v>
      </c>
      <c r="S338" s="65" t="s">
        <v>1669</v>
      </c>
      <c r="T338" s="75" t="s">
        <v>1670</v>
      </c>
      <c r="U338" s="75" t="s">
        <v>1611</v>
      </c>
      <c r="V338" s="45" t="s">
        <v>1671</v>
      </c>
      <c r="W338" s="45" t="s">
        <v>1672</v>
      </c>
      <c r="X338" s="66">
        <v>1</v>
      </c>
      <c r="Y338" s="69" t="s">
        <v>45</v>
      </c>
      <c r="Z338" s="63" t="s">
        <v>108</v>
      </c>
      <c r="AA338" s="63">
        <v>9</v>
      </c>
      <c r="AB338" s="63">
        <v>2023</v>
      </c>
      <c r="AC338" s="68">
        <v>44505</v>
      </c>
      <c r="AD338" s="79">
        <f ca="1">TODAY()-TABLA34[[#This Row],[Fecha radicación informe]]</f>
        <v>892</v>
      </c>
      <c r="AE338" s="84" t="s">
        <v>758</v>
      </c>
      <c r="AF338" s="85" t="s">
        <v>1673</v>
      </c>
    </row>
    <row r="339" spans="1:32" ht="409.5" x14ac:dyDescent="0.2">
      <c r="A339" s="44">
        <v>3917</v>
      </c>
      <c r="B339" s="45">
        <v>45</v>
      </c>
      <c r="C339" s="45">
        <v>2021</v>
      </c>
      <c r="D339" s="60" t="s">
        <v>1686</v>
      </c>
      <c r="E339" s="10" t="s">
        <v>719</v>
      </c>
      <c r="F339" s="45"/>
      <c r="G339" s="45"/>
      <c r="H339" s="45" t="s">
        <v>301</v>
      </c>
      <c r="I339" s="61" t="s">
        <v>308</v>
      </c>
      <c r="J339" s="12" t="s">
        <v>133</v>
      </c>
      <c r="K339" s="45" t="s">
        <v>927</v>
      </c>
      <c r="L339" s="45" t="s">
        <v>279</v>
      </c>
      <c r="M339" s="62" t="s">
        <v>1676</v>
      </c>
      <c r="N339" s="62" t="s">
        <v>1109</v>
      </c>
      <c r="O339" s="63">
        <v>2021</v>
      </c>
      <c r="P339" s="63" t="s">
        <v>1687</v>
      </c>
      <c r="Q339" s="73">
        <v>44995</v>
      </c>
      <c r="R339" s="64" t="s">
        <v>436</v>
      </c>
      <c r="S339" s="65" t="s">
        <v>1688</v>
      </c>
      <c r="T339" s="75" t="s">
        <v>1689</v>
      </c>
      <c r="U339" s="75" t="s">
        <v>1600</v>
      </c>
      <c r="V339" s="45" t="s">
        <v>1690</v>
      </c>
      <c r="W339" s="45" t="s">
        <v>1691</v>
      </c>
      <c r="X339" s="66">
        <v>1</v>
      </c>
      <c r="Y339" s="69" t="s">
        <v>45</v>
      </c>
      <c r="Z339" s="63" t="s">
        <v>108</v>
      </c>
      <c r="AA339" s="63">
        <v>10</v>
      </c>
      <c r="AB339" s="63">
        <v>2023</v>
      </c>
      <c r="AC339" s="68">
        <v>44537</v>
      </c>
      <c r="AD339" s="79">
        <f ca="1">TODAY()-TABLA34[[#This Row],[Fecha radicación informe]]</f>
        <v>860</v>
      </c>
      <c r="AE339" s="84" t="s">
        <v>758</v>
      </c>
      <c r="AF339" s="85" t="s">
        <v>1692</v>
      </c>
    </row>
    <row r="340" spans="1:32" ht="220.5" x14ac:dyDescent="0.2">
      <c r="A340" s="44">
        <v>3918</v>
      </c>
      <c r="B340" s="45">
        <v>46</v>
      </c>
      <c r="C340" s="45">
        <v>2021</v>
      </c>
      <c r="D340" s="60" t="s">
        <v>1693</v>
      </c>
      <c r="E340" s="10" t="s">
        <v>34</v>
      </c>
      <c r="F340" s="45"/>
      <c r="G340" s="45"/>
      <c r="H340" s="45" t="s">
        <v>35</v>
      </c>
      <c r="I340" s="61" t="s">
        <v>187</v>
      </c>
      <c r="J340" s="12" t="s">
        <v>37</v>
      </c>
      <c r="K340" s="45" t="s">
        <v>278</v>
      </c>
      <c r="L340" s="45" t="s">
        <v>63</v>
      </c>
      <c r="M340" s="62" t="s">
        <v>1676</v>
      </c>
      <c r="N340" s="62" t="s">
        <v>1109</v>
      </c>
      <c r="O340" s="63">
        <v>2021</v>
      </c>
      <c r="P340" s="63"/>
      <c r="Q340" s="63"/>
      <c r="R340" s="64" t="s">
        <v>42</v>
      </c>
      <c r="S340" s="65" t="s">
        <v>1694</v>
      </c>
      <c r="T340" s="75" t="s">
        <v>1695</v>
      </c>
      <c r="U340" s="75" t="s">
        <v>1696</v>
      </c>
      <c r="V340" s="63"/>
      <c r="W340" s="45" t="s">
        <v>1697</v>
      </c>
      <c r="X340" s="66">
        <v>1</v>
      </c>
      <c r="Y340" s="69" t="s">
        <v>45</v>
      </c>
      <c r="Z340" s="63"/>
      <c r="AA340" s="63">
        <v>12</v>
      </c>
      <c r="AB340" s="63">
        <v>2021</v>
      </c>
      <c r="AC340" s="68">
        <v>44536</v>
      </c>
      <c r="AD340" s="79">
        <f ca="1">TODAY()-TABLA34[[#This Row],[Fecha radicación informe]]</f>
        <v>861</v>
      </c>
      <c r="AE340" s="22" t="s">
        <v>58</v>
      </c>
      <c r="AF340" s="14"/>
    </row>
    <row r="341" spans="1:32" ht="409.5" x14ac:dyDescent="0.2">
      <c r="A341" s="44">
        <v>3924</v>
      </c>
      <c r="B341" s="45">
        <v>1</v>
      </c>
      <c r="C341" s="45">
        <v>2022</v>
      </c>
      <c r="D341" s="60" t="s">
        <v>1721</v>
      </c>
      <c r="E341" s="10" t="s">
        <v>315</v>
      </c>
      <c r="F341" s="45"/>
      <c r="G341" s="45"/>
      <c r="H341" s="45" t="s">
        <v>85</v>
      </c>
      <c r="I341" s="61" t="s">
        <v>49</v>
      </c>
      <c r="J341" s="70" t="s">
        <v>50</v>
      </c>
      <c r="K341" s="45" t="s">
        <v>1091</v>
      </c>
      <c r="L341" s="45" t="s">
        <v>492</v>
      </c>
      <c r="M341" s="62" t="s">
        <v>1722</v>
      </c>
      <c r="N341" s="62" t="s">
        <v>1455</v>
      </c>
      <c r="O341" s="63">
        <v>2022</v>
      </c>
      <c r="P341" s="86">
        <v>20231020046853</v>
      </c>
      <c r="Q341" s="63" t="s">
        <v>1723</v>
      </c>
      <c r="R341" s="64"/>
      <c r="S341" s="65" t="s">
        <v>1724</v>
      </c>
      <c r="T341" s="75">
        <v>44721</v>
      </c>
      <c r="U341" s="75" t="s">
        <v>1600</v>
      </c>
      <c r="V341" s="45" t="s">
        <v>1725</v>
      </c>
      <c r="W341" s="45" t="s">
        <v>1726</v>
      </c>
      <c r="X341" s="66">
        <v>1</v>
      </c>
      <c r="Y341" s="69" t="s">
        <v>45</v>
      </c>
      <c r="Z341" s="63" t="s">
        <v>108</v>
      </c>
      <c r="AA341" s="63">
        <v>4</v>
      </c>
      <c r="AB341" s="63">
        <v>2023</v>
      </c>
      <c r="AC341" s="68" t="s">
        <v>1727</v>
      </c>
      <c r="AD341" s="79">
        <f ca="1">TODAY()-TABLA34[[#This Row],[Fecha radicación informe]]</f>
        <v>748</v>
      </c>
      <c r="AE341" s="22" t="s">
        <v>758</v>
      </c>
      <c r="AF341" s="29" t="s">
        <v>1728</v>
      </c>
    </row>
    <row r="342" spans="1:32" ht="409.5" x14ac:dyDescent="0.2">
      <c r="A342" s="44">
        <v>3934</v>
      </c>
      <c r="B342" s="45">
        <v>11</v>
      </c>
      <c r="C342" s="45">
        <v>2022</v>
      </c>
      <c r="D342" s="60" t="s">
        <v>1791</v>
      </c>
      <c r="E342" s="45" t="s">
        <v>719</v>
      </c>
      <c r="F342" s="45" t="s">
        <v>1792</v>
      </c>
      <c r="G342" s="45" t="s">
        <v>1793</v>
      </c>
      <c r="H342" s="45" t="s">
        <v>85</v>
      </c>
      <c r="I342" s="61" t="s">
        <v>132</v>
      </c>
      <c r="J342" s="70" t="s">
        <v>133</v>
      </c>
      <c r="K342" s="45" t="s">
        <v>865</v>
      </c>
      <c r="L342" s="45" t="s">
        <v>770</v>
      </c>
      <c r="M342" s="62" t="s">
        <v>1794</v>
      </c>
      <c r="N342" s="62" t="s">
        <v>1151</v>
      </c>
      <c r="O342" s="63">
        <v>2022</v>
      </c>
      <c r="P342" s="63">
        <v>20231020207743</v>
      </c>
      <c r="Q342" s="63" t="s">
        <v>1795</v>
      </c>
      <c r="R342" s="64" t="s">
        <v>358</v>
      </c>
      <c r="S342" s="65" t="s">
        <v>1796</v>
      </c>
      <c r="T342" s="75">
        <v>44990</v>
      </c>
      <c r="U342" s="75">
        <v>45204</v>
      </c>
      <c r="V342" s="45" t="s">
        <v>1797</v>
      </c>
      <c r="W342" s="45" t="s">
        <v>1798</v>
      </c>
      <c r="X342" s="66">
        <v>1</v>
      </c>
      <c r="Y342" s="69" t="s">
        <v>45</v>
      </c>
      <c r="Z342" s="63" t="s">
        <v>108</v>
      </c>
      <c r="AA342" s="63">
        <v>12</v>
      </c>
      <c r="AB342" s="63">
        <v>2023</v>
      </c>
      <c r="AC342" s="68">
        <v>44907</v>
      </c>
      <c r="AD342" s="79">
        <f ca="1">TODAY()-TABLA34[[#This Row],[Fecha radicación informe]]</f>
        <v>490</v>
      </c>
      <c r="AE342" s="87" t="s">
        <v>758</v>
      </c>
      <c r="AF342" s="88" t="s">
        <v>1799</v>
      </c>
    </row>
    <row r="343" spans="1:32" ht="409.5" x14ac:dyDescent="0.2">
      <c r="A343" s="44">
        <v>3935</v>
      </c>
      <c r="B343" s="45">
        <v>12</v>
      </c>
      <c r="C343" s="45">
        <v>2022</v>
      </c>
      <c r="D343" s="60" t="s">
        <v>1800</v>
      </c>
      <c r="E343" s="45" t="s">
        <v>719</v>
      </c>
      <c r="F343" s="45" t="s">
        <v>1801</v>
      </c>
      <c r="G343" s="45" t="s">
        <v>1793</v>
      </c>
      <c r="H343" s="45" t="s">
        <v>85</v>
      </c>
      <c r="I343" s="61" t="s">
        <v>132</v>
      </c>
      <c r="J343" s="70" t="s">
        <v>133</v>
      </c>
      <c r="K343" s="45" t="s">
        <v>865</v>
      </c>
      <c r="L343" s="45" t="s">
        <v>770</v>
      </c>
      <c r="M343" s="62" t="s">
        <v>1794</v>
      </c>
      <c r="N343" s="62" t="s">
        <v>1151</v>
      </c>
      <c r="O343" s="63">
        <v>2022</v>
      </c>
      <c r="P343" s="63">
        <v>20231020207743</v>
      </c>
      <c r="Q343" s="63" t="s">
        <v>1802</v>
      </c>
      <c r="R343" s="64" t="s">
        <v>358</v>
      </c>
      <c r="S343" s="65" t="s">
        <v>1803</v>
      </c>
      <c r="T343" s="75">
        <v>44990</v>
      </c>
      <c r="U343" s="75">
        <v>45021</v>
      </c>
      <c r="V343" s="45" t="s">
        <v>1804</v>
      </c>
      <c r="W343" s="45" t="s">
        <v>1805</v>
      </c>
      <c r="X343" s="66">
        <v>1</v>
      </c>
      <c r="Y343" s="69" t="s">
        <v>45</v>
      </c>
      <c r="Z343" s="63" t="s">
        <v>108</v>
      </c>
      <c r="AA343" s="63">
        <v>12</v>
      </c>
      <c r="AB343" s="63">
        <v>2023</v>
      </c>
      <c r="AC343" s="68">
        <v>44907</v>
      </c>
      <c r="AD343" s="79">
        <f ca="1">TODAY()-TABLA34[[#This Row],[Fecha radicación informe]]</f>
        <v>490</v>
      </c>
      <c r="AE343" s="87" t="s">
        <v>758</v>
      </c>
      <c r="AF343" s="88" t="s">
        <v>1806</v>
      </c>
    </row>
    <row r="344" spans="1:32" ht="220.5" x14ac:dyDescent="0.2">
      <c r="A344" s="44">
        <v>3948</v>
      </c>
      <c r="B344" s="45">
        <v>3</v>
      </c>
      <c r="C344" s="45">
        <v>2023</v>
      </c>
      <c r="D344" s="60" t="s">
        <v>1885</v>
      </c>
      <c r="E344" s="45" t="s">
        <v>315</v>
      </c>
      <c r="F344" s="45" t="s">
        <v>1886</v>
      </c>
      <c r="G344" s="45" t="s">
        <v>1887</v>
      </c>
      <c r="H344" s="45" t="s">
        <v>120</v>
      </c>
      <c r="I344" s="61" t="s">
        <v>1888</v>
      </c>
      <c r="J344" s="70" t="s">
        <v>188</v>
      </c>
      <c r="K344" s="45" t="s">
        <v>1889</v>
      </c>
      <c r="L344" s="45" t="s">
        <v>123</v>
      </c>
      <c r="M344" s="62" t="s">
        <v>1880</v>
      </c>
      <c r="N344" s="62" t="s">
        <v>802</v>
      </c>
      <c r="O344" s="63">
        <v>2023</v>
      </c>
      <c r="P344" s="63"/>
      <c r="Q344" s="63"/>
      <c r="R344" s="64" t="s">
        <v>358</v>
      </c>
      <c r="S344" s="65" t="s">
        <v>1890</v>
      </c>
      <c r="T344" s="75">
        <v>45106</v>
      </c>
      <c r="U344" s="75">
        <v>45199</v>
      </c>
      <c r="V344" s="45" t="s">
        <v>1891</v>
      </c>
      <c r="W344" s="45" t="s">
        <v>1892</v>
      </c>
      <c r="X344" s="66">
        <v>1</v>
      </c>
      <c r="Y344" s="69" t="s">
        <v>45</v>
      </c>
      <c r="Z344" s="63" t="s">
        <v>108</v>
      </c>
      <c r="AA344" s="63">
        <v>11</v>
      </c>
      <c r="AB344" s="63">
        <v>2023</v>
      </c>
      <c r="AC344" s="68" t="s">
        <v>1893</v>
      </c>
      <c r="AD344" s="79">
        <f ca="1">TODAY()-TABLA34[[#This Row],[Fecha radicación informe]]</f>
        <v>320</v>
      </c>
      <c r="AE344" s="87" t="s">
        <v>758</v>
      </c>
      <c r="AF344" s="88" t="s">
        <v>1894</v>
      </c>
    </row>
    <row r="345" spans="1:32" ht="252" x14ac:dyDescent="0.2">
      <c r="A345" s="44">
        <v>3968</v>
      </c>
      <c r="B345" s="45">
        <v>23</v>
      </c>
      <c r="C345" s="45">
        <v>2023</v>
      </c>
      <c r="D345" s="60" t="s">
        <v>1997</v>
      </c>
      <c r="E345" s="45" t="s">
        <v>719</v>
      </c>
      <c r="F345" s="45"/>
      <c r="G345" s="45" t="s">
        <v>1998</v>
      </c>
      <c r="H345" s="45" t="s">
        <v>48</v>
      </c>
      <c r="I345" s="61" t="s">
        <v>132</v>
      </c>
      <c r="J345" s="70" t="s">
        <v>133</v>
      </c>
      <c r="K345" s="45" t="s">
        <v>865</v>
      </c>
      <c r="L345" s="45" t="s">
        <v>1999</v>
      </c>
      <c r="M345" s="62" t="s">
        <v>2000</v>
      </c>
      <c r="N345" s="62" t="s">
        <v>971</v>
      </c>
      <c r="O345" s="63">
        <v>2023</v>
      </c>
      <c r="P345" s="63"/>
      <c r="Q345" s="63"/>
      <c r="R345" s="64" t="s">
        <v>42</v>
      </c>
      <c r="S345" s="65" t="s">
        <v>2001</v>
      </c>
      <c r="T345" s="75" t="s">
        <v>2002</v>
      </c>
      <c r="U345" s="75" t="s">
        <v>1874</v>
      </c>
      <c r="V345" s="63"/>
      <c r="W345" s="45"/>
      <c r="X345" s="66">
        <v>1</v>
      </c>
      <c r="Y345" s="69" t="s">
        <v>45</v>
      </c>
      <c r="Z345" s="63"/>
      <c r="AA345" s="63"/>
      <c r="AB345" s="63"/>
      <c r="AC345" s="68" t="s">
        <v>2003</v>
      </c>
      <c r="AD345" s="79">
        <f ca="1">TODAY()-TABLA34[[#This Row],[Fecha radicación informe]]</f>
        <v>243</v>
      </c>
      <c r="AE345" s="87" t="s">
        <v>758</v>
      </c>
      <c r="AF345" s="88" t="s">
        <v>2004</v>
      </c>
    </row>
    <row r="346" spans="1:32" ht="157.5" x14ac:dyDescent="0.2">
      <c r="A346" s="44">
        <v>3969</v>
      </c>
      <c r="B346" s="45">
        <v>24</v>
      </c>
      <c r="C346" s="45">
        <v>2023</v>
      </c>
      <c r="D346" s="60" t="s">
        <v>2005</v>
      </c>
      <c r="E346" s="45" t="s">
        <v>719</v>
      </c>
      <c r="F346" s="45"/>
      <c r="G346" s="45" t="s">
        <v>2006</v>
      </c>
      <c r="H346" s="45" t="s">
        <v>48</v>
      </c>
      <c r="I346" s="61" t="s">
        <v>132</v>
      </c>
      <c r="J346" s="70" t="s">
        <v>133</v>
      </c>
      <c r="K346" s="45" t="s">
        <v>865</v>
      </c>
      <c r="L346" s="45" t="s">
        <v>1999</v>
      </c>
      <c r="M346" s="62" t="s">
        <v>2000</v>
      </c>
      <c r="N346" s="62" t="s">
        <v>971</v>
      </c>
      <c r="O346" s="63">
        <v>2023</v>
      </c>
      <c r="P346" s="63"/>
      <c r="Q346" s="63"/>
      <c r="R346" s="64" t="s">
        <v>42</v>
      </c>
      <c r="S346" s="65" t="s">
        <v>2007</v>
      </c>
      <c r="T346" s="75" t="s">
        <v>2002</v>
      </c>
      <c r="U346" s="75" t="s">
        <v>1874</v>
      </c>
      <c r="V346" s="63"/>
      <c r="W346" s="45"/>
      <c r="X346" s="66">
        <v>1</v>
      </c>
      <c r="Y346" s="69" t="s">
        <v>45</v>
      </c>
      <c r="Z346" s="63"/>
      <c r="AA346" s="63"/>
      <c r="AB346" s="63"/>
      <c r="AC346" s="68" t="s">
        <v>2003</v>
      </c>
      <c r="AD346" s="79">
        <f ca="1">TODAY()-TABLA34[[#This Row],[Fecha radicación informe]]</f>
        <v>243</v>
      </c>
      <c r="AE346" s="87" t="s">
        <v>758</v>
      </c>
      <c r="AF346" s="88" t="s">
        <v>2008</v>
      </c>
    </row>
  </sheetData>
  <protectedRanges>
    <protectedRange password="CACD" sqref="V1:W1" name="Rango5_62_1"/>
    <protectedRange password="CACD" sqref="S37" name="Rango2_7_2"/>
  </protectedRanges>
  <dataConsolidate/>
  <conditionalFormatting sqref="X2">
    <cfRule type="cellIs" dxfId="1115" priority="1157" stopIfTrue="1" operator="between">
      <formula>0</formula>
      <formula>80</formula>
    </cfRule>
    <cfRule type="cellIs" dxfId="1114" priority="1156" stopIfTrue="1" operator="between">
      <formula>81</formula>
      <formula>98</formula>
    </cfRule>
    <cfRule type="cellIs" dxfId="1113" priority="1155" stopIfTrue="1" operator="between">
      <formula>99</formula>
      <formula>100</formula>
    </cfRule>
  </conditionalFormatting>
  <conditionalFormatting sqref="X2:X3">
    <cfRule type="cellIs" dxfId="1112" priority="683" operator="between">
      <formula>0</formula>
      <formula>0.6</formula>
    </cfRule>
    <cfRule type="cellIs" dxfId="1111" priority="682" operator="between">
      <formula>0.61</formula>
      <formula>0.95</formula>
    </cfRule>
  </conditionalFormatting>
  <conditionalFormatting sqref="X2:X346">
    <cfRule type="cellIs" dxfId="1110" priority="132" operator="between">
      <formula>0.96</formula>
      <formula>1</formula>
    </cfRule>
  </conditionalFormatting>
  <conditionalFormatting sqref="X3">
    <cfRule type="cellIs" dxfId="1109" priority="686" stopIfTrue="1" operator="between">
      <formula>0</formula>
      <formula>80</formula>
    </cfRule>
    <cfRule type="cellIs" dxfId="1108" priority="685" stopIfTrue="1" operator="between">
      <formula>81</formula>
      <formula>98</formula>
    </cfRule>
    <cfRule type="cellIs" dxfId="1107" priority="684" stopIfTrue="1" operator="between">
      <formula>99</formula>
      <formula>100</formula>
    </cfRule>
  </conditionalFormatting>
  <conditionalFormatting sqref="X4 X6 X9 X12:X14 X17:X22 X24 X35:X40 X46 X51:X52 X55 X61:X62 X64:X66 X71:X72 X83 X89 X91:X92 X97 X107:X109 X118:X119 X122:X128 X130:X134 X137:X138 X150:X151 X154:X155 X163 X180 X184:X194 X196:X250 X254:X258 X260:X317 X319:X346">
    <cfRule type="cellIs" dxfId="1106" priority="1613" stopIfTrue="1" operator="between">
      <formula>0</formula>
      <formula>80</formula>
    </cfRule>
    <cfRule type="cellIs" dxfId="1105" priority="1612" stopIfTrue="1" operator="between">
      <formula>81</formula>
      <formula>98</formula>
    </cfRule>
  </conditionalFormatting>
  <conditionalFormatting sqref="X4 X6 X9 X12:X14 X17:X24 X34:X40 X46 X51:X52 X55 X61:X62 X64:X66 X71:X72 X83 X89 X91:X92 X97 X107:X109 X118:X119 X122:X128 X130:X134 X137:X138 X150:X151 X154:X155 X163 X180 X184:X194 X196:X250 X254:X258 X260:X317 X319:X346">
    <cfRule type="cellIs" dxfId="1104" priority="1603" operator="between">
      <formula>0.61</formula>
      <formula>0.95</formula>
    </cfRule>
    <cfRule type="cellIs" dxfId="1103" priority="1604" operator="between">
      <formula>0</formula>
      <formula>0.6</formula>
    </cfRule>
  </conditionalFormatting>
  <conditionalFormatting sqref="X4 X6 X9 X12:X14 X46 X51:X52 X55 X61:X62 X64:X66 X71:X72 X83 X89 X91:X92 X97 X107:X109 X118:X119 X122:X128 X130:X134 X137:X138 X150:X151 X154:X155 X163 X180 X184:X194 X196:X250 X254:X258 X260:X317 X319:X346">
    <cfRule type="cellIs" dxfId="1102" priority="1611" stopIfTrue="1" operator="between">
      <formula>99</formula>
      <formula>100</formula>
    </cfRule>
  </conditionalFormatting>
  <conditionalFormatting sqref="X5">
    <cfRule type="cellIs" dxfId="1101" priority="677" operator="between">
      <formula>0</formula>
      <formula>0.6</formula>
    </cfRule>
    <cfRule type="cellIs" dxfId="1100" priority="676" operator="between">
      <formula>0.61</formula>
      <formula>0.95</formula>
    </cfRule>
    <cfRule type="cellIs" dxfId="1099" priority="680" stopIfTrue="1" operator="between">
      <formula>0</formula>
      <formula>80</formula>
    </cfRule>
    <cfRule type="cellIs" dxfId="1098" priority="679" stopIfTrue="1" operator="between">
      <formula>81</formula>
      <formula>98</formula>
    </cfRule>
    <cfRule type="cellIs" dxfId="1097" priority="678" stopIfTrue="1" operator="between">
      <formula>99</formula>
      <formula>100</formula>
    </cfRule>
  </conditionalFormatting>
  <conditionalFormatting sqref="X7">
    <cfRule type="cellIs" dxfId="1096" priority="1502" stopIfTrue="1" operator="between">
      <formula>0</formula>
      <formula>80</formula>
    </cfRule>
    <cfRule type="cellIs" dxfId="1095" priority="1501" stopIfTrue="1" operator="between">
      <formula>81</formula>
      <formula>98</formula>
    </cfRule>
    <cfRule type="cellIs" dxfId="1094" priority="1500" stopIfTrue="1" operator="between">
      <formula>99</formula>
      <formula>100</formula>
    </cfRule>
  </conditionalFormatting>
  <conditionalFormatting sqref="X7:X8">
    <cfRule type="cellIs" dxfId="1093" priority="671" operator="between">
      <formula>0</formula>
      <formula>0.6</formula>
    </cfRule>
    <cfRule type="cellIs" dxfId="1092" priority="670" operator="between">
      <formula>0.61</formula>
      <formula>0.95</formula>
    </cfRule>
  </conditionalFormatting>
  <conditionalFormatting sqref="X8">
    <cfRule type="cellIs" dxfId="1091" priority="674" stopIfTrue="1" operator="between">
      <formula>0</formula>
      <formula>80</formula>
    </cfRule>
    <cfRule type="cellIs" dxfId="1090" priority="673" stopIfTrue="1" operator="between">
      <formula>81</formula>
      <formula>98</formula>
    </cfRule>
    <cfRule type="cellIs" dxfId="1089" priority="672" stopIfTrue="1" operator="between">
      <formula>99</formula>
      <formula>100</formula>
    </cfRule>
  </conditionalFormatting>
  <conditionalFormatting sqref="X10">
    <cfRule type="cellIs" dxfId="1088" priority="523" stopIfTrue="1" operator="between">
      <formula>81</formula>
      <formula>98</formula>
    </cfRule>
    <cfRule type="cellIs" dxfId="1087" priority="524" stopIfTrue="1" operator="between">
      <formula>0</formula>
      <formula>80</formula>
    </cfRule>
    <cfRule type="cellIs" dxfId="1086" priority="522" stopIfTrue="1" operator="between">
      <formula>99</formula>
      <formula>100</formula>
    </cfRule>
  </conditionalFormatting>
  <conditionalFormatting sqref="X10:X11">
    <cfRule type="cellIs" dxfId="1085" priority="520" operator="between">
      <formula>0.61</formula>
      <formula>0.95</formula>
    </cfRule>
    <cfRule type="cellIs" dxfId="1084" priority="521" operator="between">
      <formula>0</formula>
      <formula>0.6</formula>
    </cfRule>
  </conditionalFormatting>
  <conditionalFormatting sqref="X11">
    <cfRule type="cellIs" dxfId="1083" priority="1093" stopIfTrue="1" operator="between">
      <formula>81</formula>
      <formula>98</formula>
    </cfRule>
    <cfRule type="cellIs" dxfId="1082" priority="1094" stopIfTrue="1" operator="between">
      <formula>0</formula>
      <formula>80</formula>
    </cfRule>
    <cfRule type="cellIs" dxfId="1081" priority="1092" stopIfTrue="1" operator="between">
      <formula>99</formula>
      <formula>100</formula>
    </cfRule>
  </conditionalFormatting>
  <conditionalFormatting sqref="X15">
    <cfRule type="cellIs" dxfId="1080" priority="1508" stopIfTrue="1" operator="between">
      <formula>0</formula>
      <formula>80</formula>
    </cfRule>
    <cfRule type="cellIs" dxfId="1079" priority="1507" stopIfTrue="1" operator="between">
      <formula>81</formula>
      <formula>98</formula>
    </cfRule>
    <cfRule type="cellIs" dxfId="1078" priority="1506" stopIfTrue="1" operator="between">
      <formula>99</formula>
      <formula>100</formula>
    </cfRule>
  </conditionalFormatting>
  <conditionalFormatting sqref="X15:X16">
    <cfRule type="cellIs" dxfId="1077" priority="1504" operator="between">
      <formula>0.61</formula>
      <formula>0.95</formula>
    </cfRule>
    <cfRule type="cellIs" dxfId="1076" priority="1505" operator="between">
      <formula>0</formula>
      <formula>0.6</formula>
    </cfRule>
  </conditionalFormatting>
  <conditionalFormatting sqref="X16">
    <cfRule type="cellIs" dxfId="1075" priority="1513" stopIfTrue="1" operator="between">
      <formula>81</formula>
      <formula>98</formula>
    </cfRule>
    <cfRule type="cellIs" dxfId="1074" priority="1512" stopIfTrue="1" operator="between">
      <formula>99</formula>
      <formula>100</formula>
    </cfRule>
    <cfRule type="cellIs" dxfId="1073" priority="1514" stopIfTrue="1" operator="between">
      <formula>0</formula>
      <formula>80</formula>
    </cfRule>
  </conditionalFormatting>
  <conditionalFormatting sqref="X17:X24">
    <cfRule type="cellIs" dxfId="1072" priority="1605" stopIfTrue="1" operator="between">
      <formula>99</formula>
      <formula>100</formula>
    </cfRule>
  </conditionalFormatting>
  <conditionalFormatting sqref="X23">
    <cfRule type="cellIs" dxfId="1071" priority="1607" stopIfTrue="1" operator="between">
      <formula>0</formula>
      <formula>80</formula>
    </cfRule>
    <cfRule type="cellIs" dxfId="1070" priority="1606" stopIfTrue="1" operator="between">
      <formula>81</formula>
      <formula>98</formula>
    </cfRule>
  </conditionalFormatting>
  <conditionalFormatting sqref="X25">
    <cfRule type="cellIs" dxfId="1069" priority="1519" stopIfTrue="1" operator="between">
      <formula>81</formula>
      <formula>98</formula>
    </cfRule>
    <cfRule type="cellIs" dxfId="1068" priority="1520" stopIfTrue="1" operator="between">
      <formula>0</formula>
      <formula>80</formula>
    </cfRule>
    <cfRule type="cellIs" dxfId="1067" priority="1518" stopIfTrue="1" operator="between">
      <formula>99</formula>
      <formula>100</formula>
    </cfRule>
  </conditionalFormatting>
  <conditionalFormatting sqref="X25:X33">
    <cfRule type="cellIs" dxfId="1066" priority="961" operator="between">
      <formula>0.61</formula>
      <formula>0.95</formula>
    </cfRule>
    <cfRule type="cellIs" dxfId="1065" priority="962" operator="between">
      <formula>0</formula>
      <formula>0.6</formula>
    </cfRule>
  </conditionalFormatting>
  <conditionalFormatting sqref="X26">
    <cfRule type="cellIs" dxfId="1064" priority="1526" stopIfTrue="1" operator="between">
      <formula>0</formula>
      <formula>80</formula>
    </cfRule>
    <cfRule type="cellIs" dxfId="1063" priority="1525" stopIfTrue="1" operator="between">
      <formula>81</formula>
      <formula>98</formula>
    </cfRule>
    <cfRule type="cellIs" dxfId="1062" priority="1524" stopIfTrue="1" operator="between">
      <formula>99</formula>
      <formula>100</formula>
    </cfRule>
  </conditionalFormatting>
  <conditionalFormatting sqref="X27">
    <cfRule type="cellIs" dxfId="1061" priority="1541" stopIfTrue="1" operator="between">
      <formula>0</formula>
      <formula>80</formula>
    </cfRule>
    <cfRule type="cellIs" dxfId="1060" priority="1539" stopIfTrue="1" operator="between">
      <formula>99</formula>
      <formula>100</formula>
    </cfRule>
    <cfRule type="cellIs" dxfId="1059" priority="1540" stopIfTrue="1" operator="between">
      <formula>81</formula>
      <formula>98</formula>
    </cfRule>
  </conditionalFormatting>
  <conditionalFormatting sqref="X28">
    <cfRule type="cellIs" dxfId="1058" priority="1593" stopIfTrue="1" operator="between">
      <formula>99</formula>
      <formula>100</formula>
    </cfRule>
    <cfRule type="cellIs" dxfId="1057" priority="1594" stopIfTrue="1" operator="between">
      <formula>81</formula>
      <formula>98</formula>
    </cfRule>
    <cfRule type="cellIs" dxfId="1056" priority="1595" stopIfTrue="1" operator="between">
      <formula>0</formula>
      <formula>80</formula>
    </cfRule>
  </conditionalFormatting>
  <conditionalFormatting sqref="X29">
    <cfRule type="cellIs" dxfId="1055" priority="1389" stopIfTrue="1" operator="between">
      <formula>99</formula>
      <formula>100</formula>
    </cfRule>
    <cfRule type="cellIs" dxfId="1054" priority="1390" stopIfTrue="1" operator="between">
      <formula>81</formula>
      <formula>98</formula>
    </cfRule>
    <cfRule type="cellIs" dxfId="1053" priority="1391" stopIfTrue="1" operator="between">
      <formula>0</formula>
      <formula>80</formula>
    </cfRule>
  </conditionalFormatting>
  <conditionalFormatting sqref="X30">
    <cfRule type="cellIs" dxfId="1052" priority="964" stopIfTrue="1" operator="between">
      <formula>81</formula>
      <formula>98</formula>
    </cfRule>
    <cfRule type="cellIs" dxfId="1051" priority="965" stopIfTrue="1" operator="between">
      <formula>0</formula>
      <formula>80</formula>
    </cfRule>
    <cfRule type="cellIs" dxfId="1050" priority="963" stopIfTrue="1" operator="between">
      <formula>99</formula>
      <formula>100</formula>
    </cfRule>
  </conditionalFormatting>
  <conditionalFormatting sqref="X31">
    <cfRule type="cellIs" dxfId="1049" priority="1545" stopIfTrue="1" operator="between">
      <formula>99</formula>
      <formula>100</formula>
    </cfRule>
    <cfRule type="cellIs" dxfId="1048" priority="1546" stopIfTrue="1" operator="between">
      <formula>81</formula>
      <formula>98</formula>
    </cfRule>
    <cfRule type="cellIs" dxfId="1047" priority="1547" stopIfTrue="1" operator="between">
      <formula>0</formula>
      <formula>80</formula>
    </cfRule>
  </conditionalFormatting>
  <conditionalFormatting sqref="X32">
    <cfRule type="cellIs" dxfId="1046" priority="1551" stopIfTrue="1" operator="between">
      <formula>99</formula>
      <formula>100</formula>
    </cfRule>
    <cfRule type="cellIs" dxfId="1045" priority="1552" stopIfTrue="1" operator="between">
      <formula>81</formula>
      <formula>98</formula>
    </cfRule>
    <cfRule type="cellIs" dxfId="1044" priority="1553" stopIfTrue="1" operator="between">
      <formula>0</formula>
      <formula>80</formula>
    </cfRule>
  </conditionalFormatting>
  <conditionalFormatting sqref="X33">
    <cfRule type="cellIs" dxfId="1043" priority="1370" stopIfTrue="1" operator="between">
      <formula>0</formula>
      <formula>80</formula>
    </cfRule>
    <cfRule type="cellIs" dxfId="1042" priority="1369" stopIfTrue="1" operator="between">
      <formula>81</formula>
      <formula>98</formula>
    </cfRule>
    <cfRule type="cellIs" dxfId="1041" priority="1368" stopIfTrue="1" operator="between">
      <formula>99</formula>
      <formula>100</formula>
    </cfRule>
  </conditionalFormatting>
  <conditionalFormatting sqref="X34">
    <cfRule type="cellIs" dxfId="1040" priority="1610" stopIfTrue="1" operator="between">
      <formula>0</formula>
      <formula>80</formula>
    </cfRule>
    <cfRule type="cellIs" dxfId="1039" priority="1609" stopIfTrue="1" operator="between">
      <formula>81</formula>
      <formula>98</formula>
    </cfRule>
  </conditionalFormatting>
  <conditionalFormatting sqref="X34:X40">
    <cfRule type="cellIs" dxfId="1038" priority="1608" stopIfTrue="1" operator="between">
      <formula>99</formula>
      <formula>100</formula>
    </cfRule>
  </conditionalFormatting>
  <conditionalFormatting sqref="X41">
    <cfRule type="cellIs" dxfId="1037" priority="958" stopIfTrue="1" operator="between">
      <formula>81</formula>
      <formula>98</formula>
    </cfRule>
    <cfRule type="cellIs" dxfId="1036" priority="957" stopIfTrue="1" operator="between">
      <formula>99</formula>
      <formula>100</formula>
    </cfRule>
    <cfRule type="cellIs" dxfId="1035" priority="959" stopIfTrue="1" operator="between">
      <formula>0</formula>
      <formula>80</formula>
    </cfRule>
  </conditionalFormatting>
  <conditionalFormatting sqref="X41:X45">
    <cfRule type="cellIs" dxfId="1034" priority="515" operator="between">
      <formula>0</formula>
      <formula>0.6</formula>
    </cfRule>
    <cfRule type="cellIs" dxfId="1033" priority="514" operator="between">
      <formula>0.61</formula>
      <formula>0.95</formula>
    </cfRule>
  </conditionalFormatting>
  <conditionalFormatting sqref="X42">
    <cfRule type="cellIs" dxfId="1032" priority="953" stopIfTrue="1" operator="between">
      <formula>0</formula>
      <formula>80</formula>
    </cfRule>
    <cfRule type="cellIs" dxfId="1031" priority="952" stopIfTrue="1" operator="between">
      <formula>81</formula>
      <formula>98</formula>
    </cfRule>
    <cfRule type="cellIs" dxfId="1030" priority="951" stopIfTrue="1" operator="between">
      <formula>99</formula>
      <formula>100</formula>
    </cfRule>
  </conditionalFormatting>
  <conditionalFormatting sqref="X43">
    <cfRule type="cellIs" dxfId="1029" priority="947" stopIfTrue="1" operator="between">
      <formula>0</formula>
      <formula>80</formula>
    </cfRule>
    <cfRule type="cellIs" dxfId="1028" priority="945" stopIfTrue="1" operator="between">
      <formula>99</formula>
      <formula>100</formula>
    </cfRule>
    <cfRule type="cellIs" dxfId="1027" priority="946" stopIfTrue="1" operator="between">
      <formula>81</formula>
      <formula>98</formula>
    </cfRule>
  </conditionalFormatting>
  <conditionalFormatting sqref="X44">
    <cfRule type="cellIs" dxfId="1026" priority="1358" stopIfTrue="1" operator="between">
      <formula>0</formula>
      <formula>80</formula>
    </cfRule>
    <cfRule type="cellIs" dxfId="1025" priority="1357" stopIfTrue="1" operator="between">
      <formula>81</formula>
      <formula>98</formula>
    </cfRule>
    <cfRule type="cellIs" dxfId="1024" priority="1356" stopIfTrue="1" operator="between">
      <formula>99</formula>
      <formula>100</formula>
    </cfRule>
  </conditionalFormatting>
  <conditionalFormatting sqref="X45">
    <cfRule type="cellIs" dxfId="1023" priority="516" stopIfTrue="1" operator="between">
      <formula>99</formula>
      <formula>100</formula>
    </cfRule>
    <cfRule type="cellIs" dxfId="1022" priority="518" stopIfTrue="1" operator="between">
      <formula>0</formula>
      <formula>80</formula>
    </cfRule>
    <cfRule type="cellIs" dxfId="1021" priority="517" stopIfTrue="1" operator="between">
      <formula>81</formula>
      <formula>98</formula>
    </cfRule>
  </conditionalFormatting>
  <conditionalFormatting sqref="X47">
    <cfRule type="cellIs" dxfId="1020" priority="1196" stopIfTrue="1" operator="between">
      <formula>0</formula>
      <formula>80</formula>
    </cfRule>
    <cfRule type="cellIs" dxfId="1019" priority="1194" stopIfTrue="1" operator="between">
      <formula>99</formula>
      <formula>100</formula>
    </cfRule>
    <cfRule type="cellIs" dxfId="1018" priority="1195" stopIfTrue="1" operator="between">
      <formula>81</formula>
      <formula>98</formula>
    </cfRule>
  </conditionalFormatting>
  <conditionalFormatting sqref="X47:X50">
    <cfRule type="cellIs" dxfId="1017" priority="1073" operator="between">
      <formula>0</formula>
      <formula>0.6</formula>
    </cfRule>
    <cfRule type="cellIs" dxfId="1016" priority="1072" operator="between">
      <formula>0.61</formula>
      <formula>0.95</formula>
    </cfRule>
  </conditionalFormatting>
  <conditionalFormatting sqref="X48">
    <cfRule type="cellIs" dxfId="1015" priority="1086" stopIfTrue="1" operator="between">
      <formula>99</formula>
      <formula>100</formula>
    </cfRule>
    <cfRule type="cellIs" dxfId="1014" priority="1087" stopIfTrue="1" operator="between">
      <formula>81</formula>
      <formula>98</formula>
    </cfRule>
    <cfRule type="cellIs" dxfId="1013" priority="1088" stopIfTrue="1" operator="between">
      <formula>0</formula>
      <formula>80</formula>
    </cfRule>
  </conditionalFormatting>
  <conditionalFormatting sqref="X49">
    <cfRule type="cellIs" dxfId="1012" priority="1081" stopIfTrue="1" operator="between">
      <formula>81</formula>
      <formula>98</formula>
    </cfRule>
    <cfRule type="cellIs" dxfId="1011" priority="1080" stopIfTrue="1" operator="between">
      <formula>99</formula>
      <formula>100</formula>
    </cfRule>
    <cfRule type="cellIs" dxfId="1010" priority="1082" stopIfTrue="1" operator="between">
      <formula>0</formula>
      <formula>80</formula>
    </cfRule>
  </conditionalFormatting>
  <conditionalFormatting sqref="X50">
    <cfRule type="cellIs" dxfId="1009" priority="1076" stopIfTrue="1" operator="between">
      <formula>0</formula>
      <formula>80</formula>
    </cfRule>
    <cfRule type="cellIs" dxfId="1008" priority="1075" stopIfTrue="1" operator="between">
      <formula>81</formula>
      <formula>98</formula>
    </cfRule>
    <cfRule type="cellIs" dxfId="1007" priority="1074" stopIfTrue="1" operator="between">
      <formula>99</formula>
      <formula>100</formula>
    </cfRule>
  </conditionalFormatting>
  <conditionalFormatting sqref="X53">
    <cfRule type="cellIs" dxfId="1006" priority="1061" stopIfTrue="1" operator="between">
      <formula>0</formula>
      <formula>80</formula>
    </cfRule>
    <cfRule type="cellIs" dxfId="1005" priority="1060" stopIfTrue="1" operator="between">
      <formula>81</formula>
      <formula>98</formula>
    </cfRule>
    <cfRule type="cellIs" dxfId="1004" priority="1059" stopIfTrue="1" operator="between">
      <formula>99</formula>
      <formula>100</formula>
    </cfRule>
  </conditionalFormatting>
  <conditionalFormatting sqref="X53:X54">
    <cfRule type="cellIs" dxfId="1003" priority="890" operator="between">
      <formula>0</formula>
      <formula>0.6</formula>
    </cfRule>
    <cfRule type="cellIs" dxfId="1002" priority="889" operator="between">
      <formula>0.61</formula>
      <formula>0.95</formula>
    </cfRule>
  </conditionalFormatting>
  <conditionalFormatting sqref="X54">
    <cfRule type="cellIs" dxfId="1001" priority="893" stopIfTrue="1" operator="between">
      <formula>0</formula>
      <formula>80</formula>
    </cfRule>
    <cfRule type="cellIs" dxfId="1000" priority="892" stopIfTrue="1" operator="between">
      <formula>81</formula>
      <formula>98</formula>
    </cfRule>
    <cfRule type="cellIs" dxfId="999" priority="891" stopIfTrue="1" operator="between">
      <formula>99</formula>
      <formula>100</formula>
    </cfRule>
  </conditionalFormatting>
  <conditionalFormatting sqref="X56">
    <cfRule type="cellIs" dxfId="998" priority="935" stopIfTrue="1" operator="between">
      <formula>0</formula>
      <formula>80</formula>
    </cfRule>
    <cfRule type="cellIs" dxfId="997" priority="934" stopIfTrue="1" operator="between">
      <formula>81</formula>
      <formula>98</formula>
    </cfRule>
    <cfRule type="cellIs" dxfId="996" priority="933" stopIfTrue="1" operator="between">
      <formula>99</formula>
      <formula>100</formula>
    </cfRule>
  </conditionalFormatting>
  <conditionalFormatting sqref="X56:X60">
    <cfRule type="cellIs" dxfId="995" priority="908" operator="between">
      <formula>0</formula>
      <formula>0.6</formula>
    </cfRule>
    <cfRule type="cellIs" dxfId="994" priority="907" operator="between">
      <formula>0.61</formula>
      <formula>0.95</formula>
    </cfRule>
  </conditionalFormatting>
  <conditionalFormatting sqref="X57">
    <cfRule type="cellIs" dxfId="993" priority="929" stopIfTrue="1" operator="between">
      <formula>0</formula>
      <formula>80</formula>
    </cfRule>
    <cfRule type="cellIs" dxfId="992" priority="928" stopIfTrue="1" operator="between">
      <formula>81</formula>
      <formula>98</formula>
    </cfRule>
    <cfRule type="cellIs" dxfId="991" priority="927" stopIfTrue="1" operator="between">
      <formula>99</formula>
      <formula>100</formula>
    </cfRule>
  </conditionalFormatting>
  <conditionalFormatting sqref="X58">
    <cfRule type="cellIs" dxfId="990" priority="1332" stopIfTrue="1" operator="between">
      <formula>99</formula>
      <formula>100</formula>
    </cfRule>
    <cfRule type="cellIs" dxfId="989" priority="1333" stopIfTrue="1" operator="between">
      <formula>81</formula>
      <formula>98</formula>
    </cfRule>
    <cfRule type="cellIs" dxfId="988" priority="1334" stopIfTrue="1" operator="between">
      <formula>0</formula>
      <formula>80</formula>
    </cfRule>
  </conditionalFormatting>
  <conditionalFormatting sqref="X59">
    <cfRule type="cellIs" dxfId="987" priority="923" stopIfTrue="1" operator="between">
      <formula>0</formula>
      <formula>80</formula>
    </cfRule>
    <cfRule type="cellIs" dxfId="986" priority="922" stopIfTrue="1" operator="between">
      <formula>81</formula>
      <formula>98</formula>
    </cfRule>
    <cfRule type="cellIs" dxfId="985" priority="921" stopIfTrue="1" operator="between">
      <formula>99</formula>
      <formula>100</formula>
    </cfRule>
  </conditionalFormatting>
  <conditionalFormatting sqref="X60">
    <cfRule type="cellIs" dxfId="984" priority="911" stopIfTrue="1" operator="between">
      <formula>0</formula>
      <formula>80</formula>
    </cfRule>
    <cfRule type="cellIs" dxfId="983" priority="910" stopIfTrue="1" operator="between">
      <formula>81</formula>
      <formula>98</formula>
    </cfRule>
    <cfRule type="cellIs" dxfId="982" priority="909" stopIfTrue="1" operator="between">
      <formula>99</formula>
      <formula>100</formula>
    </cfRule>
  </conditionalFormatting>
  <conditionalFormatting sqref="X63">
    <cfRule type="cellIs" dxfId="981" priority="1312" stopIfTrue="1" operator="between">
      <formula>81</formula>
      <formula>98</formula>
    </cfRule>
    <cfRule type="cellIs" dxfId="980" priority="1310" operator="between">
      <formula>0</formula>
      <formula>0.6</formula>
    </cfRule>
    <cfRule type="cellIs" dxfId="979" priority="1313" stopIfTrue="1" operator="between">
      <formula>0</formula>
      <formula>80</formula>
    </cfRule>
    <cfRule type="cellIs" dxfId="978" priority="1309" operator="between">
      <formula>0.61</formula>
      <formula>0.95</formula>
    </cfRule>
    <cfRule type="cellIs" dxfId="977" priority="1311" stopIfTrue="1" operator="between">
      <formula>99</formula>
      <formula>100</formula>
    </cfRule>
  </conditionalFormatting>
  <conditionalFormatting sqref="X67">
    <cfRule type="cellIs" dxfId="976" priority="1151" stopIfTrue="1" operator="between">
      <formula>0</formula>
      <formula>80</formula>
    </cfRule>
    <cfRule type="cellIs" dxfId="975" priority="1149" stopIfTrue="1" operator="between">
      <formula>99</formula>
      <formula>100</formula>
    </cfRule>
    <cfRule type="cellIs" dxfId="974" priority="1150" stopIfTrue="1" operator="between">
      <formula>81</formula>
      <formula>98</formula>
    </cfRule>
  </conditionalFormatting>
  <conditionalFormatting sqref="X67:X70">
    <cfRule type="cellIs" dxfId="973" priority="1037" operator="between">
      <formula>0</formula>
      <formula>0.6</formula>
    </cfRule>
    <cfRule type="cellIs" dxfId="972" priority="1036" operator="between">
      <formula>0.61</formula>
      <formula>0.95</formula>
    </cfRule>
  </conditionalFormatting>
  <conditionalFormatting sqref="X68">
    <cfRule type="cellIs" dxfId="971" priority="1044" stopIfTrue="1" operator="between">
      <formula>99</formula>
      <formula>100</formula>
    </cfRule>
    <cfRule type="cellIs" dxfId="970" priority="1045" stopIfTrue="1" operator="between">
      <formula>81</formula>
      <formula>98</formula>
    </cfRule>
    <cfRule type="cellIs" dxfId="969" priority="1046" stopIfTrue="1" operator="between">
      <formula>0</formula>
      <formula>80</formula>
    </cfRule>
  </conditionalFormatting>
  <conditionalFormatting sqref="X69">
    <cfRule type="cellIs" dxfId="968" priority="1144" stopIfTrue="1" operator="between">
      <formula>81</formula>
      <formula>98</formula>
    </cfRule>
    <cfRule type="cellIs" dxfId="967" priority="1145" stopIfTrue="1" operator="between">
      <formula>0</formula>
      <formula>80</formula>
    </cfRule>
    <cfRule type="cellIs" dxfId="966" priority="1143" stopIfTrue="1" operator="between">
      <formula>99</formula>
      <formula>100</formula>
    </cfRule>
  </conditionalFormatting>
  <conditionalFormatting sqref="X70">
    <cfRule type="cellIs" dxfId="965" priority="1040" stopIfTrue="1" operator="between">
      <formula>0</formula>
      <formula>80</formula>
    </cfRule>
    <cfRule type="cellIs" dxfId="964" priority="1038" stopIfTrue="1" operator="between">
      <formula>99</formula>
      <formula>100</formula>
    </cfRule>
    <cfRule type="cellIs" dxfId="963" priority="1039" stopIfTrue="1" operator="between">
      <formula>81</formula>
      <formula>98</formula>
    </cfRule>
  </conditionalFormatting>
  <conditionalFormatting sqref="X73">
    <cfRule type="cellIs" dxfId="962" priority="1139" stopIfTrue="1" operator="between">
      <formula>0</formula>
      <formula>80</formula>
    </cfRule>
    <cfRule type="cellIs" dxfId="961" priority="1137" stopIfTrue="1" operator="between">
      <formula>99</formula>
      <formula>100</formula>
    </cfRule>
    <cfRule type="cellIs" dxfId="960" priority="1138" stopIfTrue="1" operator="between">
      <formula>81</formula>
      <formula>98</formula>
    </cfRule>
  </conditionalFormatting>
  <conditionalFormatting sqref="X73:X82">
    <cfRule type="cellIs" dxfId="959" priority="1117" operator="between">
      <formula>0.61</formula>
      <formula>0.95</formula>
    </cfRule>
    <cfRule type="cellIs" dxfId="958" priority="1118" operator="between">
      <formula>0</formula>
      <formula>0.6</formula>
    </cfRule>
  </conditionalFormatting>
  <conditionalFormatting sqref="X74">
    <cfRule type="cellIs" dxfId="957" priority="1125" stopIfTrue="1" operator="between">
      <formula>99</formula>
      <formula>100</formula>
    </cfRule>
    <cfRule type="cellIs" dxfId="956" priority="1126" stopIfTrue="1" operator="between">
      <formula>81</formula>
      <formula>98</formula>
    </cfRule>
    <cfRule type="cellIs" dxfId="955" priority="1127" stopIfTrue="1" operator="between">
      <formula>0</formula>
      <formula>80</formula>
    </cfRule>
  </conditionalFormatting>
  <conditionalFormatting sqref="X75:X81">
    <cfRule type="cellIs" dxfId="954" priority="1131" stopIfTrue="1" operator="between">
      <formula>99</formula>
      <formula>100</formula>
    </cfRule>
    <cfRule type="cellIs" dxfId="953" priority="1133" stopIfTrue="1" operator="between">
      <formula>0</formula>
      <formula>80</formula>
    </cfRule>
    <cfRule type="cellIs" dxfId="952" priority="1132" stopIfTrue="1" operator="between">
      <formula>81</formula>
      <formula>98</formula>
    </cfRule>
  </conditionalFormatting>
  <conditionalFormatting sqref="X82">
    <cfRule type="cellIs" dxfId="951" priority="1119" stopIfTrue="1" operator="between">
      <formula>99</formula>
      <formula>100</formula>
    </cfRule>
    <cfRule type="cellIs" dxfId="950" priority="1120" stopIfTrue="1" operator="between">
      <formula>81</formula>
      <formula>98</formula>
    </cfRule>
    <cfRule type="cellIs" dxfId="949" priority="1121" stopIfTrue="1" operator="between">
      <formula>0</formula>
      <formula>80</formula>
    </cfRule>
  </conditionalFormatting>
  <conditionalFormatting sqref="X84">
    <cfRule type="cellIs" dxfId="948" priority="510" stopIfTrue="1" operator="between">
      <formula>99</formula>
      <formula>100</formula>
    </cfRule>
    <cfRule type="cellIs" dxfId="947" priority="512" stopIfTrue="1" operator="between">
      <formula>0</formula>
      <formula>80</formula>
    </cfRule>
    <cfRule type="cellIs" dxfId="946" priority="511" stopIfTrue="1" operator="between">
      <formula>81</formula>
      <formula>98</formula>
    </cfRule>
  </conditionalFormatting>
  <conditionalFormatting sqref="X84:X88">
    <cfRule type="cellIs" dxfId="945" priority="509" operator="between">
      <formula>0</formula>
      <formula>0.6</formula>
    </cfRule>
    <cfRule type="cellIs" dxfId="944" priority="508" operator="between">
      <formula>0.61</formula>
      <formula>0.95</formula>
    </cfRule>
  </conditionalFormatting>
  <conditionalFormatting sqref="X85">
    <cfRule type="cellIs" dxfId="943" priority="1034" stopIfTrue="1" operator="between">
      <formula>0</formula>
      <formula>80</formula>
    </cfRule>
    <cfRule type="cellIs" dxfId="942" priority="1033" stopIfTrue="1" operator="between">
      <formula>81</formula>
      <formula>98</formula>
    </cfRule>
    <cfRule type="cellIs" dxfId="941" priority="1032" stopIfTrue="1" operator="between">
      <formula>99</formula>
      <formula>100</formula>
    </cfRule>
  </conditionalFormatting>
  <conditionalFormatting sqref="X86:X88">
    <cfRule type="cellIs" dxfId="940" priority="1022" stopIfTrue="1" operator="between">
      <formula>0</formula>
      <formula>80</formula>
    </cfRule>
    <cfRule type="cellIs" dxfId="939" priority="1021" stopIfTrue="1" operator="between">
      <formula>81</formula>
      <formula>98</formula>
    </cfRule>
    <cfRule type="cellIs" dxfId="938" priority="1020" stopIfTrue="1" operator="between">
      <formula>99</formula>
      <formula>100</formula>
    </cfRule>
  </conditionalFormatting>
  <conditionalFormatting sqref="X90">
    <cfRule type="cellIs" dxfId="937" priority="1601" stopIfTrue="1" operator="between">
      <formula>0</formula>
      <formula>80</formula>
    </cfRule>
    <cfRule type="cellIs" dxfId="936" priority="1600" stopIfTrue="1" operator="between">
      <formula>81</formula>
      <formula>98</formula>
    </cfRule>
    <cfRule type="cellIs" dxfId="935" priority="1598" operator="between">
      <formula>0</formula>
      <formula>0.6</formula>
    </cfRule>
    <cfRule type="cellIs" dxfId="934" priority="1599" stopIfTrue="1" operator="between">
      <formula>99</formula>
      <formula>100</formula>
    </cfRule>
    <cfRule type="cellIs" dxfId="933" priority="1597" operator="between">
      <formula>0.61</formula>
      <formula>0.95</formula>
    </cfRule>
  </conditionalFormatting>
  <conditionalFormatting sqref="X93">
    <cfRule type="cellIs" dxfId="932" priority="905" stopIfTrue="1" operator="between">
      <formula>0</formula>
      <formula>80</formula>
    </cfRule>
    <cfRule type="cellIs" dxfId="931" priority="904" stopIfTrue="1" operator="between">
      <formula>81</formula>
      <formula>98</formula>
    </cfRule>
    <cfRule type="cellIs" dxfId="930" priority="903" stopIfTrue="1" operator="between">
      <formula>99</formula>
      <formula>100</formula>
    </cfRule>
  </conditionalFormatting>
  <conditionalFormatting sqref="X93:X96">
    <cfRule type="cellIs" dxfId="929" priority="902" operator="between">
      <formula>0</formula>
      <formula>0.6</formula>
    </cfRule>
    <cfRule type="cellIs" dxfId="928" priority="901" operator="between">
      <formula>0.61</formula>
      <formula>0.95</formula>
    </cfRule>
  </conditionalFormatting>
  <conditionalFormatting sqref="X94:X95">
    <cfRule type="cellIs" dxfId="927" priority="1300" stopIfTrue="1" operator="between">
      <formula>81</formula>
      <formula>98</formula>
    </cfRule>
    <cfRule type="cellIs" dxfId="926" priority="1299" stopIfTrue="1" operator="between">
      <formula>99</formula>
      <formula>100</formula>
    </cfRule>
    <cfRule type="cellIs" dxfId="925" priority="1301" stopIfTrue="1" operator="between">
      <formula>0</formula>
      <formula>80</formula>
    </cfRule>
  </conditionalFormatting>
  <conditionalFormatting sqref="X96">
    <cfRule type="cellIs" dxfId="924" priority="1281" stopIfTrue="1" operator="between">
      <formula>99</formula>
      <formula>100</formula>
    </cfRule>
    <cfRule type="cellIs" dxfId="923" priority="1283" stopIfTrue="1" operator="between">
      <formula>0</formula>
      <formula>80</formula>
    </cfRule>
    <cfRule type="cellIs" dxfId="922" priority="1282" stopIfTrue="1" operator="between">
      <formula>81</formula>
      <formula>98</formula>
    </cfRule>
  </conditionalFormatting>
  <conditionalFormatting sqref="X98:X100">
    <cfRule type="cellIs" dxfId="921" priority="1115" stopIfTrue="1" operator="between">
      <formula>0</formula>
      <formula>80</formula>
    </cfRule>
    <cfRule type="cellIs" dxfId="920" priority="1113" stopIfTrue="1" operator="between">
      <formula>99</formula>
      <formula>100</formula>
    </cfRule>
    <cfRule type="cellIs" dxfId="919" priority="1114" stopIfTrue="1" operator="between">
      <formula>81</formula>
      <formula>98</formula>
    </cfRule>
  </conditionalFormatting>
  <conditionalFormatting sqref="X98:X106">
    <cfRule type="cellIs" dxfId="918" priority="496" operator="between">
      <formula>0.61</formula>
      <formula>0.95</formula>
    </cfRule>
    <cfRule type="cellIs" dxfId="917" priority="497" operator="between">
      <formula>0</formula>
      <formula>0.6</formula>
    </cfRule>
  </conditionalFormatting>
  <conditionalFormatting sqref="X101">
    <cfRule type="cellIs" dxfId="916" priority="887" stopIfTrue="1" operator="between">
      <formula>0</formula>
      <formula>80</formula>
    </cfRule>
    <cfRule type="cellIs" dxfId="915" priority="885" stopIfTrue="1" operator="between">
      <formula>99</formula>
      <formula>100</formula>
    </cfRule>
    <cfRule type="cellIs" dxfId="914" priority="886" stopIfTrue="1" operator="between">
      <formula>81</formula>
      <formula>98</formula>
    </cfRule>
  </conditionalFormatting>
  <conditionalFormatting sqref="X102">
    <cfRule type="cellIs" dxfId="913" priority="881" stopIfTrue="1" operator="between">
      <formula>0</formula>
      <formula>80</formula>
    </cfRule>
    <cfRule type="cellIs" dxfId="912" priority="880" stopIfTrue="1" operator="between">
      <formula>81</formula>
      <formula>98</formula>
    </cfRule>
    <cfRule type="cellIs" dxfId="911" priority="879" stopIfTrue="1" operator="between">
      <formula>99</formula>
      <formula>100</formula>
    </cfRule>
  </conditionalFormatting>
  <conditionalFormatting sqref="X103:X104">
    <cfRule type="cellIs" dxfId="910" priority="1108" stopIfTrue="1" operator="between">
      <formula>81</formula>
      <formula>98</formula>
    </cfRule>
    <cfRule type="cellIs" dxfId="909" priority="1107" stopIfTrue="1" operator="between">
      <formula>99</formula>
      <formula>100</formula>
    </cfRule>
    <cfRule type="cellIs" dxfId="908" priority="1109" stopIfTrue="1" operator="between">
      <formula>0</formula>
      <formula>80</formula>
    </cfRule>
  </conditionalFormatting>
  <conditionalFormatting sqref="X105">
    <cfRule type="cellIs" dxfId="907" priority="504" stopIfTrue="1" operator="between">
      <formula>99</formula>
      <formula>100</formula>
    </cfRule>
    <cfRule type="cellIs" dxfId="906" priority="505" stopIfTrue="1" operator="between">
      <formula>81</formula>
      <formula>98</formula>
    </cfRule>
    <cfRule type="cellIs" dxfId="905" priority="506" stopIfTrue="1" operator="between">
      <formula>0</formula>
      <formula>80</formula>
    </cfRule>
  </conditionalFormatting>
  <conditionalFormatting sqref="X106">
    <cfRule type="cellIs" dxfId="904" priority="498" stopIfTrue="1" operator="between">
      <formula>99</formula>
      <formula>100</formula>
    </cfRule>
    <cfRule type="cellIs" dxfId="903" priority="500" stopIfTrue="1" operator="between">
      <formula>0</formula>
      <formula>80</formula>
    </cfRule>
    <cfRule type="cellIs" dxfId="902" priority="499" stopIfTrue="1" operator="between">
      <formula>81</formula>
      <formula>98</formula>
    </cfRule>
  </conditionalFormatting>
  <conditionalFormatting sqref="X110:X112 X117">
    <cfRule type="cellIs" dxfId="901" priority="1098" stopIfTrue="1" operator="between">
      <formula>99</formula>
      <formula>100</formula>
    </cfRule>
    <cfRule type="cellIs" dxfId="900" priority="1100" stopIfTrue="1" operator="between">
      <formula>0</formula>
      <formula>80</formula>
    </cfRule>
    <cfRule type="cellIs" dxfId="899" priority="1099" stopIfTrue="1" operator="between">
      <formula>81</formula>
      <formula>98</formula>
    </cfRule>
  </conditionalFormatting>
  <conditionalFormatting sqref="X110:X117">
    <cfRule type="cellIs" dxfId="898" priority="550" operator="between">
      <formula>0.61</formula>
      <formula>0.95</formula>
    </cfRule>
    <cfRule type="cellIs" dxfId="897" priority="551" operator="between">
      <formula>0</formula>
      <formula>0.6</formula>
    </cfRule>
  </conditionalFormatting>
  <conditionalFormatting sqref="X113:X116">
    <cfRule type="cellIs" dxfId="896" priority="553" stopIfTrue="1" operator="between">
      <formula>81</formula>
      <formula>98</formula>
    </cfRule>
    <cfRule type="cellIs" dxfId="895" priority="552" stopIfTrue="1" operator="between">
      <formula>99</formula>
      <formula>100</formula>
    </cfRule>
    <cfRule type="cellIs" dxfId="894" priority="554" stopIfTrue="1" operator="between">
      <formula>0</formula>
      <formula>80</formula>
    </cfRule>
  </conditionalFormatting>
  <conditionalFormatting sqref="X120">
    <cfRule type="cellIs" dxfId="893" priority="1183" stopIfTrue="1" operator="between">
      <formula>81</formula>
      <formula>98</formula>
    </cfRule>
    <cfRule type="cellIs" dxfId="892" priority="1182" stopIfTrue="1" operator="between">
      <formula>99</formula>
      <formula>100</formula>
    </cfRule>
    <cfRule type="cellIs" dxfId="891" priority="1184" stopIfTrue="1" operator="between">
      <formula>0</formula>
      <formula>80</formula>
    </cfRule>
  </conditionalFormatting>
  <conditionalFormatting sqref="X120:X121">
    <cfRule type="cellIs" dxfId="890" priority="538" operator="between">
      <formula>0.61</formula>
      <formula>0.95</formula>
    </cfRule>
    <cfRule type="cellIs" dxfId="889" priority="539" operator="between">
      <formula>0</formula>
      <formula>0.6</formula>
    </cfRule>
  </conditionalFormatting>
  <conditionalFormatting sqref="X121">
    <cfRule type="cellIs" dxfId="888" priority="541" stopIfTrue="1" operator="between">
      <formula>81</formula>
      <formula>98</formula>
    </cfRule>
    <cfRule type="cellIs" dxfId="887" priority="542" stopIfTrue="1" operator="between">
      <formula>0</formula>
      <formula>80</formula>
    </cfRule>
    <cfRule type="cellIs" dxfId="886" priority="540" stopIfTrue="1" operator="between">
      <formula>99</formula>
      <formula>100</formula>
    </cfRule>
  </conditionalFormatting>
  <conditionalFormatting sqref="X129">
    <cfRule type="cellIs" dxfId="885" priority="1169" stopIfTrue="1" operator="between">
      <formula>0</formula>
      <formula>80</formula>
    </cfRule>
    <cfRule type="cellIs" dxfId="884" priority="1166" operator="between">
      <formula>0</formula>
      <formula>0.6</formula>
    </cfRule>
    <cfRule type="cellIs" dxfId="883" priority="1168" stopIfTrue="1" operator="between">
      <formula>81</formula>
      <formula>98</formula>
    </cfRule>
    <cfRule type="cellIs" dxfId="882" priority="1165" operator="between">
      <formula>0.61</formula>
      <formula>0.95</formula>
    </cfRule>
    <cfRule type="cellIs" dxfId="881" priority="1167" stopIfTrue="1" operator="between">
      <formula>99</formula>
      <formula>100</formula>
    </cfRule>
  </conditionalFormatting>
  <conditionalFormatting sqref="X135">
    <cfRule type="cellIs" dxfId="880" priority="1559" stopIfTrue="1" operator="between">
      <formula>0</formula>
      <formula>80</formula>
    </cfRule>
    <cfRule type="cellIs" dxfId="879" priority="1558" stopIfTrue="1" operator="between">
      <formula>81</formula>
      <formula>98</formula>
    </cfRule>
    <cfRule type="cellIs" dxfId="878" priority="1557" stopIfTrue="1" operator="between">
      <formula>99</formula>
      <formula>100</formula>
    </cfRule>
  </conditionalFormatting>
  <conditionalFormatting sqref="X135:X136">
    <cfRule type="cellIs" dxfId="877" priority="665" operator="between">
      <formula>0</formula>
      <formula>0.6</formula>
    </cfRule>
    <cfRule type="cellIs" dxfId="876" priority="664" operator="between">
      <formula>0.61</formula>
      <formula>0.95</formula>
    </cfRule>
  </conditionalFormatting>
  <conditionalFormatting sqref="X136">
    <cfRule type="cellIs" dxfId="875" priority="668" stopIfTrue="1" operator="between">
      <formula>0</formula>
      <formula>80</formula>
    </cfRule>
    <cfRule type="cellIs" dxfId="874" priority="667" stopIfTrue="1" operator="between">
      <formula>81</formula>
      <formula>98</formula>
    </cfRule>
    <cfRule type="cellIs" dxfId="873" priority="666" stopIfTrue="1" operator="between">
      <formula>99</formula>
      <formula>100</formula>
    </cfRule>
  </conditionalFormatting>
  <conditionalFormatting sqref="X139:X148">
    <cfRule type="cellIs" dxfId="872" priority="530" stopIfTrue="1" operator="between">
      <formula>0</formula>
      <formula>80</formula>
    </cfRule>
    <cfRule type="cellIs" dxfId="871" priority="529" stopIfTrue="1" operator="between">
      <formula>81</formula>
      <formula>98</formula>
    </cfRule>
    <cfRule type="cellIs" dxfId="870" priority="528" stopIfTrue="1" operator="between">
      <formula>99</formula>
      <formula>100</formula>
    </cfRule>
  </conditionalFormatting>
  <conditionalFormatting sqref="X139:X149">
    <cfRule type="cellIs" dxfId="869" priority="526" operator="between">
      <formula>0.61</formula>
      <formula>0.95</formula>
    </cfRule>
    <cfRule type="cellIs" dxfId="868" priority="527" operator="between">
      <formula>0</formula>
      <formula>0.6</formula>
    </cfRule>
  </conditionalFormatting>
  <conditionalFormatting sqref="X149">
    <cfRule type="cellIs" dxfId="867" priority="535" stopIfTrue="1" operator="between">
      <formula>81</formula>
      <formula>98</formula>
    </cfRule>
    <cfRule type="cellIs" dxfId="866" priority="536" stopIfTrue="1" operator="between">
      <formula>0</formula>
      <formula>80</formula>
    </cfRule>
    <cfRule type="cellIs" dxfId="865" priority="534" stopIfTrue="1" operator="between">
      <formula>99</formula>
      <formula>100</formula>
    </cfRule>
  </conditionalFormatting>
  <conditionalFormatting sqref="X152">
    <cfRule type="cellIs" dxfId="864" priority="1566" stopIfTrue="1" operator="between">
      <formula>99</formula>
      <formula>100</formula>
    </cfRule>
    <cfRule type="cellIs" dxfId="863" priority="1567" stopIfTrue="1" operator="between">
      <formula>81</formula>
      <formula>98</formula>
    </cfRule>
    <cfRule type="cellIs" dxfId="862" priority="1568" stopIfTrue="1" operator="between">
      <formula>0</formula>
      <formula>80</formula>
    </cfRule>
  </conditionalFormatting>
  <conditionalFormatting sqref="X152:X153">
    <cfRule type="cellIs" dxfId="861" priority="1004" operator="between">
      <formula>0</formula>
      <formula>0.6</formula>
    </cfRule>
    <cfRule type="cellIs" dxfId="860" priority="1003" operator="between">
      <formula>0.61</formula>
      <formula>0.95</formula>
    </cfRule>
  </conditionalFormatting>
  <conditionalFormatting sqref="X153">
    <cfRule type="cellIs" dxfId="859" priority="1005" stopIfTrue="1" operator="between">
      <formula>99</formula>
      <formula>100</formula>
    </cfRule>
    <cfRule type="cellIs" dxfId="858" priority="1007" stopIfTrue="1" operator="between">
      <formula>0</formula>
      <formula>80</formula>
    </cfRule>
    <cfRule type="cellIs" dxfId="857" priority="1006" stopIfTrue="1" operator="between">
      <formula>81</formula>
      <formula>98</formula>
    </cfRule>
  </conditionalFormatting>
  <conditionalFormatting sqref="X156">
    <cfRule type="cellIs" dxfId="856" priority="1264" stopIfTrue="1" operator="between">
      <formula>81</formula>
      <formula>98</formula>
    </cfRule>
    <cfRule type="cellIs" dxfId="855" priority="1265" stopIfTrue="1" operator="between">
      <formula>0</formula>
      <formula>80</formula>
    </cfRule>
    <cfRule type="cellIs" dxfId="854" priority="1263" stopIfTrue="1" operator="between">
      <formula>99</formula>
      <formula>100</formula>
    </cfRule>
  </conditionalFormatting>
  <conditionalFormatting sqref="X156:X162">
    <cfRule type="cellIs" dxfId="853" priority="1208" operator="between">
      <formula>0</formula>
      <formula>0.6</formula>
    </cfRule>
    <cfRule type="cellIs" dxfId="852" priority="1207" operator="between">
      <formula>0.61</formula>
      <formula>0.95</formula>
    </cfRule>
  </conditionalFormatting>
  <conditionalFormatting sqref="X157">
    <cfRule type="cellIs" dxfId="851" priority="1250" stopIfTrue="1" operator="between">
      <formula>0</formula>
      <formula>80</formula>
    </cfRule>
    <cfRule type="cellIs" dxfId="850" priority="1249" stopIfTrue="1" operator="between">
      <formula>81</formula>
      <formula>98</formula>
    </cfRule>
    <cfRule type="cellIs" dxfId="849" priority="1248" stopIfTrue="1" operator="between">
      <formula>99</formula>
      <formula>100</formula>
    </cfRule>
  </conditionalFormatting>
  <conditionalFormatting sqref="X158">
    <cfRule type="cellIs" dxfId="848" priority="1241" stopIfTrue="1" operator="between">
      <formula>0</formula>
      <formula>80</formula>
    </cfRule>
    <cfRule type="cellIs" dxfId="847" priority="1240" stopIfTrue="1" operator="between">
      <formula>81</formula>
      <formula>98</formula>
    </cfRule>
    <cfRule type="cellIs" dxfId="846" priority="1239" stopIfTrue="1" operator="between">
      <formula>99</formula>
      <formula>100</formula>
    </cfRule>
  </conditionalFormatting>
  <conditionalFormatting sqref="X159">
    <cfRule type="cellIs" dxfId="845" priority="1233" stopIfTrue="1" operator="between">
      <formula>99</formula>
      <formula>100</formula>
    </cfRule>
    <cfRule type="cellIs" dxfId="844" priority="1235" stopIfTrue="1" operator="between">
      <formula>0</formula>
      <formula>80</formula>
    </cfRule>
    <cfRule type="cellIs" dxfId="843" priority="1234" stopIfTrue="1" operator="between">
      <formula>81</formula>
      <formula>98</formula>
    </cfRule>
  </conditionalFormatting>
  <conditionalFormatting sqref="X160">
    <cfRule type="cellIs" dxfId="842" priority="1227" stopIfTrue="1" operator="between">
      <formula>99</formula>
      <formula>100</formula>
    </cfRule>
    <cfRule type="cellIs" dxfId="841" priority="1228" stopIfTrue="1" operator="between">
      <formula>81</formula>
      <formula>98</formula>
    </cfRule>
    <cfRule type="cellIs" dxfId="840" priority="1229" stopIfTrue="1" operator="between">
      <formula>0</formula>
      <formula>80</formula>
    </cfRule>
  </conditionalFormatting>
  <conditionalFormatting sqref="X161">
    <cfRule type="cellIs" dxfId="839" priority="1223" stopIfTrue="1" operator="between">
      <formula>0</formula>
      <formula>80</formula>
    </cfRule>
    <cfRule type="cellIs" dxfId="838" priority="1221" stopIfTrue="1" operator="between">
      <formula>99</formula>
      <formula>100</formula>
    </cfRule>
    <cfRule type="cellIs" dxfId="837" priority="1222" stopIfTrue="1" operator="between">
      <formula>81</formula>
      <formula>98</formula>
    </cfRule>
  </conditionalFormatting>
  <conditionalFormatting sqref="X162">
    <cfRule type="cellIs" dxfId="836" priority="1209" stopIfTrue="1" operator="between">
      <formula>99</formula>
      <formula>100</formula>
    </cfRule>
    <cfRule type="cellIs" dxfId="835" priority="1211" stopIfTrue="1" operator="between">
      <formula>0</formula>
      <formula>80</formula>
    </cfRule>
    <cfRule type="cellIs" dxfId="834" priority="1210" stopIfTrue="1" operator="between">
      <formula>81</formula>
      <formula>98</formula>
    </cfRule>
  </conditionalFormatting>
  <conditionalFormatting sqref="X164">
    <cfRule type="cellIs" dxfId="833" priority="851" stopIfTrue="1" operator="between">
      <formula>0</formula>
      <formula>80</formula>
    </cfRule>
    <cfRule type="cellIs" dxfId="832" priority="849" stopIfTrue="1" operator="between">
      <formula>99</formula>
      <formula>100</formula>
    </cfRule>
    <cfRule type="cellIs" dxfId="831" priority="850" stopIfTrue="1" operator="between">
      <formula>81</formula>
      <formula>98</formula>
    </cfRule>
  </conditionalFormatting>
  <conditionalFormatting sqref="X164:X179">
    <cfRule type="cellIs" dxfId="830" priority="568" operator="between">
      <formula>0.61</formula>
      <formula>0.95</formula>
    </cfRule>
    <cfRule type="cellIs" dxfId="829" priority="569" operator="between">
      <formula>0</formula>
      <formula>0.6</formula>
    </cfRule>
  </conditionalFormatting>
  <conditionalFormatting sqref="X165">
    <cfRule type="cellIs" dxfId="828" priority="834" stopIfTrue="1" operator="between">
      <formula>99</formula>
      <formula>100</formula>
    </cfRule>
    <cfRule type="cellIs" dxfId="827" priority="835" stopIfTrue="1" operator="between">
      <formula>81</formula>
      <formula>98</formula>
    </cfRule>
    <cfRule type="cellIs" dxfId="826" priority="836" stopIfTrue="1" operator="between">
      <formula>0</formula>
      <formula>80</formula>
    </cfRule>
  </conditionalFormatting>
  <conditionalFormatting sqref="X166">
    <cfRule type="cellIs" dxfId="825" priority="819" stopIfTrue="1" operator="between">
      <formula>99</formula>
      <formula>100</formula>
    </cfRule>
    <cfRule type="cellIs" dxfId="824" priority="820" stopIfTrue="1" operator="between">
      <formula>81</formula>
      <formula>98</formula>
    </cfRule>
    <cfRule type="cellIs" dxfId="823" priority="821" stopIfTrue="1" operator="between">
      <formula>0</formula>
      <formula>80</formula>
    </cfRule>
  </conditionalFormatting>
  <conditionalFormatting sqref="X167">
    <cfRule type="cellIs" dxfId="822" priority="791" stopIfTrue="1" operator="between">
      <formula>0</formula>
      <formula>80</formula>
    </cfRule>
    <cfRule type="cellIs" dxfId="821" priority="790" stopIfTrue="1" operator="between">
      <formula>81</formula>
      <formula>98</formula>
    </cfRule>
    <cfRule type="cellIs" dxfId="820" priority="789" stopIfTrue="1" operator="between">
      <formula>99</formula>
      <formula>100</formula>
    </cfRule>
  </conditionalFormatting>
  <conditionalFormatting sqref="X168">
    <cfRule type="cellIs" dxfId="819" priority="776" stopIfTrue="1" operator="between">
      <formula>0</formula>
      <formula>80</formula>
    </cfRule>
    <cfRule type="cellIs" dxfId="818" priority="775" stopIfTrue="1" operator="between">
      <formula>81</formula>
      <formula>98</formula>
    </cfRule>
    <cfRule type="cellIs" dxfId="817" priority="774" stopIfTrue="1" operator="between">
      <formula>99</formula>
      <formula>100</formula>
    </cfRule>
  </conditionalFormatting>
  <conditionalFormatting sqref="X169">
    <cfRule type="cellIs" dxfId="816" priority="646" stopIfTrue="1" operator="between">
      <formula>81</formula>
      <formula>98</formula>
    </cfRule>
    <cfRule type="cellIs" dxfId="815" priority="645" stopIfTrue="1" operator="between">
      <formula>99</formula>
      <formula>100</formula>
    </cfRule>
    <cfRule type="cellIs" dxfId="814" priority="647" stopIfTrue="1" operator="between">
      <formula>0</formula>
      <formula>80</formula>
    </cfRule>
  </conditionalFormatting>
  <conditionalFormatting sqref="X170">
    <cfRule type="cellIs" dxfId="813" priority="630" stopIfTrue="1" operator="between">
      <formula>99</formula>
      <formula>100</formula>
    </cfRule>
    <cfRule type="cellIs" dxfId="812" priority="631" stopIfTrue="1" operator="between">
      <formula>81</formula>
      <formula>98</formula>
    </cfRule>
    <cfRule type="cellIs" dxfId="811" priority="632" stopIfTrue="1" operator="between">
      <formula>0</formula>
      <formula>80</formula>
    </cfRule>
  </conditionalFormatting>
  <conditionalFormatting sqref="X171">
    <cfRule type="cellIs" dxfId="810" priority="616" stopIfTrue="1" operator="between">
      <formula>81</formula>
      <formula>98</formula>
    </cfRule>
    <cfRule type="cellIs" dxfId="809" priority="617" stopIfTrue="1" operator="between">
      <formula>0</formula>
      <formula>80</formula>
    </cfRule>
    <cfRule type="cellIs" dxfId="808" priority="615" stopIfTrue="1" operator="between">
      <formula>99</formula>
      <formula>100</formula>
    </cfRule>
  </conditionalFormatting>
  <conditionalFormatting sqref="X172">
    <cfRule type="cellIs" dxfId="807" priority="587" stopIfTrue="1" operator="between">
      <formula>0</formula>
      <formula>80</formula>
    </cfRule>
    <cfRule type="cellIs" dxfId="806" priority="586" stopIfTrue="1" operator="between">
      <formula>81</formula>
      <formula>98</formula>
    </cfRule>
    <cfRule type="cellIs" dxfId="805" priority="585" stopIfTrue="1" operator="between">
      <formula>99</formula>
      <formula>100</formula>
    </cfRule>
  </conditionalFormatting>
  <conditionalFormatting sqref="X173">
    <cfRule type="cellIs" dxfId="804" priority="601" stopIfTrue="1" operator="between">
      <formula>81</formula>
      <formula>98</formula>
    </cfRule>
    <cfRule type="cellIs" dxfId="803" priority="600" stopIfTrue="1" operator="between">
      <formula>99</formula>
      <formula>100</formula>
    </cfRule>
    <cfRule type="cellIs" dxfId="802" priority="602" stopIfTrue="1" operator="between">
      <formula>0</formula>
      <formula>80</formula>
    </cfRule>
  </conditionalFormatting>
  <conditionalFormatting sqref="X174">
    <cfRule type="cellIs" dxfId="801" priority="662" stopIfTrue="1" operator="between">
      <formula>0</formula>
      <formula>80</formula>
    </cfRule>
    <cfRule type="cellIs" dxfId="800" priority="661" stopIfTrue="1" operator="between">
      <formula>81</formula>
      <formula>98</formula>
    </cfRule>
    <cfRule type="cellIs" dxfId="799" priority="660" stopIfTrue="1" operator="between">
      <formula>99</formula>
      <formula>100</formula>
    </cfRule>
  </conditionalFormatting>
  <conditionalFormatting sqref="X175">
    <cfRule type="cellIs" dxfId="798" priority="729" stopIfTrue="1" operator="between">
      <formula>99</formula>
      <formula>100</formula>
    </cfRule>
    <cfRule type="cellIs" dxfId="797" priority="731" stopIfTrue="1" operator="between">
      <formula>0</formula>
      <formula>80</formula>
    </cfRule>
    <cfRule type="cellIs" dxfId="796" priority="730" stopIfTrue="1" operator="between">
      <formula>81</formula>
      <formula>98</formula>
    </cfRule>
  </conditionalFormatting>
  <conditionalFormatting sqref="X176">
    <cfRule type="cellIs" dxfId="795" priority="701" stopIfTrue="1" operator="between">
      <formula>0</formula>
      <formula>80</formula>
    </cfRule>
    <cfRule type="cellIs" dxfId="794" priority="700" stopIfTrue="1" operator="between">
      <formula>81</formula>
      <formula>98</formula>
    </cfRule>
    <cfRule type="cellIs" dxfId="793" priority="699" stopIfTrue="1" operator="between">
      <formula>99</formula>
      <formula>100</formula>
    </cfRule>
  </conditionalFormatting>
  <conditionalFormatting sqref="X177">
    <cfRule type="cellIs" dxfId="792" priority="714" stopIfTrue="1" operator="between">
      <formula>99</formula>
      <formula>100</formula>
    </cfRule>
    <cfRule type="cellIs" dxfId="791" priority="715" stopIfTrue="1" operator="between">
      <formula>81</formula>
      <formula>98</formula>
    </cfRule>
    <cfRule type="cellIs" dxfId="790" priority="716" stopIfTrue="1" operator="between">
      <formula>0</formula>
      <formula>80</formula>
    </cfRule>
  </conditionalFormatting>
  <conditionalFormatting sqref="X178">
    <cfRule type="cellIs" dxfId="789" priority="570" stopIfTrue="1" operator="between">
      <formula>99</formula>
      <formula>100</formula>
    </cfRule>
    <cfRule type="cellIs" dxfId="788" priority="571" stopIfTrue="1" operator="between">
      <formula>81</formula>
      <formula>98</formula>
    </cfRule>
    <cfRule type="cellIs" dxfId="787" priority="572" stopIfTrue="1" operator="between">
      <formula>0</formula>
      <formula>80</formula>
    </cfRule>
  </conditionalFormatting>
  <conditionalFormatting sqref="X179">
    <cfRule type="cellIs" dxfId="786" priority="805" stopIfTrue="1" operator="between">
      <formula>81</formula>
      <formula>98</formula>
    </cfRule>
    <cfRule type="cellIs" dxfId="785" priority="804" stopIfTrue="1" operator="between">
      <formula>99</formula>
      <formula>100</formula>
    </cfRule>
    <cfRule type="cellIs" dxfId="784" priority="806" stopIfTrue="1" operator="between">
      <formula>0</formula>
      <formula>80</formula>
    </cfRule>
  </conditionalFormatting>
  <conditionalFormatting sqref="X181">
    <cfRule type="cellIs" dxfId="783" priority="261" stopIfTrue="1" operator="between">
      <formula>99</formula>
      <formula>100</formula>
    </cfRule>
    <cfRule type="cellIs" dxfId="782" priority="260" operator="between">
      <formula>0</formula>
      <formula>0.6</formula>
    </cfRule>
    <cfRule type="cellIs" dxfId="781" priority="263" stopIfTrue="1" operator="between">
      <formula>0</formula>
      <formula>80</formula>
    </cfRule>
    <cfRule type="cellIs" dxfId="780" priority="262" stopIfTrue="1" operator="between">
      <formula>81</formula>
      <formula>98</formula>
    </cfRule>
  </conditionalFormatting>
  <conditionalFormatting sqref="X181:X183">
    <cfRule type="cellIs" dxfId="779" priority="229" operator="between">
      <formula>0.61</formula>
      <formula>0.95</formula>
    </cfRule>
  </conditionalFormatting>
  <conditionalFormatting sqref="X182">
    <cfRule type="cellIs" dxfId="778" priority="230" operator="between">
      <formula>0</formula>
      <formula>0.6</formula>
    </cfRule>
    <cfRule type="cellIs" dxfId="777" priority="232" stopIfTrue="1" operator="between">
      <formula>81</formula>
      <formula>98</formula>
    </cfRule>
    <cfRule type="cellIs" dxfId="776" priority="233" stopIfTrue="1" operator="between">
      <formula>0</formula>
      <formula>80</formula>
    </cfRule>
    <cfRule type="cellIs" dxfId="775" priority="231" stopIfTrue="1" operator="between">
      <formula>99</formula>
      <formula>100</formula>
    </cfRule>
  </conditionalFormatting>
  <conditionalFormatting sqref="X183">
    <cfRule type="cellIs" dxfId="774" priority="246" stopIfTrue="1" operator="between">
      <formula>99</formula>
      <formula>100</formula>
    </cfRule>
    <cfRule type="cellIs" dxfId="773" priority="245" operator="between">
      <formula>0</formula>
      <formula>0.6</formula>
    </cfRule>
    <cfRule type="cellIs" dxfId="772" priority="247" stopIfTrue="1" operator="between">
      <formula>81</formula>
      <formula>98</formula>
    </cfRule>
    <cfRule type="cellIs" dxfId="771" priority="248" stopIfTrue="1" operator="between">
      <formula>0</formula>
      <formula>80</formula>
    </cfRule>
  </conditionalFormatting>
  <conditionalFormatting sqref="X195">
    <cfRule type="cellIs" dxfId="770" priority="284" operator="between">
      <formula>0</formula>
      <formula>0.6</formula>
    </cfRule>
    <cfRule type="cellIs" dxfId="769" priority="285" stopIfTrue="1" operator="between">
      <formula>99</formula>
      <formula>100</formula>
    </cfRule>
    <cfRule type="cellIs" dxfId="768" priority="286" stopIfTrue="1" operator="between">
      <formula>81</formula>
      <formula>98</formula>
    </cfRule>
    <cfRule type="cellIs" dxfId="767" priority="287" stopIfTrue="1" operator="between">
      <formula>0</formula>
      <formula>80</formula>
    </cfRule>
    <cfRule type="cellIs" dxfId="766" priority="283" operator="between">
      <formula>0.61</formula>
      <formula>0.95</formula>
    </cfRule>
  </conditionalFormatting>
  <conditionalFormatting sqref="X251">
    <cfRule type="cellIs" dxfId="765" priority="167" stopIfTrue="1" operator="between">
      <formula>0</formula>
      <formula>80</formula>
    </cfRule>
    <cfRule type="cellIs" dxfId="764" priority="166" stopIfTrue="1" operator="between">
      <formula>81</formula>
      <formula>98</formula>
    </cfRule>
    <cfRule type="cellIs" dxfId="763" priority="164" operator="between">
      <formula>0</formula>
      <formula>0.6</formula>
    </cfRule>
    <cfRule type="cellIs" dxfId="762" priority="165" stopIfTrue="1" operator="between">
      <formula>99</formula>
      <formula>100</formula>
    </cfRule>
  </conditionalFormatting>
  <conditionalFormatting sqref="X251:X253">
    <cfRule type="cellIs" dxfId="761" priority="133" operator="between">
      <formula>0.61</formula>
      <formula>0.95</formula>
    </cfRule>
  </conditionalFormatting>
  <conditionalFormatting sqref="X252">
    <cfRule type="cellIs" dxfId="760" priority="149" operator="between">
      <formula>0</formula>
      <formula>0.6</formula>
    </cfRule>
    <cfRule type="cellIs" dxfId="759" priority="152" stopIfTrue="1" operator="between">
      <formula>0</formula>
      <formula>80</formula>
    </cfRule>
    <cfRule type="cellIs" dxfId="758" priority="151" stopIfTrue="1" operator="between">
      <formula>81</formula>
      <formula>98</formula>
    </cfRule>
    <cfRule type="cellIs" dxfId="757" priority="150" stopIfTrue="1" operator="between">
      <formula>99</formula>
      <formula>100</formula>
    </cfRule>
  </conditionalFormatting>
  <conditionalFormatting sqref="X253">
    <cfRule type="cellIs" dxfId="756" priority="136" stopIfTrue="1" operator="between">
      <formula>81</formula>
      <formula>98</formula>
    </cfRule>
    <cfRule type="cellIs" dxfId="755" priority="137" stopIfTrue="1" operator="between">
      <formula>0</formula>
      <formula>80</formula>
    </cfRule>
    <cfRule type="cellIs" dxfId="754" priority="135" stopIfTrue="1" operator="between">
      <formula>99</formula>
      <formula>100</formula>
    </cfRule>
    <cfRule type="cellIs" dxfId="753" priority="134" operator="between">
      <formula>0</formula>
      <formula>0.6</formula>
    </cfRule>
  </conditionalFormatting>
  <conditionalFormatting sqref="X259">
    <cfRule type="cellIs" dxfId="752" priority="213" stopIfTrue="1" operator="between">
      <formula>99</formula>
      <formula>100</formula>
    </cfRule>
    <cfRule type="cellIs" dxfId="751" priority="211" operator="between">
      <formula>0.61</formula>
      <formula>0.95</formula>
    </cfRule>
    <cfRule type="cellIs" dxfId="750" priority="212" operator="between">
      <formula>0</formula>
      <formula>0.6</formula>
    </cfRule>
    <cfRule type="cellIs" dxfId="749" priority="214" stopIfTrue="1" operator="between">
      <formula>81</formula>
      <formula>98</formula>
    </cfRule>
    <cfRule type="cellIs" dxfId="748" priority="215" stopIfTrue="1" operator="between">
      <formula>0</formula>
      <formula>80</formula>
    </cfRule>
  </conditionalFormatting>
  <conditionalFormatting sqref="X318">
    <cfRule type="cellIs" dxfId="747" priority="181" stopIfTrue="1" operator="between">
      <formula>81</formula>
      <formula>98</formula>
    </cfRule>
    <cfRule type="cellIs" dxfId="746" priority="182" stopIfTrue="1" operator="between">
      <formula>0</formula>
      <formula>80</formula>
    </cfRule>
    <cfRule type="cellIs" dxfId="745" priority="178" operator="between">
      <formula>0.61</formula>
      <formula>0.95</formula>
    </cfRule>
    <cfRule type="cellIs" dxfId="744" priority="179" operator="between">
      <formula>0</formula>
      <formula>0.6</formula>
    </cfRule>
    <cfRule type="cellIs" dxfId="743" priority="180" stopIfTrue="1" operator="between">
      <formula>99</formula>
      <formula>100</formula>
    </cfRule>
  </conditionalFormatting>
  <conditionalFormatting sqref="Y2 Y51:Y52 Y67:Y69 Y107:Y114 Y158:Y163 Y180 Y184:Y194 Y196:Y250 Y254:Y258 Y260:Y317 Y319:Y346">
    <cfRule type="cellIs" dxfId="742" priority="1622" stopIfTrue="1" operator="equal">
      <formula>"Cerrada"</formula>
    </cfRule>
    <cfRule type="cellIs" dxfId="741" priority="1621" stopIfTrue="1" operator="equal">
      <formula>"Abierta con plan"</formula>
    </cfRule>
  </conditionalFormatting>
  <conditionalFormatting sqref="Y2:Y6 Y8:Y14 Y17:Y20 Y36:Y40 Y42 Y45:Y46 Y48:Y49 Y51:Y52 Y55:Y56 Y61:Y62 Y64:Y69 Y71:Y72 Y79:Y84 Y103:Y119 Y122:Y128 Y130:Y134 Y136:Y138 Y149:Y151 Y155 Y158:Y163 Y180 Y184:Y194 Y196:Y250 Y254:Y258 Y260:Y317 Y319:Y346">
    <cfRule type="cellIs" dxfId="740" priority="1619" stopIfTrue="1" operator="equal">
      <formula>"Abierta sin plan"</formula>
    </cfRule>
    <cfRule type="cellIs" dxfId="739" priority="1618" stopIfTrue="1" operator="equal">
      <formula>"Cerrada"</formula>
    </cfRule>
    <cfRule type="cellIs" dxfId="738" priority="1617" stopIfTrue="1" operator="equal">
      <formula>"Abierta con plan"</formula>
    </cfRule>
    <cfRule type="cellIs" dxfId="737" priority="1616" stopIfTrue="1" operator="equal">
      <formula>"Abierta sin plan"</formula>
    </cfRule>
    <cfRule type="cellIs" dxfId="736" priority="1615" stopIfTrue="1" operator="equal">
      <formula>"Abierta con plan"</formula>
    </cfRule>
  </conditionalFormatting>
  <conditionalFormatting sqref="Y2:Y6 Y8:Y14 Y17:Y24 Y28 Y35:Y36 Y38:Y40 Y42 Y55:Y56 Y71:Y84 Y89:Y92 Y97:Y100 Y103:Y119 Y122:Y128 Y130:Y134 Y136:Y138 Y149:Y151 Y155">
    <cfRule type="cellIs" dxfId="735" priority="1583" stopIfTrue="1" operator="equal">
      <formula>"Cerrada"</formula>
    </cfRule>
  </conditionalFormatting>
  <conditionalFormatting sqref="Y4:Y6 Y8:Y11 Y17:Y20 Y28 Y36 Y38:Y40 Y42 Y55:Y56 Y71 Y73:Y78 Y80:Y84 Y89:Y92 Y97:Y100 Y103 Y105 Y116:Y119 Y127:Y128 Y133 Y136:Y137 Y150:Y151 Y155">
    <cfRule type="cellIs" dxfId="734" priority="1582" stopIfTrue="1" operator="equal">
      <formula>"Abierta con plan"</formula>
    </cfRule>
  </conditionalFormatting>
  <conditionalFormatting sqref="Y4:Y11">
    <cfRule type="cellIs" dxfId="733" priority="1496" stopIfTrue="1" operator="equal">
      <formula>"Abierta sin plan"</formula>
    </cfRule>
  </conditionalFormatting>
  <conditionalFormatting sqref="Y7">
    <cfRule type="cellIs" dxfId="732" priority="1493" stopIfTrue="1" operator="equal">
      <formula>"Abierta sin plan"</formula>
    </cfRule>
    <cfRule type="cellIs" dxfId="731" priority="1490" stopIfTrue="1" operator="equal">
      <formula>"Cerrada"</formula>
    </cfRule>
    <cfRule type="cellIs" dxfId="730" priority="1494" stopIfTrue="1" operator="equal">
      <formula>"Abierta con plan"</formula>
    </cfRule>
    <cfRule type="cellIs" dxfId="729" priority="1492" stopIfTrue="1" operator="equal">
      <formula>"Abierta con plan"</formula>
    </cfRule>
    <cfRule type="cellIs" dxfId="728" priority="1489" stopIfTrue="1" operator="equal">
      <formula>"Abierta con plan"</formula>
    </cfRule>
    <cfRule type="cellIs" dxfId="727" priority="1488" stopIfTrue="1" operator="equal">
      <formula>"Abierta sin plan"</formula>
    </cfRule>
    <cfRule type="cellIs" dxfId="726" priority="1495" stopIfTrue="1" operator="equal">
      <formula>"Cerrada"</formula>
    </cfRule>
  </conditionalFormatting>
  <conditionalFormatting sqref="Y15">
    <cfRule type="cellIs" dxfId="725" priority="1483" stopIfTrue="1" operator="equal">
      <formula>"Abierta con plan"</formula>
    </cfRule>
    <cfRule type="cellIs" dxfId="724" priority="1484" stopIfTrue="1" operator="equal">
      <formula>"Abierta sin plan"</formula>
    </cfRule>
    <cfRule type="cellIs" dxfId="723" priority="1485" stopIfTrue="1" operator="equal">
      <formula>"Abierta con plan"</formula>
    </cfRule>
    <cfRule type="cellIs" dxfId="722" priority="1486" stopIfTrue="1" operator="equal">
      <formula>"Cerrada"</formula>
    </cfRule>
    <cfRule type="cellIs" dxfId="721" priority="1487" stopIfTrue="1" operator="equal">
      <formula>"Abierta sin plan"</formula>
    </cfRule>
  </conditionalFormatting>
  <conditionalFormatting sqref="Y15:Y16">
    <cfRule type="cellIs" dxfId="720" priority="1480" stopIfTrue="1" operator="equal">
      <formula>"Cerrada"</formula>
    </cfRule>
  </conditionalFormatting>
  <conditionalFormatting sqref="Y16">
    <cfRule type="cellIs" dxfId="719" priority="1479" stopIfTrue="1" operator="equal">
      <formula>"Abierta con plan"</formula>
    </cfRule>
    <cfRule type="cellIs" dxfId="718" priority="1476" stopIfTrue="1" operator="equal">
      <formula>"Cerrada"</formula>
    </cfRule>
    <cfRule type="cellIs" dxfId="717" priority="1478" stopIfTrue="1" operator="equal">
      <formula>"Abierta sin plan"</formula>
    </cfRule>
    <cfRule type="cellIs" dxfId="716" priority="1477" stopIfTrue="1" operator="equal">
      <formula>"Abierta con plan"</formula>
    </cfRule>
  </conditionalFormatting>
  <conditionalFormatting sqref="Y16:Y20">
    <cfRule type="cellIs" dxfId="715" priority="1481" stopIfTrue="1" operator="equal">
      <formula>"Abierta sin plan"</formula>
    </cfRule>
  </conditionalFormatting>
  <conditionalFormatting sqref="Y17:Y24 Y35:Y40">
    <cfRule type="cellIs" dxfId="714" priority="1588" stopIfTrue="1" operator="equal">
      <formula>"Cerrada"</formula>
    </cfRule>
  </conditionalFormatting>
  <conditionalFormatting sqref="Y21:Y24 Y35">
    <cfRule type="cellIs" dxfId="713" priority="1587" stopIfTrue="1" operator="equal">
      <formula>"Abierta con plan"</formula>
    </cfRule>
    <cfRule type="cellIs" dxfId="712" priority="1586" stopIfTrue="1" operator="equal">
      <formula>"Abierta sin plan"</formula>
    </cfRule>
    <cfRule type="cellIs" dxfId="711" priority="1585" stopIfTrue="1" operator="equal">
      <formula>"Abierta con plan"</formula>
    </cfRule>
    <cfRule type="cellIs" dxfId="710" priority="1589" stopIfTrue="1" operator="equal">
      <formula>"Abierta sin plan"</formula>
    </cfRule>
  </conditionalFormatting>
  <conditionalFormatting sqref="Y25:Y26">
    <cfRule type="cellIs" dxfId="709" priority="1470" stopIfTrue="1" operator="equal">
      <formula>"Cerrada"</formula>
    </cfRule>
    <cfRule type="cellIs" dxfId="708" priority="1475" stopIfTrue="1" operator="equal">
      <formula>"Abierta sin plan"</formula>
    </cfRule>
    <cfRule type="cellIs" dxfId="707" priority="1473" stopIfTrue="1" operator="equal">
      <formula>"Abierta con plan"</formula>
    </cfRule>
    <cfRule type="cellIs" dxfId="706" priority="1472" stopIfTrue="1" operator="equal">
      <formula>"Abierta sin plan"</formula>
    </cfRule>
    <cfRule type="cellIs" dxfId="705" priority="1471" stopIfTrue="1" operator="equal">
      <formula>"Abierta con plan"</formula>
    </cfRule>
  </conditionalFormatting>
  <conditionalFormatting sqref="Y25:Y27">
    <cfRule type="cellIs" dxfId="704" priority="1474" stopIfTrue="1" operator="equal">
      <formula>"Cerrada"</formula>
    </cfRule>
  </conditionalFormatting>
  <conditionalFormatting sqref="Y27">
    <cfRule type="cellIs" dxfId="703" priority="1534" stopIfTrue="1" operator="equal">
      <formula>"Abierta con plan"</formula>
    </cfRule>
    <cfRule type="cellIs" dxfId="702" priority="1532" stopIfTrue="1" operator="equal">
      <formula>"Abierta sin plan"</formula>
    </cfRule>
    <cfRule type="cellIs" dxfId="701" priority="1528" stopIfTrue="1" operator="equal">
      <formula>"Abierta con plan"</formula>
    </cfRule>
    <cfRule type="cellIs" dxfId="700" priority="1529" stopIfTrue="1" operator="equal">
      <formula>"Abierta sin plan"</formula>
    </cfRule>
    <cfRule type="cellIs" dxfId="699" priority="1530" stopIfTrue="1" operator="equal">
      <formula>"Abierta con plan"</formula>
    </cfRule>
    <cfRule type="cellIs" dxfId="698" priority="1531" stopIfTrue="1" operator="equal">
      <formula>"Cerrada"</formula>
    </cfRule>
  </conditionalFormatting>
  <conditionalFormatting sqref="Y27:Y28">
    <cfRule type="cellIs" dxfId="697" priority="1535" stopIfTrue="1" operator="equal">
      <formula>"Cerrada"</formula>
    </cfRule>
  </conditionalFormatting>
  <conditionalFormatting sqref="Y28 Y73:Y78 Y89:Y92 Y97:Y100">
    <cfRule type="cellIs" dxfId="696" priority="1579" stopIfTrue="1" operator="equal">
      <formula>"Cerrada"</formula>
    </cfRule>
    <cfRule type="cellIs" dxfId="695" priority="1577" stopIfTrue="1" operator="equal">
      <formula>"Abierta sin plan"</formula>
    </cfRule>
    <cfRule type="cellIs" dxfId="694" priority="1580" stopIfTrue="1" operator="equal">
      <formula>"Abierta sin plan"</formula>
    </cfRule>
  </conditionalFormatting>
  <conditionalFormatting sqref="Y29">
    <cfRule type="cellIs" dxfId="693" priority="1381" stopIfTrue="1" operator="equal">
      <formula>"Abierta con plan"</formula>
    </cfRule>
    <cfRule type="cellIs" dxfId="692" priority="1382" stopIfTrue="1" operator="equal">
      <formula>"Abierta sin plan"</formula>
    </cfRule>
    <cfRule type="cellIs" dxfId="691" priority="1383" stopIfTrue="1" operator="equal">
      <formula>"Abierta con plan"</formula>
    </cfRule>
    <cfRule type="cellIs" dxfId="690" priority="1384" stopIfTrue="1" operator="equal">
      <formula>"Cerrada"</formula>
    </cfRule>
    <cfRule type="cellIs" dxfId="689" priority="1385" stopIfTrue="1" operator="equal">
      <formula>"Abierta sin plan"</formula>
    </cfRule>
  </conditionalFormatting>
  <conditionalFormatting sqref="Y29:Y32">
    <cfRule type="cellIs" dxfId="688" priority="1379" stopIfTrue="1" operator="equal">
      <formula>"Cerrada"</formula>
    </cfRule>
  </conditionalFormatting>
  <conditionalFormatting sqref="Y30">
    <cfRule type="cellIs" dxfId="687" priority="1376" stopIfTrue="1" operator="equal">
      <formula>"Abierta sin plan"</formula>
    </cfRule>
    <cfRule type="cellIs" dxfId="686" priority="1378" stopIfTrue="1" operator="equal">
      <formula>"Abierta con plan"</formula>
    </cfRule>
    <cfRule type="cellIs" dxfId="685" priority="1375" stopIfTrue="1" operator="equal">
      <formula>"Cerrada"</formula>
    </cfRule>
    <cfRule type="cellIs" dxfId="684" priority="1372" stopIfTrue="1" operator="equal">
      <formula>"Abierta con plan"</formula>
    </cfRule>
    <cfRule type="cellIs" dxfId="683" priority="1373" stopIfTrue="1" operator="equal">
      <formula>"Abierta sin plan"</formula>
    </cfRule>
    <cfRule type="cellIs" dxfId="682" priority="1374" stopIfTrue="1" operator="equal">
      <formula>"Abierta con plan"</formula>
    </cfRule>
    <cfRule type="cellIs" dxfId="681" priority="1371" stopIfTrue="1" operator="equal">
      <formula>"Cerrada"</formula>
    </cfRule>
  </conditionalFormatting>
  <conditionalFormatting sqref="Y31:Y32 Y34">
    <cfRule type="cellIs" dxfId="680" priority="1465" stopIfTrue="1" operator="equal">
      <formula>"Cerrada"</formula>
    </cfRule>
    <cfRule type="cellIs" dxfId="679" priority="1464" stopIfTrue="1" operator="equal">
      <formula>"Abierta con plan"</formula>
    </cfRule>
    <cfRule type="cellIs" dxfId="678" priority="1462" stopIfTrue="1" operator="equal">
      <formula>"Abierta con plan"</formula>
    </cfRule>
    <cfRule type="cellIs" dxfId="677" priority="1463" stopIfTrue="1" operator="equal">
      <formula>"Abierta sin plan"</formula>
    </cfRule>
    <cfRule type="cellIs" dxfId="676" priority="1469" stopIfTrue="1" operator="equal">
      <formula>"Cerrada"</formula>
    </cfRule>
    <cfRule type="cellIs" dxfId="675" priority="1468" stopIfTrue="1" operator="equal">
      <formula>"Abierta con plan"</formula>
    </cfRule>
    <cfRule type="cellIs" dxfId="674" priority="1466" stopIfTrue="1" operator="equal">
      <formula>"Abierta sin plan"</formula>
    </cfRule>
  </conditionalFormatting>
  <conditionalFormatting sqref="Y33">
    <cfRule type="cellIs" dxfId="673" priority="1364" stopIfTrue="1" operator="equal">
      <formula>"Abierta sin plan"</formula>
    </cfRule>
    <cfRule type="cellIs" dxfId="672" priority="1362" stopIfTrue="1" operator="equal">
      <formula>"Abierta con plan"</formula>
    </cfRule>
    <cfRule type="cellIs" dxfId="671" priority="1361" stopIfTrue="1" operator="equal">
      <formula>"Abierta sin plan"</formula>
    </cfRule>
    <cfRule type="cellIs" dxfId="670" priority="1359" stopIfTrue="1" operator="equal">
      <formula>"Cerrada"</formula>
    </cfRule>
    <cfRule type="cellIs" dxfId="669" priority="1360" stopIfTrue="1" operator="equal">
      <formula>"Abierta con plan"</formula>
    </cfRule>
  </conditionalFormatting>
  <conditionalFormatting sqref="Y33:Y34">
    <cfRule type="cellIs" dxfId="668" priority="1363" stopIfTrue="1" operator="equal">
      <formula>"Cerrada"</formula>
    </cfRule>
  </conditionalFormatting>
  <conditionalFormatting sqref="Y36 Y38:Y40 Y133 Y136:Y137">
    <cfRule type="cellIs" dxfId="667" priority="1581" stopIfTrue="1" operator="equal">
      <formula>"Abierta sin plan"</formula>
    </cfRule>
  </conditionalFormatting>
  <conditionalFormatting sqref="Y41">
    <cfRule type="cellIs" dxfId="666" priority="334" stopIfTrue="1" operator="equal">
      <formula>"Cerrada"</formula>
    </cfRule>
    <cfRule type="cellIs" dxfId="665" priority="332" stopIfTrue="1" operator="equal">
      <formula>"Abierta sin plan"</formula>
    </cfRule>
    <cfRule type="cellIs" dxfId="664" priority="331" stopIfTrue="1" operator="equal">
      <formula>"Abierta con plan"</formula>
    </cfRule>
    <cfRule type="cellIs" dxfId="663" priority="330" stopIfTrue="1" operator="equal">
      <formula>"Cerrada"</formula>
    </cfRule>
    <cfRule type="cellIs" dxfId="662" priority="335" stopIfTrue="1" operator="equal">
      <formula>"Abierta sin plan"</formula>
    </cfRule>
    <cfRule type="cellIs" dxfId="661" priority="336" stopIfTrue="1" operator="equal">
      <formula>"Abierta sin plan"</formula>
    </cfRule>
    <cfRule type="cellIs" dxfId="660" priority="337" stopIfTrue="1" operator="equal">
      <formula>"Abierta con plan"</formula>
    </cfRule>
    <cfRule type="cellIs" dxfId="659" priority="338" stopIfTrue="1" operator="equal">
      <formula>"Cerrada"</formula>
    </cfRule>
    <cfRule type="cellIs" dxfId="658" priority="333" stopIfTrue="1" operator="equal">
      <formula>"Abierta con plan"</formula>
    </cfRule>
  </conditionalFormatting>
  <conditionalFormatting sqref="Y42:Y43">
    <cfRule type="cellIs" dxfId="657" priority="941" stopIfTrue="1" operator="equal">
      <formula>"Abierta sin plan"</formula>
    </cfRule>
  </conditionalFormatting>
  <conditionalFormatting sqref="Y43">
    <cfRule type="cellIs" dxfId="656" priority="936" stopIfTrue="1" operator="equal">
      <formula>"Cerrada"</formula>
    </cfRule>
    <cfRule type="cellIs" dxfId="655" priority="937" stopIfTrue="1" operator="equal">
      <formula>"Abierta con plan"</formula>
    </cfRule>
    <cfRule type="cellIs" dxfId="654" priority="938" stopIfTrue="1" operator="equal">
      <formula>"Abierta sin plan"</formula>
    </cfRule>
    <cfRule type="cellIs" dxfId="653" priority="939" stopIfTrue="1" operator="equal">
      <formula>"Abierta con plan"</formula>
    </cfRule>
  </conditionalFormatting>
  <conditionalFormatting sqref="Y43:Y44">
    <cfRule type="cellIs" dxfId="652" priority="940" stopIfTrue="1" operator="equal">
      <formula>"Cerrada"</formula>
    </cfRule>
  </conditionalFormatting>
  <conditionalFormatting sqref="Y44">
    <cfRule type="cellIs" dxfId="651" priority="1351" stopIfTrue="1" operator="equal">
      <formula>"Abierta con plan"</formula>
    </cfRule>
    <cfRule type="cellIs" dxfId="650" priority="1349" stopIfTrue="1" operator="equal">
      <formula>"Abierta sin plan"</formula>
    </cfRule>
    <cfRule type="cellIs" dxfId="649" priority="1348" stopIfTrue="1" operator="equal">
      <formula>"Cerrada"</formula>
    </cfRule>
    <cfRule type="cellIs" dxfId="648" priority="1347" stopIfTrue="1" operator="equal">
      <formula>"Abierta con plan"</formula>
    </cfRule>
    <cfRule type="cellIs" dxfId="647" priority="1346" stopIfTrue="1" operator="equal">
      <formula>"Abierta sin plan"</formula>
    </cfRule>
    <cfRule type="cellIs" dxfId="646" priority="1345" stopIfTrue="1" operator="equal">
      <formula>"Abierta con plan"</formula>
    </cfRule>
  </conditionalFormatting>
  <conditionalFormatting sqref="Y44:Y46">
    <cfRule type="cellIs" dxfId="645" priority="1352" stopIfTrue="1" operator="equal">
      <formula>"Cerrada"</formula>
    </cfRule>
  </conditionalFormatting>
  <conditionalFormatting sqref="Y46">
    <cfRule type="cellIs" dxfId="644" priority="326" stopIfTrue="1" operator="equal">
      <formula>"Abierta sin plan"</formula>
    </cfRule>
    <cfRule type="cellIs" dxfId="643" priority="327" stopIfTrue="1" operator="equal">
      <formula>"Abierta con plan"</formula>
    </cfRule>
    <cfRule type="cellIs" dxfId="642" priority="329" stopIfTrue="1" operator="equal">
      <formula>"Abierta sin plan"</formula>
    </cfRule>
    <cfRule type="cellIs" dxfId="641" priority="324" stopIfTrue="1" operator="equal">
      <formula>"Cerrada"</formula>
    </cfRule>
    <cfRule type="cellIs" dxfId="640" priority="325" stopIfTrue="1" operator="equal">
      <formula>"Abierta con plan"</formula>
    </cfRule>
  </conditionalFormatting>
  <conditionalFormatting sqref="Y46:Y47">
    <cfRule type="cellIs" dxfId="639" priority="328" stopIfTrue="1" operator="equal">
      <formula>"Cerrada"</formula>
    </cfRule>
  </conditionalFormatting>
  <conditionalFormatting sqref="Y47">
    <cfRule type="cellIs" dxfId="638" priority="1190" stopIfTrue="1" operator="equal">
      <formula>"Abierta sin plan"</formula>
    </cfRule>
    <cfRule type="cellIs" dxfId="637" priority="1188" stopIfTrue="1" operator="equal">
      <formula>"Abierta con plan"</formula>
    </cfRule>
    <cfRule type="cellIs" dxfId="636" priority="1187" stopIfTrue="1" operator="equal">
      <formula>"Abierta sin plan"</formula>
    </cfRule>
    <cfRule type="cellIs" dxfId="635" priority="1186" stopIfTrue="1" operator="equal">
      <formula>"Abierta con plan"</formula>
    </cfRule>
  </conditionalFormatting>
  <conditionalFormatting sqref="Y47:Y49">
    <cfRule type="cellIs" dxfId="634" priority="1189" stopIfTrue="1" operator="equal">
      <formula>"Cerrada"</formula>
    </cfRule>
  </conditionalFormatting>
  <conditionalFormatting sqref="Y50">
    <cfRule type="cellIs" dxfId="633" priority="1066" stopIfTrue="1" operator="equal">
      <formula>"Abierta con plan"</formula>
    </cfRule>
    <cfRule type="cellIs" dxfId="632" priority="1070" stopIfTrue="1" operator="equal">
      <formula>"Abierta sin plan"</formula>
    </cfRule>
    <cfRule type="cellIs" dxfId="631" priority="1068" stopIfTrue="1" operator="equal">
      <formula>"Abierta con plan"</formula>
    </cfRule>
    <cfRule type="cellIs" dxfId="630" priority="1067" stopIfTrue="1" operator="equal">
      <formula>"Abierta sin plan"</formula>
    </cfRule>
    <cfRule type="cellIs" dxfId="629" priority="1064" stopIfTrue="1" operator="equal">
      <formula>"Cerrada"</formula>
    </cfRule>
    <cfRule type="cellIs" dxfId="628" priority="1063" stopIfTrue="1" operator="equal">
      <formula>"Abierta con plan"</formula>
    </cfRule>
    <cfRule type="cellIs" dxfId="627" priority="1062" stopIfTrue="1" operator="equal">
      <formula>"Abierta sin plan"</formula>
    </cfRule>
  </conditionalFormatting>
  <conditionalFormatting sqref="Y50:Y52">
    <cfRule type="cellIs" dxfId="626" priority="1069" stopIfTrue="1" operator="equal">
      <formula>"Cerrada"</formula>
    </cfRule>
  </conditionalFormatting>
  <conditionalFormatting sqref="Y52">
    <cfRule type="cellIs" dxfId="625" priority="86" stopIfTrue="1" operator="equal">
      <formula>"Abierta sin plan"</formula>
    </cfRule>
    <cfRule type="cellIs" dxfId="624" priority="81" stopIfTrue="1" operator="equal">
      <formula>"Abierta sin plan"</formula>
    </cfRule>
    <cfRule type="cellIs" dxfId="623" priority="82" stopIfTrue="1" operator="equal">
      <formula>"Abierta con plan"</formula>
    </cfRule>
    <cfRule type="cellIs" dxfId="622" priority="83" stopIfTrue="1" operator="equal">
      <formula>"Cerrada"</formula>
    </cfRule>
    <cfRule type="cellIs" dxfId="621" priority="85" stopIfTrue="1" operator="equal">
      <formula>"Abierta con plan"</formula>
    </cfRule>
    <cfRule type="cellIs" dxfId="620" priority="87" stopIfTrue="1" operator="equal">
      <formula>"Abierta con plan"</formula>
    </cfRule>
    <cfRule type="cellIs" dxfId="619" priority="88" stopIfTrue="1" operator="equal">
      <formula>"Cerrada"</formula>
    </cfRule>
    <cfRule type="cellIs" dxfId="618" priority="89" stopIfTrue="1" operator="equal">
      <formula>"Abierta sin plan"</formula>
    </cfRule>
  </conditionalFormatting>
  <conditionalFormatting sqref="Y53">
    <cfRule type="cellIs" dxfId="617" priority="1055" stopIfTrue="1" operator="equal">
      <formula>"Abierta sin plan"</formula>
    </cfRule>
    <cfRule type="cellIs" dxfId="616" priority="1048" stopIfTrue="1" operator="equal">
      <formula>"Abierta con plan"</formula>
    </cfRule>
    <cfRule type="cellIs" dxfId="615" priority="1054" stopIfTrue="1" operator="equal">
      <formula>"Cerrada"</formula>
    </cfRule>
    <cfRule type="cellIs" dxfId="614" priority="1053" stopIfTrue="1" operator="equal">
      <formula>"Abierta con plan"</formula>
    </cfRule>
    <cfRule type="cellIs" dxfId="613" priority="1052" stopIfTrue="1" operator="equal">
      <formula>"Abierta sin plan"</formula>
    </cfRule>
    <cfRule type="cellIs" dxfId="612" priority="1049" stopIfTrue="1" operator="equal">
      <formula>"Cerrada"</formula>
    </cfRule>
    <cfRule type="cellIs" dxfId="611" priority="1051" stopIfTrue="1" operator="equal">
      <formula>"Abierta con plan"</formula>
    </cfRule>
  </conditionalFormatting>
  <conditionalFormatting sqref="Y53:Y54">
    <cfRule type="cellIs" dxfId="610" priority="875" stopIfTrue="1" operator="equal">
      <formula>"Abierta sin plan"</formula>
    </cfRule>
  </conditionalFormatting>
  <conditionalFormatting sqref="Y54">
    <cfRule type="cellIs" dxfId="609" priority="873" stopIfTrue="1" operator="equal">
      <formula>"Abierta con plan"</formula>
    </cfRule>
    <cfRule type="cellIs" dxfId="608" priority="872" stopIfTrue="1" operator="equal">
      <formula>"Abierta sin plan"</formula>
    </cfRule>
    <cfRule type="cellIs" dxfId="607" priority="871" stopIfTrue="1" operator="equal">
      <formula>"Abierta con plan"</formula>
    </cfRule>
    <cfRule type="cellIs" dxfId="606" priority="874" stopIfTrue="1" operator="equal">
      <formula>"Cerrada"</formula>
    </cfRule>
  </conditionalFormatting>
  <conditionalFormatting sqref="Y54:Y56">
    <cfRule type="cellIs" dxfId="605" priority="122" stopIfTrue="1" operator="equal">
      <formula>"Cerrada"</formula>
    </cfRule>
  </conditionalFormatting>
  <conditionalFormatting sqref="Y55:Y56">
    <cfRule type="cellIs" dxfId="604" priority="115" stopIfTrue="1" operator="equal">
      <formula>"Abierta con plan"</formula>
    </cfRule>
    <cfRule type="cellIs" dxfId="603" priority="114" stopIfTrue="1" operator="equal">
      <formula>"Cerrada"</formula>
    </cfRule>
    <cfRule type="cellIs" dxfId="602" priority="117" stopIfTrue="1" operator="equal">
      <formula>"Abierta con plan"</formula>
    </cfRule>
    <cfRule type="cellIs" dxfId="601" priority="118" stopIfTrue="1" operator="equal">
      <formula>"Cerrada"</formula>
    </cfRule>
    <cfRule type="cellIs" dxfId="600" priority="116" stopIfTrue="1" operator="equal">
      <formula>"Abierta sin plan"</formula>
    </cfRule>
    <cfRule type="cellIs" dxfId="599" priority="121" stopIfTrue="1" operator="equal">
      <formula>"Abierta con plan"</formula>
    </cfRule>
    <cfRule type="cellIs" dxfId="598" priority="120" stopIfTrue="1" operator="equal">
      <formula>"Abierta sin plan"</formula>
    </cfRule>
    <cfRule type="cellIs" dxfId="597" priority="119" stopIfTrue="1" operator="equal">
      <formula>"Abierta sin plan"</formula>
    </cfRule>
  </conditionalFormatting>
  <conditionalFormatting sqref="Y55:Y57">
    <cfRule type="cellIs" dxfId="596" priority="1340" stopIfTrue="1" operator="equal">
      <formula>"Abierta sin plan"</formula>
    </cfRule>
  </conditionalFormatting>
  <conditionalFormatting sqref="Y57">
    <cfRule type="cellIs" dxfId="595" priority="1339" stopIfTrue="1" operator="equal">
      <formula>"Cerrada"</formula>
    </cfRule>
    <cfRule type="cellIs" dxfId="594" priority="1342" stopIfTrue="1" operator="equal">
      <formula>"Abierta con plan"</formula>
    </cfRule>
    <cfRule type="cellIs" dxfId="593" priority="1343" stopIfTrue="1" operator="equal">
      <formula>"Cerrada"</formula>
    </cfRule>
    <cfRule type="cellIs" dxfId="592" priority="1338" stopIfTrue="1" operator="equal">
      <formula>"Abierta con plan"</formula>
    </cfRule>
    <cfRule type="cellIs" dxfId="591" priority="1337" stopIfTrue="1" operator="equal">
      <formula>"Abierta sin plan"</formula>
    </cfRule>
    <cfRule type="cellIs" dxfId="590" priority="1336" stopIfTrue="1" operator="equal">
      <formula>"Abierta con plan"</formula>
    </cfRule>
  </conditionalFormatting>
  <conditionalFormatting sqref="Y57:Y58">
    <cfRule type="cellIs" dxfId="589" priority="1327" stopIfTrue="1" operator="equal">
      <formula>"Cerrada"</formula>
    </cfRule>
  </conditionalFormatting>
  <conditionalFormatting sqref="Y58">
    <cfRule type="cellIs" dxfId="588" priority="1326" stopIfTrue="1" operator="equal">
      <formula>"Abierta con plan"</formula>
    </cfRule>
    <cfRule type="cellIs" dxfId="587" priority="1325" stopIfTrue="1" operator="equal">
      <formula>"Abierta sin plan"</formula>
    </cfRule>
    <cfRule type="cellIs" dxfId="586" priority="1324" stopIfTrue="1" operator="equal">
      <formula>"Abierta con plan"</formula>
    </cfRule>
    <cfRule type="cellIs" dxfId="585" priority="1328" stopIfTrue="1" operator="equal">
      <formula>"Abierta sin plan"</formula>
    </cfRule>
  </conditionalFormatting>
  <conditionalFormatting sqref="Y58:Y59">
    <cfRule type="cellIs" dxfId="584" priority="916" stopIfTrue="1" operator="equal">
      <formula>"Cerrada"</formula>
    </cfRule>
  </conditionalFormatting>
  <conditionalFormatting sqref="Y59">
    <cfRule type="cellIs" dxfId="583" priority="913" stopIfTrue="1" operator="equal">
      <formula>"Abierta con plan"</formula>
    </cfRule>
    <cfRule type="cellIs" dxfId="582" priority="915" stopIfTrue="1" operator="equal">
      <formula>"Abierta con plan"</formula>
    </cfRule>
    <cfRule type="cellIs" dxfId="581" priority="914" stopIfTrue="1" operator="equal">
      <formula>"Abierta sin plan"</formula>
    </cfRule>
  </conditionalFormatting>
  <conditionalFormatting sqref="Y59:Y60">
    <cfRule type="cellIs" dxfId="580" priority="323" stopIfTrue="1" operator="equal">
      <formula>"Cerrada"</formula>
    </cfRule>
    <cfRule type="cellIs" dxfId="579" priority="917" stopIfTrue="1" operator="equal">
      <formula>"Abierta sin plan"</formula>
    </cfRule>
  </conditionalFormatting>
  <conditionalFormatting sqref="Y60">
    <cfRule type="cellIs" dxfId="578" priority="316" stopIfTrue="1" operator="equal">
      <formula>"Abierta con plan"</formula>
    </cfRule>
    <cfRule type="cellIs" dxfId="577" priority="315" stopIfTrue="1" operator="equal">
      <formula>"Cerrada"</formula>
    </cfRule>
    <cfRule type="cellIs" dxfId="576" priority="1319" stopIfTrue="1" operator="equal">
      <formula>"Abierta sin plan"</formula>
    </cfRule>
    <cfRule type="cellIs" dxfId="575" priority="322" stopIfTrue="1" operator="equal">
      <formula>"Abierta con plan"</formula>
    </cfRule>
    <cfRule type="cellIs" dxfId="574" priority="1322" stopIfTrue="1" operator="equal">
      <formula>"Abierta sin plan"</formula>
    </cfRule>
    <cfRule type="cellIs" dxfId="573" priority="321" stopIfTrue="1" operator="equal">
      <formula>"Abierta sin plan"</formula>
    </cfRule>
    <cfRule type="cellIs" dxfId="572" priority="1320" stopIfTrue="1" operator="equal">
      <formula>"Abierta con plan"</formula>
    </cfRule>
    <cfRule type="cellIs" dxfId="571" priority="1318" stopIfTrue="1" operator="equal">
      <formula>"Abierta con plan"</formula>
    </cfRule>
    <cfRule type="cellIs" dxfId="570" priority="1316" stopIfTrue="1" operator="equal">
      <formula>"Cerrada"</formula>
    </cfRule>
    <cfRule type="cellIs" dxfId="569" priority="320" stopIfTrue="1" operator="equal">
      <formula>"Abierta sin plan"</formula>
    </cfRule>
    <cfRule type="cellIs" dxfId="568" priority="1315" stopIfTrue="1" operator="equal">
      <formula>"Abierta con plan"</formula>
    </cfRule>
    <cfRule type="cellIs" dxfId="567" priority="319" stopIfTrue="1" operator="equal">
      <formula>"Cerrada"</formula>
    </cfRule>
    <cfRule type="cellIs" dxfId="566" priority="318" stopIfTrue="1" operator="equal">
      <formula>"Abierta con plan"</formula>
    </cfRule>
    <cfRule type="cellIs" dxfId="565" priority="317" stopIfTrue="1" operator="equal">
      <formula>"Abierta sin plan"</formula>
    </cfRule>
  </conditionalFormatting>
  <conditionalFormatting sqref="Y60:Y62">
    <cfRule type="cellIs" dxfId="564" priority="1321" stopIfTrue="1" operator="equal">
      <formula>"Cerrada"</formula>
    </cfRule>
  </conditionalFormatting>
  <conditionalFormatting sqref="Y63">
    <cfRule type="cellIs" dxfId="563" priority="1303" stopIfTrue="1" operator="equal">
      <formula>"Abierta con plan"</formula>
    </cfRule>
    <cfRule type="cellIs" dxfId="562" priority="1307" stopIfTrue="1" operator="equal">
      <formula>"Abierta sin plan"</formula>
    </cfRule>
    <cfRule type="cellIs" dxfId="561" priority="1304" stopIfTrue="1" operator="equal">
      <formula>"Abierta sin plan"</formula>
    </cfRule>
    <cfRule type="cellIs" dxfId="560" priority="1305" stopIfTrue="1" operator="equal">
      <formula>"Abierta con plan"</formula>
    </cfRule>
  </conditionalFormatting>
  <conditionalFormatting sqref="Y63:Y64">
    <cfRule type="cellIs" dxfId="559" priority="313" stopIfTrue="1" operator="equal">
      <formula>"Cerrada"</formula>
    </cfRule>
  </conditionalFormatting>
  <conditionalFormatting sqref="Y63:Y69">
    <cfRule type="cellIs" dxfId="558" priority="1306" stopIfTrue="1" operator="equal">
      <formula>"Cerrada"</formula>
    </cfRule>
  </conditionalFormatting>
  <conditionalFormatting sqref="Y64">
    <cfRule type="cellIs" dxfId="557" priority="301" stopIfTrue="1" operator="equal">
      <formula>"Cerrada"</formula>
    </cfRule>
    <cfRule type="cellIs" dxfId="556" priority="299" stopIfTrue="1" operator="equal">
      <formula>"Abierta sin plan"</formula>
    </cfRule>
    <cfRule type="cellIs" dxfId="555" priority="300" stopIfTrue="1" operator="equal">
      <formula>"Abierta con plan"</formula>
    </cfRule>
    <cfRule type="cellIs" dxfId="554" priority="302" stopIfTrue="1" operator="equal">
      <formula>"Abierta sin plan"</formula>
    </cfRule>
    <cfRule type="cellIs" dxfId="553" priority="303" stopIfTrue="1" operator="equal">
      <formula>"Abierta sin plan"</formula>
    </cfRule>
    <cfRule type="cellIs" dxfId="552" priority="304" stopIfTrue="1" operator="equal">
      <formula>"Abierta con plan"</formula>
    </cfRule>
    <cfRule type="cellIs" dxfId="551" priority="305" stopIfTrue="1" operator="equal">
      <formula>"Cerrada"</formula>
    </cfRule>
    <cfRule type="cellIs" dxfId="550" priority="307" stopIfTrue="1" operator="equal">
      <formula>"Abierta con plan"</formula>
    </cfRule>
    <cfRule type="cellIs" dxfId="549" priority="308" stopIfTrue="1" operator="equal">
      <formula>"Cerrada"</formula>
    </cfRule>
    <cfRule type="cellIs" dxfId="548" priority="310" stopIfTrue="1" operator="equal">
      <formula>"Abierta con plan"</formula>
    </cfRule>
    <cfRule type="cellIs" dxfId="547" priority="311" stopIfTrue="1" operator="equal">
      <formula>"Abierta sin plan"</formula>
    </cfRule>
    <cfRule type="cellIs" dxfId="546" priority="312" stopIfTrue="1" operator="equal">
      <formula>"Abierta con plan"</formula>
    </cfRule>
    <cfRule type="cellIs" dxfId="545" priority="314" stopIfTrue="1" operator="equal">
      <formula>"Abierta sin plan"</formula>
    </cfRule>
    <cfRule type="cellIs" dxfId="544" priority="306" stopIfTrue="1" operator="equal">
      <formula>"Abierta sin plan"</formula>
    </cfRule>
    <cfRule type="cellIs" dxfId="543" priority="297" stopIfTrue="1" operator="equal">
      <formula>"Cerrada"</formula>
    </cfRule>
    <cfRule type="cellIs" dxfId="542" priority="298" stopIfTrue="1" operator="equal">
      <formula>"Abierta con plan"</formula>
    </cfRule>
  </conditionalFormatting>
  <conditionalFormatting sqref="Y69">
    <cfRule type="cellIs" dxfId="541" priority="198" stopIfTrue="1" operator="equal">
      <formula>"Abierta con plan"</formula>
    </cfRule>
    <cfRule type="cellIs" dxfId="540" priority="193" stopIfTrue="1" operator="equal">
      <formula>"Abierta con plan"</formula>
    </cfRule>
    <cfRule type="cellIs" dxfId="539" priority="192" stopIfTrue="1" operator="equal">
      <formula>"Abierta sin plan"</formula>
    </cfRule>
    <cfRule type="cellIs" dxfId="538" priority="194" stopIfTrue="1" operator="equal">
      <formula>"Cerrada"</formula>
    </cfRule>
    <cfRule type="cellIs" dxfId="537" priority="196" stopIfTrue="1" operator="equal">
      <formula>"Abierta con plan"</formula>
    </cfRule>
    <cfRule type="cellIs" dxfId="536" priority="200" stopIfTrue="1" operator="equal">
      <formula>"Abierta sin plan"</formula>
    </cfRule>
    <cfRule type="cellIs" dxfId="535" priority="197" stopIfTrue="1" operator="equal">
      <formula>"Abierta sin plan"</formula>
    </cfRule>
    <cfRule type="cellIs" dxfId="534" priority="199" stopIfTrue="1" operator="equal">
      <formula>"Cerrada"</formula>
    </cfRule>
  </conditionalFormatting>
  <conditionalFormatting sqref="Y70">
    <cfRule type="cellIs" dxfId="533" priority="973" stopIfTrue="1" operator="equal">
      <formula>"Cerrada"</formula>
    </cfRule>
    <cfRule type="cellIs" dxfId="532" priority="968" stopIfTrue="1" operator="equal">
      <formula>"Cerrada"</formula>
    </cfRule>
    <cfRule type="cellIs" dxfId="531" priority="966" stopIfTrue="1" operator="equal">
      <formula>"Abierta sin plan"</formula>
    </cfRule>
    <cfRule type="cellIs" dxfId="530" priority="970" stopIfTrue="1" operator="equal">
      <formula>"Abierta con plan"</formula>
    </cfRule>
    <cfRule type="cellIs" dxfId="529" priority="971" stopIfTrue="1" operator="equal">
      <formula>"Abierta sin plan"</formula>
    </cfRule>
    <cfRule type="cellIs" dxfId="528" priority="972" stopIfTrue="1" operator="equal">
      <formula>"Abierta con plan"</formula>
    </cfRule>
    <cfRule type="cellIs" dxfId="527" priority="967" stopIfTrue="1" operator="equal">
      <formula>"Abierta con plan"</formula>
    </cfRule>
  </conditionalFormatting>
  <conditionalFormatting sqref="Y70:Y71">
    <cfRule type="cellIs" dxfId="526" priority="974" stopIfTrue="1" operator="equal">
      <formula>"Abierta sin plan"</formula>
    </cfRule>
  </conditionalFormatting>
  <conditionalFormatting sqref="Y73:Y78">
    <cfRule type="cellIs" dxfId="525" priority="1575" stopIfTrue="1" operator="equal">
      <formula>"Cerrada"</formula>
    </cfRule>
  </conditionalFormatting>
  <conditionalFormatting sqref="Y80:Y86">
    <cfRule type="cellIs" dxfId="524" priority="983" stopIfTrue="1" operator="equal">
      <formula>"Abierta sin plan"</formula>
    </cfRule>
  </conditionalFormatting>
  <conditionalFormatting sqref="Y85">
    <cfRule type="cellIs" dxfId="523" priority="980" stopIfTrue="1" operator="equal">
      <formula>"Abierta sin plan"</formula>
    </cfRule>
    <cfRule type="cellIs" dxfId="522" priority="981" stopIfTrue="1" operator="equal">
      <formula>"Abierta con plan"</formula>
    </cfRule>
    <cfRule type="cellIs" dxfId="521" priority="975" stopIfTrue="1" operator="equal">
      <formula>"Abierta sin plan"</formula>
    </cfRule>
    <cfRule type="cellIs" dxfId="520" priority="976" stopIfTrue="1" operator="equal">
      <formula>"Abierta con plan"</formula>
    </cfRule>
    <cfRule type="cellIs" dxfId="519" priority="982" stopIfTrue="1" operator="equal">
      <formula>"Cerrada"</formula>
    </cfRule>
    <cfRule type="cellIs" dxfId="518" priority="977" stopIfTrue="1" operator="equal">
      <formula>"Cerrada"</formula>
    </cfRule>
    <cfRule type="cellIs" dxfId="517" priority="979" stopIfTrue="1" operator="equal">
      <formula>"Abierta con plan"</formula>
    </cfRule>
  </conditionalFormatting>
  <conditionalFormatting sqref="Y86">
    <cfRule type="cellIs" dxfId="516" priority="1024" stopIfTrue="1" operator="equal">
      <formula>"Abierta con plan"</formula>
    </cfRule>
    <cfRule type="cellIs" dxfId="515" priority="1025" stopIfTrue="1" operator="equal">
      <formula>"Abierta sin plan"</formula>
    </cfRule>
    <cfRule type="cellIs" dxfId="514" priority="1027" stopIfTrue="1" operator="equal">
      <formula>"Cerrada"</formula>
    </cfRule>
    <cfRule type="cellIs" dxfId="513" priority="1026" stopIfTrue="1" operator="equal">
      <formula>"Abierta con plan"</formula>
    </cfRule>
    <cfRule type="cellIs" dxfId="512" priority="1028" stopIfTrue="1" operator="equal">
      <formula>"Abierta sin plan"</formula>
    </cfRule>
    <cfRule type="cellIs" dxfId="511" priority="1016" stopIfTrue="1" operator="equal">
      <formula>"Cerrada"</formula>
    </cfRule>
    <cfRule type="cellIs" dxfId="510" priority="1015" stopIfTrue="1" operator="equal">
      <formula>"Abierta con plan"</formula>
    </cfRule>
  </conditionalFormatting>
  <conditionalFormatting sqref="Y87">
    <cfRule type="cellIs" dxfId="509" priority="482" stopIfTrue="1" operator="equal">
      <formula>"Abierta sin plan"</formula>
    </cfRule>
    <cfRule type="cellIs" dxfId="508" priority="481" stopIfTrue="1" operator="equal">
      <formula>"Abierta con plan"</formula>
    </cfRule>
    <cfRule type="cellIs" dxfId="507" priority="480" stopIfTrue="1" operator="equal">
      <formula>"Cerrada"</formula>
    </cfRule>
    <cfRule type="cellIs" dxfId="506" priority="488" stopIfTrue="1" operator="equal">
      <formula>"Cerrada"</formula>
    </cfRule>
    <cfRule type="cellIs" dxfId="505" priority="487" stopIfTrue="1" operator="equal">
      <formula>"Abierta con plan"</formula>
    </cfRule>
    <cfRule type="cellIs" dxfId="504" priority="486" stopIfTrue="1" operator="equal">
      <formula>"Abierta sin plan"</formula>
    </cfRule>
    <cfRule type="cellIs" dxfId="503" priority="485" stopIfTrue="1" operator="equal">
      <formula>"Abierta sin plan"</formula>
    </cfRule>
    <cfRule type="cellIs" dxfId="502" priority="484" stopIfTrue="1" operator="equal">
      <formula>"Cerrada"</formula>
    </cfRule>
    <cfRule type="cellIs" dxfId="501" priority="483" stopIfTrue="1" operator="equal">
      <formula>"Abierta con plan"</formula>
    </cfRule>
  </conditionalFormatting>
  <conditionalFormatting sqref="Y88">
    <cfRule type="cellIs" dxfId="500" priority="992" stopIfTrue="1" operator="equal">
      <formula>"Abierta sin plan"</formula>
    </cfRule>
    <cfRule type="cellIs" dxfId="499" priority="988" stopIfTrue="1" operator="equal">
      <formula>"Abierta con plan"</formula>
    </cfRule>
    <cfRule type="cellIs" dxfId="498" priority="986" stopIfTrue="1" operator="equal">
      <formula>"Cerrada"</formula>
    </cfRule>
    <cfRule type="cellIs" dxfId="497" priority="990" stopIfTrue="1" operator="equal">
      <formula>"Abierta con plan"</formula>
    </cfRule>
    <cfRule type="cellIs" dxfId="496" priority="989" stopIfTrue="1" operator="equal">
      <formula>"Abierta sin plan"</formula>
    </cfRule>
    <cfRule type="cellIs" dxfId="495" priority="984" stopIfTrue="1" operator="equal">
      <formula>"Abierta sin plan"</formula>
    </cfRule>
    <cfRule type="cellIs" dxfId="494" priority="985" stopIfTrue="1" operator="equal">
      <formula>"Abierta con plan"</formula>
    </cfRule>
  </conditionalFormatting>
  <conditionalFormatting sqref="Y88:Y92">
    <cfRule type="cellIs" dxfId="493" priority="991" stopIfTrue="1" operator="equal">
      <formula>"Cerrada"</formula>
    </cfRule>
  </conditionalFormatting>
  <conditionalFormatting sqref="Y89:Y92 Y73:Y78 Y28 Y97:Y100">
    <cfRule type="cellIs" dxfId="492" priority="1576" stopIfTrue="1" operator="equal">
      <formula>"Abierta con plan"</formula>
    </cfRule>
    <cfRule type="cellIs" dxfId="491" priority="1578" stopIfTrue="1" operator="equal">
      <formula>"Abierta con plan"</formula>
    </cfRule>
  </conditionalFormatting>
  <conditionalFormatting sqref="Y93">
    <cfRule type="cellIs" dxfId="490" priority="897" stopIfTrue="1" operator="equal">
      <formula>"Abierta con plan"</formula>
    </cfRule>
    <cfRule type="cellIs" dxfId="489" priority="896" stopIfTrue="1" operator="equal">
      <formula>"Abierta sin plan"</formula>
    </cfRule>
    <cfRule type="cellIs" dxfId="488" priority="894" stopIfTrue="1" operator="equal">
      <formula>"Cerrada"</formula>
    </cfRule>
    <cfRule type="cellIs" dxfId="487" priority="895" stopIfTrue="1" operator="equal">
      <formula>"Abierta con plan"</formula>
    </cfRule>
    <cfRule type="cellIs" dxfId="486" priority="899" stopIfTrue="1" operator="equal">
      <formula>"Abierta sin plan"</formula>
    </cfRule>
    <cfRule type="cellIs" dxfId="485" priority="898" stopIfTrue="1" operator="equal">
      <formula>"Cerrada"</formula>
    </cfRule>
  </conditionalFormatting>
  <conditionalFormatting sqref="Y94">
    <cfRule type="cellIs" dxfId="484" priority="1294" stopIfTrue="1" operator="equal">
      <formula>"Cerrada"</formula>
    </cfRule>
    <cfRule type="cellIs" dxfId="483" priority="1293" stopIfTrue="1" operator="equal">
      <formula>"Abierta con plan"</formula>
    </cfRule>
    <cfRule type="cellIs" dxfId="482" priority="1292" stopIfTrue="1" operator="equal">
      <formula>"Abierta sin plan"</formula>
    </cfRule>
    <cfRule type="cellIs" dxfId="481" priority="1291" stopIfTrue="1" operator="equal">
      <formula>"Abierta con plan"</formula>
    </cfRule>
    <cfRule type="cellIs" dxfId="480" priority="1295" stopIfTrue="1" operator="equal">
      <formula>"Abierta sin plan"</formula>
    </cfRule>
  </conditionalFormatting>
  <conditionalFormatting sqref="Y94:Y95">
    <cfRule type="cellIs" dxfId="479" priority="1288" stopIfTrue="1" operator="equal">
      <formula>"Cerrada"</formula>
    </cfRule>
  </conditionalFormatting>
  <conditionalFormatting sqref="Y95">
    <cfRule type="cellIs" dxfId="478" priority="1289" stopIfTrue="1" operator="equal">
      <formula>"Abierta sin plan"</formula>
    </cfRule>
    <cfRule type="cellIs" dxfId="477" priority="1287" stopIfTrue="1" operator="equal">
      <formula>"Abierta con plan"</formula>
    </cfRule>
    <cfRule type="cellIs" dxfId="476" priority="1286" stopIfTrue="1" operator="equal">
      <formula>"Abierta sin plan"</formula>
    </cfRule>
    <cfRule type="cellIs" dxfId="475" priority="1285" stopIfTrue="1" operator="equal">
      <formula>"Abierta con plan"</formula>
    </cfRule>
  </conditionalFormatting>
  <conditionalFormatting sqref="Y95:Y100">
    <cfRule type="cellIs" dxfId="474" priority="1276" stopIfTrue="1" operator="equal">
      <formula>"Cerrada"</formula>
    </cfRule>
  </conditionalFormatting>
  <conditionalFormatting sqref="Y96">
    <cfRule type="cellIs" dxfId="473" priority="1277" stopIfTrue="1" operator="equal">
      <formula>"Abierta sin plan"</formula>
    </cfRule>
    <cfRule type="cellIs" dxfId="472" priority="1275" stopIfTrue="1" operator="equal">
      <formula>"Abierta con plan"</formula>
    </cfRule>
    <cfRule type="cellIs" dxfId="471" priority="1273" stopIfTrue="1" operator="equal">
      <formula>"Abierta con plan"</formula>
    </cfRule>
    <cfRule type="cellIs" dxfId="470" priority="1272" stopIfTrue="1" operator="equal">
      <formula>"Cerrada"</formula>
    </cfRule>
    <cfRule type="cellIs" dxfId="469" priority="1274" stopIfTrue="1" operator="equal">
      <formula>"Abierta sin plan"</formula>
    </cfRule>
  </conditionalFormatting>
  <conditionalFormatting sqref="Y101">
    <cfRule type="cellIs" dxfId="468" priority="865" stopIfTrue="1" operator="equal">
      <formula>"Abierta con plan"</formula>
    </cfRule>
    <cfRule type="cellIs" dxfId="467" priority="866" stopIfTrue="1" operator="equal">
      <formula>"Abierta sin plan"</formula>
    </cfRule>
    <cfRule type="cellIs" dxfId="466" priority="867" stopIfTrue="1" operator="equal">
      <formula>"Abierta con plan"</formula>
    </cfRule>
    <cfRule type="cellIs" dxfId="465" priority="868" stopIfTrue="1" operator="equal">
      <formula>"Cerrada"</formula>
    </cfRule>
    <cfRule type="cellIs" dxfId="464" priority="869" stopIfTrue="1" operator="equal">
      <formula>"Abierta sin plan"</formula>
    </cfRule>
  </conditionalFormatting>
  <conditionalFormatting sqref="Y101:Y102">
    <cfRule type="cellIs" dxfId="463" priority="862" stopIfTrue="1" operator="equal">
      <formula>"Cerrada"</formula>
    </cfRule>
  </conditionalFormatting>
  <conditionalFormatting sqref="Y102">
    <cfRule type="cellIs" dxfId="462" priority="860" stopIfTrue="1" operator="equal">
      <formula>"Abierta sin plan"</formula>
    </cfRule>
    <cfRule type="cellIs" dxfId="461" priority="858" stopIfTrue="1" operator="equal">
      <formula>"Cerrada"</formula>
    </cfRule>
    <cfRule type="cellIs" dxfId="460" priority="859" stopIfTrue="1" operator="equal">
      <formula>"Abierta con plan"</formula>
    </cfRule>
    <cfRule type="cellIs" dxfId="459" priority="861" stopIfTrue="1" operator="equal">
      <formula>"Abierta con plan"</formula>
    </cfRule>
  </conditionalFormatting>
  <conditionalFormatting sqref="Y102:Y105">
    <cfRule type="cellIs" dxfId="458" priority="863" stopIfTrue="1" operator="equal">
      <formula>"Abierta sin plan"</formula>
    </cfRule>
  </conditionalFormatting>
  <conditionalFormatting sqref="Y104">
    <cfRule type="cellIs" dxfId="457" priority="1103" stopIfTrue="1" operator="equal">
      <formula>"Cerrada"</formula>
    </cfRule>
    <cfRule type="cellIs" dxfId="456" priority="1102" stopIfTrue="1" operator="equal">
      <formula>"Abierta con plan"</formula>
    </cfRule>
  </conditionalFormatting>
  <conditionalFormatting sqref="Y109:Y112">
    <cfRule type="cellIs" dxfId="455" priority="555" stopIfTrue="1" operator="equal">
      <formula>"Abierta sin plan"</formula>
    </cfRule>
    <cfRule type="cellIs" dxfId="454" priority="556" stopIfTrue="1" operator="equal">
      <formula>"Abierta con plan"</formula>
    </cfRule>
    <cfRule type="cellIs" dxfId="453" priority="557" stopIfTrue="1" operator="equal">
      <formula>"Cerrada"</formula>
    </cfRule>
  </conditionalFormatting>
  <conditionalFormatting sqref="Y116:Y120">
    <cfRule type="cellIs" dxfId="452" priority="1178" stopIfTrue="1" operator="equal">
      <formula>"Abierta sin plan"</formula>
    </cfRule>
  </conditionalFormatting>
  <conditionalFormatting sqref="Y119">
    <cfRule type="cellIs" dxfId="451" priority="94" stopIfTrue="1" operator="equal">
      <formula>"Abierta con plan"</formula>
    </cfRule>
    <cfRule type="cellIs" dxfId="450" priority="92" stopIfTrue="1" operator="equal">
      <formula>"Cerrada"</formula>
    </cfRule>
    <cfRule type="cellIs" dxfId="449" priority="98" stopIfTrue="1" operator="equal">
      <formula>"Abierta sin plan"</formula>
    </cfRule>
    <cfRule type="cellIs" dxfId="448" priority="97" stopIfTrue="1" operator="equal">
      <formula>"Cerrada"</formula>
    </cfRule>
    <cfRule type="cellIs" dxfId="447" priority="91" stopIfTrue="1" operator="equal">
      <formula>"Abierta con plan"</formula>
    </cfRule>
    <cfRule type="cellIs" dxfId="446" priority="90" stopIfTrue="1" operator="equal">
      <formula>"Abierta sin plan"</formula>
    </cfRule>
    <cfRule type="cellIs" dxfId="445" priority="96" stopIfTrue="1" operator="equal">
      <formula>"Abierta con plan"</formula>
    </cfRule>
    <cfRule type="cellIs" dxfId="444" priority="95" stopIfTrue="1" operator="equal">
      <formula>"Abierta sin plan"</formula>
    </cfRule>
  </conditionalFormatting>
  <conditionalFormatting sqref="Y120">
    <cfRule type="cellIs" dxfId="443" priority="1176" stopIfTrue="1" operator="equal">
      <formula>"Abierta con plan"</formula>
    </cfRule>
    <cfRule type="cellIs" dxfId="442" priority="1172" stopIfTrue="1" operator="equal">
      <formula>"Cerrada"</formula>
    </cfRule>
    <cfRule type="cellIs" dxfId="441" priority="1171" stopIfTrue="1" operator="equal">
      <formula>"Abierta con plan"</formula>
    </cfRule>
    <cfRule type="cellIs" dxfId="440" priority="1174" stopIfTrue="1" operator="equal">
      <formula>"Abierta con plan"</formula>
    </cfRule>
    <cfRule type="cellIs" dxfId="439" priority="1170" stopIfTrue="1" operator="equal">
      <formula>"Abierta sin plan"</formula>
    </cfRule>
    <cfRule type="cellIs" dxfId="438" priority="1175" stopIfTrue="1" operator="equal">
      <formula>"Abierta sin plan"</formula>
    </cfRule>
  </conditionalFormatting>
  <conditionalFormatting sqref="Y120:Y121">
    <cfRule type="cellIs" dxfId="437" priority="1177" stopIfTrue="1" operator="equal">
      <formula>"Cerrada"</formula>
    </cfRule>
  </conditionalFormatting>
  <conditionalFormatting sqref="Y121">
    <cfRule type="cellIs" dxfId="436" priority="1459" stopIfTrue="1" operator="equal">
      <formula>"Cerrada"</formula>
    </cfRule>
    <cfRule type="cellIs" dxfId="435" priority="1458" stopIfTrue="1" operator="equal">
      <formula>"Abierta con plan"</formula>
    </cfRule>
    <cfRule type="cellIs" dxfId="434" priority="1456" stopIfTrue="1" operator="equal">
      <formula>"Abierta con plan"</formula>
    </cfRule>
    <cfRule type="cellIs" dxfId="433" priority="1457" stopIfTrue="1" operator="equal">
      <formula>"Abierta sin plan"</formula>
    </cfRule>
    <cfRule type="cellIs" dxfId="432" priority="1460" stopIfTrue="1" operator="equal">
      <formula>"Abierta sin plan"</formula>
    </cfRule>
  </conditionalFormatting>
  <conditionalFormatting sqref="Y127:Y129">
    <cfRule type="cellIs" dxfId="431" priority="1163" stopIfTrue="1" operator="equal">
      <formula>"Abierta sin plan"</formula>
    </cfRule>
  </conditionalFormatting>
  <conditionalFormatting sqref="Y129">
    <cfRule type="cellIs" dxfId="430" priority="1158" stopIfTrue="1" operator="equal">
      <formula>"Cerrada"</formula>
    </cfRule>
    <cfRule type="cellIs" dxfId="429" priority="1160" stopIfTrue="1" operator="equal">
      <formula>"Abierta sin plan"</formula>
    </cfRule>
    <cfRule type="cellIs" dxfId="428" priority="1161" stopIfTrue="1" operator="equal">
      <formula>"Abierta con plan"</formula>
    </cfRule>
    <cfRule type="cellIs" dxfId="427" priority="1162" stopIfTrue="1" operator="equal">
      <formula>"Cerrada"</formula>
    </cfRule>
    <cfRule type="cellIs" dxfId="426" priority="1159" stopIfTrue="1" operator="equal">
      <formula>"Abierta con plan"</formula>
    </cfRule>
  </conditionalFormatting>
  <conditionalFormatting sqref="Y132">
    <cfRule type="cellIs" dxfId="425" priority="420" stopIfTrue="1" operator="equal">
      <formula>"Abierta sin plan"</formula>
    </cfRule>
    <cfRule type="cellIs" dxfId="424" priority="425" stopIfTrue="1" operator="equal">
      <formula>"Cerrada"</formula>
    </cfRule>
    <cfRule type="cellIs" dxfId="423" priority="424" stopIfTrue="1" operator="equal">
      <formula>"Abierta con plan"</formula>
    </cfRule>
    <cfRule type="cellIs" dxfId="422" priority="423" stopIfTrue="1" operator="equal">
      <formula>"Abierta sin plan"</formula>
    </cfRule>
    <cfRule type="cellIs" dxfId="421" priority="422" stopIfTrue="1" operator="equal">
      <formula>"Cerrada"</formula>
    </cfRule>
    <cfRule type="cellIs" dxfId="420" priority="421" stopIfTrue="1" operator="equal">
      <formula>"Abierta con plan"</formula>
    </cfRule>
    <cfRule type="cellIs" dxfId="419" priority="227" stopIfTrue="1" operator="equal">
      <formula>"Cerrada"</formula>
    </cfRule>
    <cfRule type="cellIs" dxfId="418" priority="226" stopIfTrue="1" operator="equal">
      <formula>"Abierta con plan"</formula>
    </cfRule>
    <cfRule type="cellIs" dxfId="417" priority="225" stopIfTrue="1" operator="equal">
      <formula>"Abierta sin plan"</formula>
    </cfRule>
  </conditionalFormatting>
  <conditionalFormatting sqref="Y135">
    <cfRule type="cellIs" dxfId="416" priority="491" stopIfTrue="1" operator="equal">
      <formula>"Abierta sin plan"</formula>
    </cfRule>
    <cfRule type="cellIs" dxfId="415" priority="490" stopIfTrue="1" operator="equal">
      <formula>"Abierta con plan"</formula>
    </cfRule>
    <cfRule type="cellIs" dxfId="414" priority="489" stopIfTrue="1" operator="equal">
      <formula>"Cerrada"</formula>
    </cfRule>
    <cfRule type="cellIs" dxfId="413" priority="492" stopIfTrue="1" operator="equal">
      <formula>"Abierta con plan"</formula>
    </cfRule>
    <cfRule type="cellIs" dxfId="412" priority="494" stopIfTrue="1" operator="equal">
      <formula>"Abierta sin plan"</formula>
    </cfRule>
    <cfRule type="cellIs" dxfId="411" priority="493" stopIfTrue="1" operator="equal">
      <formula>"Cerrada"</formula>
    </cfRule>
  </conditionalFormatting>
  <conditionalFormatting sqref="Y139">
    <cfRule type="cellIs" dxfId="410" priority="1452" stopIfTrue="1" operator="equal">
      <formula>"Abierta con plan"</formula>
    </cfRule>
    <cfRule type="cellIs" dxfId="409" priority="1454" stopIfTrue="1" operator="equal">
      <formula>"Abierta sin plan"</formula>
    </cfRule>
    <cfRule type="cellIs" dxfId="408" priority="1451" stopIfTrue="1" operator="equal">
      <formula>"Abierta sin plan"</formula>
    </cfRule>
    <cfRule type="cellIs" dxfId="407" priority="1450" stopIfTrue="1" operator="equal">
      <formula>"Abierta con plan"</formula>
    </cfRule>
    <cfRule type="cellIs" dxfId="406" priority="1453" stopIfTrue="1" operator="equal">
      <formula>"Cerrada"</formula>
    </cfRule>
  </conditionalFormatting>
  <conditionalFormatting sqref="Y139:Y140">
    <cfRule type="cellIs" dxfId="405" priority="1447" stopIfTrue="1" operator="equal">
      <formula>"Cerrada"</formula>
    </cfRule>
  </conditionalFormatting>
  <conditionalFormatting sqref="Y140">
    <cfRule type="cellIs" dxfId="404" priority="1448" stopIfTrue="1" operator="equal">
      <formula>"Abierta sin plan"</formula>
    </cfRule>
    <cfRule type="cellIs" dxfId="403" priority="1445" stopIfTrue="1" operator="equal">
      <formula>"Abierta sin plan"</formula>
    </cfRule>
    <cfRule type="cellIs" dxfId="402" priority="1444" stopIfTrue="1" operator="equal">
      <formula>"Abierta con plan"</formula>
    </cfRule>
    <cfRule type="cellIs" dxfId="401" priority="1446" stopIfTrue="1" operator="equal">
      <formula>"Abierta con plan"</formula>
    </cfRule>
  </conditionalFormatting>
  <conditionalFormatting sqref="Y140:Y141">
    <cfRule type="cellIs" dxfId="400" priority="1441" stopIfTrue="1" operator="equal">
      <formula>"Cerrada"</formula>
    </cfRule>
  </conditionalFormatting>
  <conditionalFormatting sqref="Y141">
    <cfRule type="cellIs" dxfId="399" priority="1442" stopIfTrue="1" operator="equal">
      <formula>"Abierta sin plan"</formula>
    </cfRule>
    <cfRule type="cellIs" dxfId="398" priority="1438" stopIfTrue="1" operator="equal">
      <formula>"Abierta con plan"</formula>
    </cfRule>
    <cfRule type="cellIs" dxfId="397" priority="1439" stopIfTrue="1" operator="equal">
      <formula>"Abierta sin plan"</formula>
    </cfRule>
    <cfRule type="cellIs" dxfId="396" priority="1440" stopIfTrue="1" operator="equal">
      <formula>"Abierta con plan"</formula>
    </cfRule>
  </conditionalFormatting>
  <conditionalFormatting sqref="Y141:Y142">
    <cfRule type="cellIs" dxfId="395" priority="1435" stopIfTrue="1" operator="equal">
      <formula>"Cerrada"</formula>
    </cfRule>
  </conditionalFormatting>
  <conditionalFormatting sqref="Y142">
    <cfRule type="cellIs" dxfId="394" priority="1436" stopIfTrue="1" operator="equal">
      <formula>"Abierta sin plan"</formula>
    </cfRule>
    <cfRule type="cellIs" dxfId="393" priority="1433" stopIfTrue="1" operator="equal">
      <formula>"Abierta sin plan"</formula>
    </cfRule>
    <cfRule type="cellIs" dxfId="392" priority="1432" stopIfTrue="1" operator="equal">
      <formula>"Abierta con plan"</formula>
    </cfRule>
    <cfRule type="cellIs" dxfId="391" priority="1434" stopIfTrue="1" operator="equal">
      <formula>"Abierta con plan"</formula>
    </cfRule>
  </conditionalFormatting>
  <conditionalFormatting sqref="Y142:Y143">
    <cfRule type="cellIs" dxfId="390" priority="1429" stopIfTrue="1" operator="equal">
      <formula>"Cerrada"</formula>
    </cfRule>
  </conditionalFormatting>
  <conditionalFormatting sqref="Y143">
    <cfRule type="cellIs" dxfId="389" priority="1430" stopIfTrue="1" operator="equal">
      <formula>"Abierta sin plan"</formula>
    </cfRule>
    <cfRule type="cellIs" dxfId="388" priority="1428" stopIfTrue="1" operator="equal">
      <formula>"Abierta con plan"</formula>
    </cfRule>
    <cfRule type="cellIs" dxfId="387" priority="1427" stopIfTrue="1" operator="equal">
      <formula>"Abierta sin plan"</formula>
    </cfRule>
    <cfRule type="cellIs" dxfId="386" priority="1426" stopIfTrue="1" operator="equal">
      <formula>"Abierta con plan"</formula>
    </cfRule>
  </conditionalFormatting>
  <conditionalFormatting sqref="Y143:Y144">
    <cfRule type="cellIs" dxfId="385" priority="1423" stopIfTrue="1" operator="equal">
      <formula>"Cerrada"</formula>
    </cfRule>
  </conditionalFormatting>
  <conditionalFormatting sqref="Y144">
    <cfRule type="cellIs" dxfId="384" priority="1420" stopIfTrue="1" operator="equal">
      <formula>"Abierta con plan"</formula>
    </cfRule>
    <cfRule type="cellIs" dxfId="383" priority="1422" stopIfTrue="1" operator="equal">
      <formula>"Abierta con plan"</formula>
    </cfRule>
    <cfRule type="cellIs" dxfId="382" priority="1421" stopIfTrue="1" operator="equal">
      <formula>"Abierta sin plan"</formula>
    </cfRule>
    <cfRule type="cellIs" dxfId="381" priority="1424" stopIfTrue="1" operator="equal">
      <formula>"Abierta sin plan"</formula>
    </cfRule>
  </conditionalFormatting>
  <conditionalFormatting sqref="Y144:Y145">
    <cfRule type="cellIs" dxfId="380" priority="1417" stopIfTrue="1" operator="equal">
      <formula>"Cerrada"</formula>
    </cfRule>
  </conditionalFormatting>
  <conditionalFormatting sqref="Y145">
    <cfRule type="cellIs" dxfId="379" priority="1418" stopIfTrue="1" operator="equal">
      <formula>"Abierta sin plan"</formula>
    </cfRule>
    <cfRule type="cellIs" dxfId="378" priority="1415" stopIfTrue="1" operator="equal">
      <formula>"Abierta sin plan"</formula>
    </cfRule>
    <cfRule type="cellIs" dxfId="377" priority="1416" stopIfTrue="1" operator="equal">
      <formula>"Abierta con plan"</formula>
    </cfRule>
    <cfRule type="cellIs" dxfId="376" priority="1414" stopIfTrue="1" operator="equal">
      <formula>"Abierta con plan"</formula>
    </cfRule>
  </conditionalFormatting>
  <conditionalFormatting sqref="Y145:Y146">
    <cfRule type="cellIs" dxfId="375" priority="1411" stopIfTrue="1" operator="equal">
      <formula>"Cerrada"</formula>
    </cfRule>
  </conditionalFormatting>
  <conditionalFormatting sqref="Y146">
    <cfRule type="cellIs" dxfId="374" priority="1408" stopIfTrue="1" operator="equal">
      <formula>"Abierta con plan"</formula>
    </cfRule>
    <cfRule type="cellIs" dxfId="373" priority="1409" stopIfTrue="1" operator="equal">
      <formula>"Abierta sin plan"</formula>
    </cfRule>
    <cfRule type="cellIs" dxfId="372" priority="1410" stopIfTrue="1" operator="equal">
      <formula>"Abierta con plan"</formula>
    </cfRule>
    <cfRule type="cellIs" dxfId="371" priority="1412" stopIfTrue="1" operator="equal">
      <formula>"Abierta sin plan"</formula>
    </cfRule>
  </conditionalFormatting>
  <conditionalFormatting sqref="Y146:Y147">
    <cfRule type="cellIs" dxfId="370" priority="1405" stopIfTrue="1" operator="equal">
      <formula>"Cerrada"</formula>
    </cfRule>
  </conditionalFormatting>
  <conditionalFormatting sqref="Y147">
    <cfRule type="cellIs" dxfId="369" priority="1406" stopIfTrue="1" operator="equal">
      <formula>"Abierta sin plan"</formula>
    </cfRule>
    <cfRule type="cellIs" dxfId="368" priority="1404" stopIfTrue="1" operator="equal">
      <formula>"Abierta con plan"</formula>
    </cfRule>
    <cfRule type="cellIs" dxfId="367" priority="1402" stopIfTrue="1" operator="equal">
      <formula>"Abierta con plan"</formula>
    </cfRule>
    <cfRule type="cellIs" dxfId="366" priority="1403" stopIfTrue="1" operator="equal">
      <formula>"Abierta sin plan"</formula>
    </cfRule>
  </conditionalFormatting>
  <conditionalFormatting sqref="Y147:Y148">
    <cfRule type="cellIs" dxfId="365" priority="1399" stopIfTrue="1" operator="equal">
      <formula>"Cerrada"</formula>
    </cfRule>
  </conditionalFormatting>
  <conditionalFormatting sqref="Y148">
    <cfRule type="cellIs" dxfId="364" priority="1400" stopIfTrue="1" operator="equal">
      <formula>"Abierta sin plan"</formula>
    </cfRule>
    <cfRule type="cellIs" dxfId="363" priority="1392" stopIfTrue="1" operator="equal">
      <formula>"Abierta sin plan"</formula>
    </cfRule>
    <cfRule type="cellIs" dxfId="362" priority="1393" stopIfTrue="1" operator="equal">
      <formula>"Abierta con plan"</formula>
    </cfRule>
    <cfRule type="cellIs" dxfId="361" priority="1394" stopIfTrue="1" operator="equal">
      <formula>"Cerrada"</formula>
    </cfRule>
    <cfRule type="cellIs" dxfId="360" priority="1396" stopIfTrue="1" operator="equal">
      <formula>"Abierta con plan"</formula>
    </cfRule>
    <cfRule type="cellIs" dxfId="359" priority="1397" stopIfTrue="1" operator="equal">
      <formula>"Abierta sin plan"</formula>
    </cfRule>
    <cfRule type="cellIs" dxfId="358" priority="1398" stopIfTrue="1" operator="equal">
      <formula>"Abierta con plan"</formula>
    </cfRule>
  </conditionalFormatting>
  <conditionalFormatting sqref="Y150:Y152">
    <cfRule type="cellIs" dxfId="357" priority="1574" stopIfTrue="1" operator="equal">
      <formula>"Abierta sin plan"</formula>
    </cfRule>
  </conditionalFormatting>
  <conditionalFormatting sqref="Y152">
    <cfRule type="cellIs" dxfId="356" priority="1572" stopIfTrue="1" operator="equal">
      <formula>"Abierta con plan"</formula>
    </cfRule>
    <cfRule type="cellIs" dxfId="355" priority="1561" stopIfTrue="1" operator="equal">
      <formula>"Abierta con plan"</formula>
    </cfRule>
    <cfRule type="cellIs" dxfId="354" priority="1562" stopIfTrue="1" operator="equal">
      <formula>"Cerrada"</formula>
    </cfRule>
    <cfRule type="cellIs" dxfId="353" priority="1570" stopIfTrue="1" operator="equal">
      <formula>"Abierta con plan"</formula>
    </cfRule>
    <cfRule type="cellIs" dxfId="352" priority="1573" stopIfTrue="1" operator="equal">
      <formula>"Cerrada"</formula>
    </cfRule>
    <cfRule type="cellIs" dxfId="351" priority="1571" stopIfTrue="1" operator="equal">
      <formula>"Abierta sin plan"</formula>
    </cfRule>
  </conditionalFormatting>
  <conditionalFormatting sqref="Y152:Y153">
    <cfRule type="cellIs" dxfId="350" priority="1001" stopIfTrue="1" operator="equal">
      <formula>"Abierta sin plan"</formula>
    </cfRule>
  </conditionalFormatting>
  <conditionalFormatting sqref="Y153">
    <cfRule type="cellIs" dxfId="349" priority="999" stopIfTrue="1" operator="equal">
      <formula>"Abierta con plan"</formula>
    </cfRule>
    <cfRule type="cellIs" dxfId="348" priority="1000" stopIfTrue="1" operator="equal">
      <formula>"Cerrada"</formula>
    </cfRule>
    <cfRule type="cellIs" dxfId="347" priority="997" stopIfTrue="1" operator="equal">
      <formula>"Abierta con plan"</formula>
    </cfRule>
    <cfRule type="cellIs" dxfId="346" priority="995" stopIfTrue="1" operator="equal">
      <formula>"Cerrada"</formula>
    </cfRule>
    <cfRule type="cellIs" dxfId="345" priority="994" stopIfTrue="1" operator="equal">
      <formula>"Abierta con plan"</formula>
    </cfRule>
    <cfRule type="cellIs" dxfId="344" priority="998" stopIfTrue="1" operator="equal">
      <formula>"Abierta sin plan"</formula>
    </cfRule>
  </conditionalFormatting>
  <conditionalFormatting sqref="Y153:Y154">
    <cfRule type="cellIs" dxfId="343" priority="857" stopIfTrue="1" operator="equal">
      <formula>"Abierta sin plan"</formula>
    </cfRule>
  </conditionalFormatting>
  <conditionalFormatting sqref="Y154">
    <cfRule type="cellIs" dxfId="342" priority="855" stopIfTrue="1" operator="equal">
      <formula>"Abierta con plan"</formula>
    </cfRule>
    <cfRule type="cellIs" dxfId="341" priority="856" stopIfTrue="1" operator="equal">
      <formula>"Cerrada"</formula>
    </cfRule>
    <cfRule type="cellIs" dxfId="340" priority="854" stopIfTrue="1" operator="equal">
      <formula>"Abierta sin plan"</formula>
    </cfRule>
    <cfRule type="cellIs" dxfId="339" priority="853" stopIfTrue="1" operator="equal">
      <formula>"Abierta con plan"</formula>
    </cfRule>
  </conditionalFormatting>
  <conditionalFormatting sqref="Y154:Y155">
    <cfRule type="cellIs" dxfId="338" priority="280" stopIfTrue="1" operator="equal">
      <formula>"Cerrada"</formula>
    </cfRule>
  </conditionalFormatting>
  <conditionalFormatting sqref="Y155">
    <cfRule type="cellIs" dxfId="337" priority="281" stopIfTrue="1" operator="equal">
      <formula>"Abierta sin plan"</formula>
    </cfRule>
    <cfRule type="cellIs" dxfId="336" priority="279" stopIfTrue="1" operator="equal">
      <formula>"Abierta con plan"</formula>
    </cfRule>
    <cfRule type="cellIs" dxfId="335" priority="278" stopIfTrue="1" operator="equal">
      <formula>"Abierta sin plan"</formula>
    </cfRule>
    <cfRule type="cellIs" dxfId="334" priority="277" stopIfTrue="1" operator="equal">
      <formula>"Abierta con plan"</formula>
    </cfRule>
    <cfRule type="cellIs" dxfId="333" priority="275" stopIfTrue="1" operator="equal">
      <formula>"Cerrada"</formula>
    </cfRule>
    <cfRule type="cellIs" dxfId="332" priority="274" stopIfTrue="1" operator="equal">
      <formula>"Abierta con plan"</formula>
    </cfRule>
    <cfRule type="cellIs" dxfId="331" priority="273" stopIfTrue="1" operator="equal">
      <formula>"Abierta sin plan"</formula>
    </cfRule>
  </conditionalFormatting>
  <conditionalFormatting sqref="Y155:Y156">
    <cfRule type="cellIs" dxfId="330" priority="1271" stopIfTrue="1" operator="equal">
      <formula>"Abierta sin plan"</formula>
    </cfRule>
  </conditionalFormatting>
  <conditionalFormatting sqref="Y156">
    <cfRule type="cellIs" dxfId="329" priority="1268" stopIfTrue="1" operator="equal">
      <formula>"Abierta sin plan"</formula>
    </cfRule>
    <cfRule type="cellIs" dxfId="328" priority="1270" stopIfTrue="1" operator="equal">
      <formula>"Cerrada"</formula>
    </cfRule>
    <cfRule type="cellIs" dxfId="327" priority="1259" stopIfTrue="1" operator="equal">
      <formula>"Cerrada"</formula>
    </cfRule>
    <cfRule type="cellIs" dxfId="326" priority="1267" stopIfTrue="1" operator="equal">
      <formula>"Abierta con plan"</formula>
    </cfRule>
    <cfRule type="cellIs" dxfId="325" priority="1269" stopIfTrue="1" operator="equal">
      <formula>"Abierta con plan"</formula>
    </cfRule>
    <cfRule type="cellIs" dxfId="324" priority="1258" stopIfTrue="1" operator="equal">
      <formula>"Abierta con plan"</formula>
    </cfRule>
  </conditionalFormatting>
  <conditionalFormatting sqref="Y156:Y157">
    <cfRule type="cellIs" dxfId="323" priority="1256" stopIfTrue="1" operator="equal">
      <formula>"Abierta sin plan"</formula>
    </cfRule>
  </conditionalFormatting>
  <conditionalFormatting sqref="Y157">
    <cfRule type="cellIs" dxfId="322" priority="1242" stopIfTrue="1" operator="equal">
      <formula>"Abierta sin plan"</formula>
    </cfRule>
    <cfRule type="cellIs" dxfId="321" priority="1254" stopIfTrue="1" operator="equal">
      <formula>"Abierta con plan"</formula>
    </cfRule>
    <cfRule type="cellIs" dxfId="320" priority="1253" stopIfTrue="1" operator="equal">
      <formula>"Abierta sin plan"</formula>
    </cfRule>
    <cfRule type="cellIs" dxfId="319" priority="1252" stopIfTrue="1" operator="equal">
      <formula>"Abierta con plan"</formula>
    </cfRule>
    <cfRule type="cellIs" dxfId="318" priority="1244" stopIfTrue="1" operator="equal">
      <formula>"Cerrada"</formula>
    </cfRule>
    <cfRule type="cellIs" dxfId="317" priority="1243" stopIfTrue="1" operator="equal">
      <formula>"Abierta con plan"</formula>
    </cfRule>
  </conditionalFormatting>
  <conditionalFormatting sqref="Y157:Y163">
    <cfRule type="cellIs" dxfId="316" priority="1255" stopIfTrue="1" operator="equal">
      <formula>"Cerrada"</formula>
    </cfRule>
  </conditionalFormatting>
  <conditionalFormatting sqref="Y158">
    <cfRule type="cellIs" dxfId="315" priority="463" stopIfTrue="1" operator="equal">
      <formula>"Abierta con plan"</formula>
    </cfRule>
    <cfRule type="cellIs" dxfId="314" priority="454" stopIfTrue="1" operator="equal">
      <formula>"Abierta con plan"</formula>
    </cfRule>
    <cfRule type="cellIs" dxfId="313" priority="455" stopIfTrue="1" operator="equal">
      <formula>"Cerrada"</formula>
    </cfRule>
    <cfRule type="cellIs" dxfId="312" priority="458" stopIfTrue="1" operator="equal">
      <formula>"Abierta sin plan"</formula>
    </cfRule>
    <cfRule type="cellIs" dxfId="311" priority="457" stopIfTrue="1" operator="equal">
      <formula>"Abierta con plan"</formula>
    </cfRule>
    <cfRule type="cellIs" dxfId="310" priority="459" stopIfTrue="1" operator="equal">
      <formula>"Abierta con plan"</formula>
    </cfRule>
    <cfRule type="cellIs" dxfId="309" priority="460" stopIfTrue="1" operator="equal">
      <formula>"Cerrada"</formula>
    </cfRule>
    <cfRule type="cellIs" dxfId="308" priority="461" stopIfTrue="1" operator="equal">
      <formula>"Abierta sin plan"</formula>
    </cfRule>
    <cfRule type="cellIs" dxfId="307" priority="462" stopIfTrue="1" operator="equal">
      <formula>"Abierta sin plan"</formula>
    </cfRule>
    <cfRule type="cellIs" dxfId="306" priority="464" stopIfTrue="1" operator="equal">
      <formula>"Cerrada"</formula>
    </cfRule>
    <cfRule type="cellIs" dxfId="305" priority="466" stopIfTrue="1" operator="equal">
      <formula>"Abierta con plan"</formula>
    </cfRule>
    <cfRule type="cellIs" dxfId="304" priority="467" stopIfTrue="1" operator="equal">
      <formula>"Abierta sin plan"</formula>
    </cfRule>
    <cfRule type="cellIs" dxfId="303" priority="468" stopIfTrue="1" operator="equal">
      <formula>"Abierta con plan"</formula>
    </cfRule>
    <cfRule type="cellIs" dxfId="302" priority="469" stopIfTrue="1" operator="equal">
      <formula>"Cerrada"</formula>
    </cfRule>
    <cfRule type="cellIs" dxfId="301" priority="470" stopIfTrue="1" operator="equal">
      <formula>"Abierta sin plan"</formula>
    </cfRule>
    <cfRule type="cellIs" dxfId="300" priority="471" stopIfTrue="1" operator="equal">
      <formula>"Abierta sin plan"</formula>
    </cfRule>
    <cfRule type="cellIs" dxfId="299" priority="441" stopIfTrue="1" operator="equal">
      <formula>"Abierta con plan"</formula>
    </cfRule>
    <cfRule type="cellIs" dxfId="298" priority="446" stopIfTrue="1" operator="equal">
      <formula>"Cerrada"</formula>
    </cfRule>
    <cfRule type="cellIs" dxfId="297" priority="444" stopIfTrue="1" operator="equal">
      <formula>"Abierta sin plan"</formula>
    </cfRule>
    <cfRule type="cellIs" dxfId="296" priority="472" stopIfTrue="1" operator="equal">
      <formula>"Abierta con plan"</formula>
    </cfRule>
    <cfRule type="cellIs" dxfId="295" priority="473" stopIfTrue="1" operator="equal">
      <formula>"Cerrada"</formula>
    </cfRule>
    <cfRule type="cellIs" dxfId="294" priority="475" stopIfTrue="1" operator="equal">
      <formula>"Abierta con plan"</formula>
    </cfRule>
    <cfRule type="cellIs" dxfId="293" priority="476" stopIfTrue="1" operator="equal">
      <formula>"Abierta sin plan"</formula>
    </cfRule>
    <cfRule type="cellIs" dxfId="292" priority="477" stopIfTrue="1" operator="equal">
      <formula>"Abierta con plan"</formula>
    </cfRule>
    <cfRule type="cellIs" dxfId="291" priority="478" stopIfTrue="1" operator="equal">
      <formula>"Cerrada"</formula>
    </cfRule>
    <cfRule type="cellIs" dxfId="290" priority="448" stopIfTrue="1" operator="equal">
      <formula>"Abierta con plan"</formula>
    </cfRule>
    <cfRule type="cellIs" dxfId="289" priority="443" stopIfTrue="1" operator="equal">
      <formula>"Abierta sin plan"</formula>
    </cfRule>
    <cfRule type="cellIs" dxfId="288" priority="442" stopIfTrue="1" operator="equal">
      <formula>"Cerrada"</formula>
    </cfRule>
    <cfRule type="cellIs" dxfId="287" priority="445" stopIfTrue="1" operator="equal">
      <formula>"Abierta con plan"</formula>
    </cfRule>
    <cfRule type="cellIs" dxfId="286" priority="436" stopIfTrue="1" operator="equal">
      <formula>"Abierta con plan"</formula>
    </cfRule>
    <cfRule type="cellIs" dxfId="285" priority="437" stopIfTrue="1" operator="equal">
      <formula>"Cerrada"</formula>
    </cfRule>
    <cfRule type="cellIs" dxfId="284" priority="439" stopIfTrue="1" operator="equal">
      <formula>"Abierta con plan"</formula>
    </cfRule>
    <cfRule type="cellIs" dxfId="283" priority="440" stopIfTrue="1" operator="equal">
      <formula>"Abierta sin plan"</formula>
    </cfRule>
    <cfRule type="cellIs" dxfId="282" priority="479" stopIfTrue="1" operator="equal">
      <formula>"Abierta sin plan"</formula>
    </cfRule>
    <cfRule type="cellIs" dxfId="281" priority="453" stopIfTrue="1" operator="equal">
      <formula>"Abierta sin plan"</formula>
    </cfRule>
    <cfRule type="cellIs" dxfId="280" priority="449" stopIfTrue="1" operator="equal">
      <formula>"Abierta sin plan"</formula>
    </cfRule>
    <cfRule type="cellIs" dxfId="279" priority="450" stopIfTrue="1" operator="equal">
      <formula>"Abierta con plan"</formula>
    </cfRule>
    <cfRule type="cellIs" dxfId="278" priority="451" stopIfTrue="1" operator="equal">
      <formula>"Cerrada"</formula>
    </cfRule>
    <cfRule type="cellIs" dxfId="277" priority="435" stopIfTrue="1" operator="equal">
      <formula>"Abierta sin plan"</formula>
    </cfRule>
    <cfRule type="cellIs" dxfId="276" priority="452" stopIfTrue="1" operator="equal">
      <formula>"Abierta sin plan"</formula>
    </cfRule>
  </conditionalFormatting>
  <conditionalFormatting sqref="Y163">
    <cfRule type="cellIs" dxfId="275" priority="129" stopIfTrue="1" operator="equal">
      <formula>"Abierta con plan"</formula>
    </cfRule>
    <cfRule type="cellIs" dxfId="274" priority="130" stopIfTrue="1" operator="equal">
      <formula>"Cerrada"</formula>
    </cfRule>
    <cfRule type="cellIs" dxfId="273" priority="131" stopIfTrue="1" operator="equal">
      <formula>"Abierta sin plan"</formula>
    </cfRule>
    <cfRule type="cellIs" dxfId="272" priority="128" stopIfTrue="1" operator="equal">
      <formula>"Abierta sin plan"</formula>
    </cfRule>
    <cfRule type="cellIs" dxfId="271" priority="123" stopIfTrue="1" operator="equal">
      <formula>"Abierta sin plan"</formula>
    </cfRule>
    <cfRule type="cellIs" dxfId="270" priority="127" stopIfTrue="1" operator="equal">
      <formula>"Abierta con plan"</formula>
    </cfRule>
    <cfRule type="cellIs" dxfId="269" priority="125" stopIfTrue="1" operator="equal">
      <formula>"Cerrada"</formula>
    </cfRule>
    <cfRule type="cellIs" dxfId="268" priority="124" stopIfTrue="1" operator="equal">
      <formula>"Abierta con plan"</formula>
    </cfRule>
  </conditionalFormatting>
  <conditionalFormatting sqref="Y164">
    <cfRule type="cellIs" dxfId="267" priority="838" stopIfTrue="1" operator="equal">
      <formula>"Abierta con plan"</formula>
    </cfRule>
    <cfRule type="cellIs" dxfId="266" priority="845" stopIfTrue="1" operator="equal">
      <formula>"Abierta sin plan"</formula>
    </cfRule>
    <cfRule type="cellIs" dxfId="265" priority="844" stopIfTrue="1" operator="equal">
      <formula>"Cerrada"</formula>
    </cfRule>
    <cfRule type="cellIs" dxfId="264" priority="843" stopIfTrue="1" operator="equal">
      <formula>"Abierta con plan"</formula>
    </cfRule>
    <cfRule type="cellIs" dxfId="263" priority="842" stopIfTrue="1" operator="equal">
      <formula>"Abierta sin plan"</formula>
    </cfRule>
    <cfRule type="cellIs" dxfId="262" priority="841" stopIfTrue="1" operator="equal">
      <formula>"Abierta con plan"</formula>
    </cfRule>
    <cfRule type="cellIs" dxfId="261" priority="839" stopIfTrue="1" operator="equal">
      <formula>"Cerrada"</formula>
    </cfRule>
  </conditionalFormatting>
  <conditionalFormatting sqref="Y164:Y165">
    <cfRule type="cellIs" dxfId="260" priority="830" stopIfTrue="1" operator="equal">
      <formula>"Abierta sin plan"</formula>
    </cfRule>
  </conditionalFormatting>
  <conditionalFormatting sqref="Y165">
    <cfRule type="cellIs" dxfId="259" priority="829" stopIfTrue="1" operator="equal">
      <formula>"Cerrada"</formula>
    </cfRule>
    <cfRule type="cellIs" dxfId="258" priority="828" stopIfTrue="1" operator="equal">
      <formula>"Abierta con plan"</formula>
    </cfRule>
    <cfRule type="cellIs" dxfId="257" priority="827" stopIfTrue="1" operator="equal">
      <formula>"Abierta sin plan"</formula>
    </cfRule>
    <cfRule type="cellIs" dxfId="256" priority="826" stopIfTrue="1" operator="equal">
      <formula>"Abierta con plan"</formula>
    </cfRule>
    <cfRule type="cellIs" dxfId="255" priority="824" stopIfTrue="1" operator="equal">
      <formula>"Cerrada"</formula>
    </cfRule>
    <cfRule type="cellIs" dxfId="254" priority="823" stopIfTrue="1" operator="equal">
      <formula>"Abierta con plan"</formula>
    </cfRule>
  </conditionalFormatting>
  <conditionalFormatting sqref="Y165:Y166">
    <cfRule type="cellIs" dxfId="253" priority="815" stopIfTrue="1" operator="equal">
      <formula>"Abierta sin plan"</formula>
    </cfRule>
  </conditionalFormatting>
  <conditionalFormatting sqref="Y165:Y168 Y170:Y174">
    <cfRule type="cellIs" dxfId="252" priority="426" stopIfTrue="1" operator="equal">
      <formula>"Abierta sin plan"</formula>
    </cfRule>
    <cfRule type="cellIs" dxfId="251" priority="434" stopIfTrue="1" operator="equal">
      <formula>"Abierta sin plan"</formula>
    </cfRule>
    <cfRule type="cellIs" dxfId="250" priority="432" stopIfTrue="1" operator="equal">
      <formula>"Abierta con plan"</formula>
    </cfRule>
    <cfRule type="cellIs" dxfId="249" priority="427" stopIfTrue="1" operator="equal">
      <formula>"Abierta con plan"</formula>
    </cfRule>
    <cfRule type="cellIs" dxfId="248" priority="428" stopIfTrue="1" operator="equal">
      <formula>"Cerrada"</formula>
    </cfRule>
    <cfRule type="cellIs" dxfId="247" priority="430" stopIfTrue="1" operator="equal">
      <formula>"Abierta con plan"</formula>
    </cfRule>
    <cfRule type="cellIs" dxfId="246" priority="431" stopIfTrue="1" operator="equal">
      <formula>"Abierta sin plan"</formula>
    </cfRule>
    <cfRule type="cellIs" dxfId="245" priority="433" stopIfTrue="1" operator="equal">
      <formula>"Cerrada"</formula>
    </cfRule>
  </conditionalFormatting>
  <conditionalFormatting sqref="Y166">
    <cfRule type="cellIs" dxfId="244" priority="811" stopIfTrue="1" operator="equal">
      <formula>"Abierta con plan"</formula>
    </cfRule>
    <cfRule type="cellIs" dxfId="243" priority="808" stopIfTrue="1" operator="equal">
      <formula>"Abierta con plan"</formula>
    </cfRule>
    <cfRule type="cellIs" dxfId="242" priority="809" stopIfTrue="1" operator="equal">
      <formula>"Cerrada"</formula>
    </cfRule>
    <cfRule type="cellIs" dxfId="241" priority="814" stopIfTrue="1" operator="equal">
      <formula>"Cerrada"</formula>
    </cfRule>
    <cfRule type="cellIs" dxfId="240" priority="813" stopIfTrue="1" operator="equal">
      <formula>"Abierta con plan"</formula>
    </cfRule>
    <cfRule type="cellIs" dxfId="239" priority="812" stopIfTrue="1" operator="equal">
      <formula>"Abierta sin plan"</formula>
    </cfRule>
  </conditionalFormatting>
  <conditionalFormatting sqref="Y166:Y167">
    <cfRule type="cellIs" dxfId="238" priority="785" stopIfTrue="1" operator="equal">
      <formula>"Abierta sin plan"</formula>
    </cfRule>
  </conditionalFormatting>
  <conditionalFormatting sqref="Y167">
    <cfRule type="cellIs" dxfId="237" priority="779" stopIfTrue="1" operator="equal">
      <formula>"Cerrada"</formula>
    </cfRule>
    <cfRule type="cellIs" dxfId="236" priority="781" stopIfTrue="1" operator="equal">
      <formula>"Abierta con plan"</formula>
    </cfRule>
    <cfRule type="cellIs" dxfId="235" priority="782" stopIfTrue="1" operator="equal">
      <formula>"Abierta sin plan"</formula>
    </cfRule>
    <cfRule type="cellIs" dxfId="234" priority="783" stopIfTrue="1" operator="equal">
      <formula>"Abierta con plan"</formula>
    </cfRule>
    <cfRule type="cellIs" dxfId="233" priority="784" stopIfTrue="1" operator="equal">
      <formula>"Cerrada"</formula>
    </cfRule>
    <cfRule type="cellIs" dxfId="232" priority="778" stopIfTrue="1" operator="equal">
      <formula>"Abierta con plan"</formula>
    </cfRule>
  </conditionalFormatting>
  <conditionalFormatting sqref="Y167:Y168">
    <cfRule type="cellIs" dxfId="231" priority="770" stopIfTrue="1" operator="equal">
      <formula>"Abierta sin plan"</formula>
    </cfRule>
  </conditionalFormatting>
  <conditionalFormatting sqref="Y168">
    <cfRule type="cellIs" dxfId="230" priority="762" stopIfTrue="1" operator="equal">
      <formula>"Abierta sin plan"</formula>
    </cfRule>
    <cfRule type="cellIs" dxfId="229" priority="763" stopIfTrue="1" operator="equal">
      <formula>"Abierta con plan"</formula>
    </cfRule>
    <cfRule type="cellIs" dxfId="228" priority="764" stopIfTrue="1" operator="equal">
      <formula>"Cerrada"</formula>
    </cfRule>
    <cfRule type="cellIs" dxfId="227" priority="766" stopIfTrue="1" operator="equal">
      <formula>"Abierta con plan"</formula>
    </cfRule>
    <cfRule type="cellIs" dxfId="226" priority="767" stopIfTrue="1" operator="equal">
      <formula>"Abierta sin plan"</formula>
    </cfRule>
    <cfRule type="cellIs" dxfId="225" priority="768" stopIfTrue="1" operator="equal">
      <formula>"Abierta con plan"</formula>
    </cfRule>
    <cfRule type="cellIs" dxfId="224" priority="769" stopIfTrue="1" operator="equal">
      <formula>"Cerrada"</formula>
    </cfRule>
  </conditionalFormatting>
  <conditionalFormatting sqref="Y169">
    <cfRule type="cellIs" dxfId="223" priority="637" stopIfTrue="1" operator="equal">
      <formula>"Abierta con plan"</formula>
    </cfRule>
    <cfRule type="cellIs" dxfId="222" priority="641" stopIfTrue="1" operator="equal">
      <formula>"Abierta sin plan"</formula>
    </cfRule>
    <cfRule type="cellIs" dxfId="221" priority="633" stopIfTrue="1" operator="equal">
      <formula>"Abierta sin plan"</formula>
    </cfRule>
    <cfRule type="cellIs" dxfId="220" priority="635" stopIfTrue="1" operator="equal">
      <formula>"Cerrada"</formula>
    </cfRule>
    <cfRule type="cellIs" dxfId="219" priority="634" stopIfTrue="1" operator="equal">
      <formula>"Abierta con plan"</formula>
    </cfRule>
    <cfRule type="cellIs" dxfId="218" priority="640" stopIfTrue="1" operator="equal">
      <formula>"Cerrada"</formula>
    </cfRule>
    <cfRule type="cellIs" dxfId="217" priority="639" stopIfTrue="1" operator="equal">
      <formula>"Abierta con plan"</formula>
    </cfRule>
    <cfRule type="cellIs" dxfId="216" priority="638" stopIfTrue="1" operator="equal">
      <formula>"Abierta sin plan"</formula>
    </cfRule>
  </conditionalFormatting>
  <conditionalFormatting sqref="Y170">
    <cfRule type="cellIs" dxfId="215" priority="624" stopIfTrue="1" operator="equal">
      <formula>"Abierta con plan"</formula>
    </cfRule>
    <cfRule type="cellIs" dxfId="214" priority="623" stopIfTrue="1" operator="equal">
      <formula>"Abierta sin plan"</formula>
    </cfRule>
    <cfRule type="cellIs" dxfId="213" priority="625" stopIfTrue="1" operator="equal">
      <formula>"Cerrada"</formula>
    </cfRule>
    <cfRule type="cellIs" dxfId="212" priority="622" stopIfTrue="1" operator="equal">
      <formula>"Abierta con plan"</formula>
    </cfRule>
    <cfRule type="cellIs" dxfId="211" priority="618" stopIfTrue="1" operator="equal">
      <formula>"Abierta sin plan"</formula>
    </cfRule>
    <cfRule type="cellIs" dxfId="210" priority="619" stopIfTrue="1" operator="equal">
      <formula>"Abierta con plan"</formula>
    </cfRule>
    <cfRule type="cellIs" dxfId="209" priority="620" stopIfTrue="1" operator="equal">
      <formula>"Cerrada"</formula>
    </cfRule>
    <cfRule type="cellIs" dxfId="208" priority="626" stopIfTrue="1" operator="equal">
      <formula>"Abierta sin plan"</formula>
    </cfRule>
  </conditionalFormatting>
  <conditionalFormatting sqref="Y171">
    <cfRule type="cellIs" dxfId="207" priority="608" stopIfTrue="1" operator="equal">
      <formula>"Abierta sin plan"</formula>
    </cfRule>
    <cfRule type="cellIs" dxfId="206" priority="609" stopIfTrue="1" operator="equal">
      <formula>"Abierta con plan"</formula>
    </cfRule>
    <cfRule type="cellIs" dxfId="205" priority="610" stopIfTrue="1" operator="equal">
      <formula>"Cerrada"</formula>
    </cfRule>
    <cfRule type="cellIs" dxfId="204" priority="611" stopIfTrue="1" operator="equal">
      <formula>"Abierta sin plan"</formula>
    </cfRule>
    <cfRule type="cellIs" dxfId="203" priority="603" stopIfTrue="1" operator="equal">
      <formula>"Abierta sin plan"</formula>
    </cfRule>
    <cfRule type="cellIs" dxfId="202" priority="604" stopIfTrue="1" operator="equal">
      <formula>"Abierta con plan"</formula>
    </cfRule>
    <cfRule type="cellIs" dxfId="201" priority="605" stopIfTrue="1" operator="equal">
      <formula>"Cerrada"</formula>
    </cfRule>
    <cfRule type="cellIs" dxfId="200" priority="607" stopIfTrue="1" operator="equal">
      <formula>"Abierta con plan"</formula>
    </cfRule>
  </conditionalFormatting>
  <conditionalFormatting sqref="Y172">
    <cfRule type="cellIs" dxfId="199" priority="574" stopIfTrue="1" operator="equal">
      <formula>"Abierta con plan"</formula>
    </cfRule>
    <cfRule type="cellIs" dxfId="198" priority="573" stopIfTrue="1" operator="equal">
      <formula>"Abierta sin plan"</formula>
    </cfRule>
    <cfRule type="cellIs" dxfId="197" priority="575" stopIfTrue="1" operator="equal">
      <formula>"Cerrada"</formula>
    </cfRule>
    <cfRule type="cellIs" dxfId="196" priority="577" stopIfTrue="1" operator="equal">
      <formula>"Abierta con plan"</formula>
    </cfRule>
    <cfRule type="cellIs" dxfId="195" priority="579" stopIfTrue="1" operator="equal">
      <formula>"Abierta con plan"</formula>
    </cfRule>
    <cfRule type="cellIs" dxfId="194" priority="578" stopIfTrue="1" operator="equal">
      <formula>"Abierta sin plan"</formula>
    </cfRule>
    <cfRule type="cellIs" dxfId="193" priority="580" stopIfTrue="1" operator="equal">
      <formula>"Cerrada"</formula>
    </cfRule>
    <cfRule type="cellIs" dxfId="192" priority="581" stopIfTrue="1" operator="equal">
      <formula>"Abierta sin plan"</formula>
    </cfRule>
  </conditionalFormatting>
  <conditionalFormatting sqref="Y173">
    <cfRule type="cellIs" dxfId="191" priority="588" stopIfTrue="1" operator="equal">
      <formula>"Abierta sin plan"</formula>
    </cfRule>
    <cfRule type="cellIs" dxfId="190" priority="594" stopIfTrue="1" operator="equal">
      <formula>"Abierta con plan"</formula>
    </cfRule>
    <cfRule type="cellIs" dxfId="189" priority="595" stopIfTrue="1" operator="equal">
      <formula>"Cerrada"</formula>
    </cfRule>
    <cfRule type="cellIs" dxfId="188" priority="590" stopIfTrue="1" operator="equal">
      <formula>"Cerrada"</formula>
    </cfRule>
    <cfRule type="cellIs" dxfId="187" priority="592" stopIfTrue="1" operator="equal">
      <formula>"Abierta con plan"</formula>
    </cfRule>
    <cfRule type="cellIs" dxfId="186" priority="596" stopIfTrue="1" operator="equal">
      <formula>"Abierta sin plan"</formula>
    </cfRule>
    <cfRule type="cellIs" dxfId="185" priority="593" stopIfTrue="1" operator="equal">
      <formula>"Abierta sin plan"</formula>
    </cfRule>
    <cfRule type="cellIs" dxfId="184" priority="589" stopIfTrue="1" operator="equal">
      <formula>"Abierta con plan"</formula>
    </cfRule>
  </conditionalFormatting>
  <conditionalFormatting sqref="Y174">
    <cfRule type="cellIs" dxfId="183" priority="652" stopIfTrue="1" operator="equal">
      <formula>"Abierta con plan"</formula>
    </cfRule>
    <cfRule type="cellIs" dxfId="182" priority="655" stopIfTrue="1" operator="equal">
      <formula>"Cerrada"</formula>
    </cfRule>
    <cfRule type="cellIs" dxfId="181" priority="650" stopIfTrue="1" operator="equal">
      <formula>"Cerrada"</formula>
    </cfRule>
    <cfRule type="cellIs" dxfId="180" priority="649" stopIfTrue="1" operator="equal">
      <formula>"Abierta con plan"</formula>
    </cfRule>
    <cfRule type="cellIs" dxfId="179" priority="656" stopIfTrue="1" operator="equal">
      <formula>"Abierta sin plan"</formula>
    </cfRule>
    <cfRule type="cellIs" dxfId="178" priority="209" stopIfTrue="1" operator="equal">
      <formula>"Abierta sin plan"</formula>
    </cfRule>
    <cfRule type="cellIs" dxfId="177" priority="208" stopIfTrue="1" operator="equal">
      <formula>"Cerrada"</formula>
    </cfRule>
    <cfRule type="cellIs" dxfId="176" priority="207" stopIfTrue="1" operator="equal">
      <formula>"Abierta con plan"</formula>
    </cfRule>
    <cfRule type="cellIs" dxfId="175" priority="206" stopIfTrue="1" operator="equal">
      <formula>"Abierta sin plan"</formula>
    </cfRule>
    <cfRule type="cellIs" dxfId="174" priority="205" stopIfTrue="1" operator="equal">
      <formula>"Abierta con plan"</formula>
    </cfRule>
    <cfRule type="cellIs" dxfId="173" priority="203" stopIfTrue="1" operator="equal">
      <formula>"Cerrada"</formula>
    </cfRule>
    <cfRule type="cellIs" dxfId="172" priority="202" stopIfTrue="1" operator="equal">
      <formula>"Abierta con plan"</formula>
    </cfRule>
    <cfRule type="cellIs" dxfId="171" priority="201" stopIfTrue="1" operator="equal">
      <formula>"Abierta sin plan"</formula>
    </cfRule>
    <cfRule type="cellIs" dxfId="170" priority="648" stopIfTrue="1" operator="equal">
      <formula>"Abierta sin plan"</formula>
    </cfRule>
    <cfRule type="cellIs" dxfId="169" priority="654" stopIfTrue="1" operator="equal">
      <formula>"Abierta con plan"</formula>
    </cfRule>
    <cfRule type="cellIs" dxfId="168" priority="653" stopIfTrue="1" operator="equal">
      <formula>"Abierta sin plan"</formula>
    </cfRule>
  </conditionalFormatting>
  <conditionalFormatting sqref="Y175">
    <cfRule type="cellIs" dxfId="167" priority="357" stopIfTrue="1" operator="equal">
      <formula>"Abierta sin plan"</formula>
    </cfRule>
    <cfRule type="cellIs" dxfId="166" priority="358" stopIfTrue="1" operator="equal">
      <formula>"Abierta con plan"</formula>
    </cfRule>
    <cfRule type="cellIs" dxfId="165" priority="359" stopIfTrue="1" operator="equal">
      <formula>"Cerrada"</formula>
    </cfRule>
    <cfRule type="cellIs" dxfId="164" priority="361" stopIfTrue="1" operator="equal">
      <formula>"Abierta con plan"</formula>
    </cfRule>
    <cfRule type="cellIs" dxfId="163" priority="362" stopIfTrue="1" operator="equal">
      <formula>"Abierta sin plan"</formula>
    </cfRule>
    <cfRule type="cellIs" dxfId="162" priority="364" stopIfTrue="1" operator="equal">
      <formula>"Cerrada"</formula>
    </cfRule>
    <cfRule type="cellIs" dxfId="161" priority="365" stopIfTrue="1" operator="equal">
      <formula>"Abierta sin plan"</formula>
    </cfRule>
    <cfRule type="cellIs" dxfId="160" priority="367" stopIfTrue="1" operator="equal">
      <formula>"Abierta con plan"</formula>
    </cfRule>
    <cfRule type="cellIs" dxfId="159" priority="368" stopIfTrue="1" operator="equal">
      <formula>"Cerrada"</formula>
    </cfRule>
    <cfRule type="cellIs" dxfId="158" priority="370" stopIfTrue="1" operator="equal">
      <formula>"Abierta con plan"</formula>
    </cfRule>
    <cfRule type="cellIs" dxfId="157" priority="371" stopIfTrue="1" operator="equal">
      <formula>"Abierta sin plan"</formula>
    </cfRule>
    <cfRule type="cellIs" dxfId="156" priority="372" stopIfTrue="1" operator="equal">
      <formula>"Abierta con plan"</formula>
    </cfRule>
    <cfRule type="cellIs" dxfId="155" priority="373" stopIfTrue="1" operator="equal">
      <formula>"Cerrada"</formula>
    </cfRule>
    <cfRule type="cellIs" dxfId="154" priority="718" stopIfTrue="1" operator="equal">
      <formula>"Abierta con plan"</formula>
    </cfRule>
    <cfRule type="cellIs" dxfId="153" priority="374" stopIfTrue="1" operator="equal">
      <formula>"Abierta sin plan"</formula>
    </cfRule>
    <cfRule type="cellIs" dxfId="152" priority="719" stopIfTrue="1" operator="equal">
      <formula>"Cerrada"</formula>
    </cfRule>
    <cfRule type="cellIs" dxfId="151" priority="721" stopIfTrue="1" operator="equal">
      <formula>"Abierta con plan"</formula>
    </cfRule>
    <cfRule type="cellIs" dxfId="150" priority="722" stopIfTrue="1" operator="equal">
      <formula>"Abierta sin plan"</formula>
    </cfRule>
    <cfRule type="cellIs" dxfId="149" priority="723" stopIfTrue="1" operator="equal">
      <formula>"Abierta con plan"</formula>
    </cfRule>
    <cfRule type="cellIs" dxfId="148" priority="363" stopIfTrue="1" operator="equal">
      <formula>"Abierta con plan"</formula>
    </cfRule>
    <cfRule type="cellIs" dxfId="147" priority="725" stopIfTrue="1" operator="equal">
      <formula>"Abierta sin plan"</formula>
    </cfRule>
    <cfRule type="cellIs" dxfId="146" priority="366" stopIfTrue="1" operator="equal">
      <formula>"Abierta sin plan"</formula>
    </cfRule>
    <cfRule type="cellIs" dxfId="145" priority="724" stopIfTrue="1" operator="equal">
      <formula>"Cerrada"</formula>
    </cfRule>
  </conditionalFormatting>
  <conditionalFormatting sqref="Y175:Y177">
    <cfRule type="cellIs" dxfId="144" priority="695" stopIfTrue="1" operator="equal">
      <formula>"Abierta sin plan"</formula>
    </cfRule>
  </conditionalFormatting>
  <conditionalFormatting sqref="Y176">
    <cfRule type="cellIs" dxfId="143" priority="688" stopIfTrue="1" operator="equal">
      <formula>"Abierta con plan"</formula>
    </cfRule>
    <cfRule type="cellIs" dxfId="142" priority="693" stopIfTrue="1" operator="equal">
      <formula>"Abierta con plan"</formula>
    </cfRule>
    <cfRule type="cellIs" dxfId="141" priority="694" stopIfTrue="1" operator="equal">
      <formula>"Cerrada"</formula>
    </cfRule>
    <cfRule type="cellIs" dxfId="140" priority="692" stopIfTrue="1" operator="equal">
      <formula>"Abierta sin plan"</formula>
    </cfRule>
    <cfRule type="cellIs" dxfId="139" priority="689" stopIfTrue="1" operator="equal">
      <formula>"Cerrada"</formula>
    </cfRule>
    <cfRule type="cellIs" dxfId="138" priority="691" stopIfTrue="1" operator="equal">
      <formula>"Abierta con plan"</formula>
    </cfRule>
    <cfRule type="cellIs" dxfId="137" priority="687" stopIfTrue="1" operator="equal">
      <formula>"Abierta sin plan"</formula>
    </cfRule>
  </conditionalFormatting>
  <conditionalFormatting sqref="Y177">
    <cfRule type="cellIs" dxfId="136" priority="708" stopIfTrue="1" operator="equal">
      <formula>"Abierta con plan"</formula>
    </cfRule>
    <cfRule type="cellIs" dxfId="135" priority="707" stopIfTrue="1" operator="equal">
      <formula>"Abierta sin plan"</formula>
    </cfRule>
    <cfRule type="cellIs" dxfId="134" priority="706" stopIfTrue="1" operator="equal">
      <formula>"Abierta con plan"</formula>
    </cfRule>
    <cfRule type="cellIs" dxfId="133" priority="704" stopIfTrue="1" operator="equal">
      <formula>"Cerrada"</formula>
    </cfRule>
    <cfRule type="cellIs" dxfId="132" priority="703" stopIfTrue="1" operator="equal">
      <formula>"Abierta con plan"</formula>
    </cfRule>
    <cfRule type="cellIs" dxfId="131" priority="710" stopIfTrue="1" operator="equal">
      <formula>"Abierta sin plan"</formula>
    </cfRule>
    <cfRule type="cellIs" dxfId="130" priority="709" stopIfTrue="1" operator="equal">
      <formula>"Cerrada"</formula>
    </cfRule>
  </conditionalFormatting>
  <conditionalFormatting sqref="Y178">
    <cfRule type="cellIs" dxfId="129" priority="566" stopIfTrue="1" operator="equal">
      <formula>"Abierta sin plan"</formula>
    </cfRule>
    <cfRule type="cellIs" dxfId="128" priority="565" stopIfTrue="1" operator="equal">
      <formula>"Cerrada"</formula>
    </cfRule>
    <cfRule type="cellIs" dxfId="127" priority="562" stopIfTrue="1" operator="equal">
      <formula>"Abierta con plan"</formula>
    </cfRule>
    <cfRule type="cellIs" dxfId="126" priority="558" stopIfTrue="1" operator="equal">
      <formula>"Abierta sin plan"</formula>
    </cfRule>
    <cfRule type="cellIs" dxfId="125" priority="560" stopIfTrue="1" operator="equal">
      <formula>"Cerrada"</formula>
    </cfRule>
    <cfRule type="cellIs" dxfId="124" priority="559" stopIfTrue="1" operator="equal">
      <formula>"Abierta con plan"</formula>
    </cfRule>
    <cfRule type="cellIs" dxfId="123" priority="563" stopIfTrue="1" operator="equal">
      <formula>"Abierta sin plan"</formula>
    </cfRule>
    <cfRule type="cellIs" dxfId="122" priority="564" stopIfTrue="1" operator="equal">
      <formula>"Abierta con plan"</formula>
    </cfRule>
  </conditionalFormatting>
  <conditionalFormatting sqref="Y179">
    <cfRule type="cellIs" dxfId="121" priority="340" stopIfTrue="1" operator="equal">
      <formula>"Abierta con plan"</formula>
    </cfRule>
    <cfRule type="cellIs" dxfId="120" priority="341" stopIfTrue="1" operator="equal">
      <formula>"Cerrada"</formula>
    </cfRule>
    <cfRule type="cellIs" dxfId="119" priority="353" stopIfTrue="1" operator="equal">
      <formula>"Abierta sin plan"</formula>
    </cfRule>
    <cfRule type="cellIs" dxfId="118" priority="356" stopIfTrue="1" operator="equal">
      <formula>"Abierta sin plan"</formula>
    </cfRule>
    <cfRule type="cellIs" dxfId="117" priority="355" stopIfTrue="1" operator="equal">
      <formula>"Cerrada"</formula>
    </cfRule>
    <cfRule type="cellIs" dxfId="116" priority="354" stopIfTrue="1" operator="equal">
      <formula>"Abierta con plan"</formula>
    </cfRule>
    <cfRule type="cellIs" dxfId="115" priority="347" stopIfTrue="1" operator="equal">
      <formula>"Abierta sin plan"</formula>
    </cfRule>
    <cfRule type="cellIs" dxfId="114" priority="346" stopIfTrue="1" operator="equal">
      <formula>"Cerrada"</formula>
    </cfRule>
    <cfRule type="cellIs" dxfId="113" priority="345" stopIfTrue="1" operator="equal">
      <formula>"Abierta con plan"</formula>
    </cfRule>
    <cfRule type="cellIs" dxfId="112" priority="344" stopIfTrue="1" operator="equal">
      <formula>"Abierta sin plan"</formula>
    </cfRule>
    <cfRule type="cellIs" dxfId="111" priority="796" stopIfTrue="1" operator="equal">
      <formula>"Abierta con plan"</formula>
    </cfRule>
    <cfRule type="cellIs" dxfId="110" priority="792" stopIfTrue="1" operator="equal">
      <formula>"Abierta sin plan"</formula>
    </cfRule>
    <cfRule type="cellIs" dxfId="109" priority="343" stopIfTrue="1" operator="equal">
      <formula>"Abierta con plan"</formula>
    </cfRule>
    <cfRule type="cellIs" dxfId="108" priority="797" stopIfTrue="1" operator="equal">
      <formula>"Abierta sin plan"</formula>
    </cfRule>
    <cfRule type="cellIs" dxfId="107" priority="798" stopIfTrue="1" operator="equal">
      <formula>"Abierta con plan"</formula>
    </cfRule>
    <cfRule type="cellIs" dxfId="106" priority="339" stopIfTrue="1" operator="equal">
      <formula>"Abierta sin plan"</formula>
    </cfRule>
    <cfRule type="cellIs" dxfId="105" priority="800" stopIfTrue="1" operator="equal">
      <formula>"Abierta sin plan"</formula>
    </cfRule>
    <cfRule type="cellIs" dxfId="104" priority="794" stopIfTrue="1" operator="equal">
      <formula>"Cerrada"</formula>
    </cfRule>
    <cfRule type="cellIs" dxfId="103" priority="350" stopIfTrue="1" operator="equal">
      <formula>"Cerrada"</formula>
    </cfRule>
    <cfRule type="cellIs" dxfId="102" priority="348" stopIfTrue="1" operator="equal">
      <formula>"Abierta sin plan"</formula>
    </cfRule>
    <cfRule type="cellIs" dxfId="101" priority="349" stopIfTrue="1" operator="equal">
      <formula>"Abierta con plan"</formula>
    </cfRule>
    <cfRule type="cellIs" dxfId="100" priority="352" stopIfTrue="1" operator="equal">
      <formula>"Abierta con plan"</formula>
    </cfRule>
    <cfRule type="cellIs" dxfId="99" priority="793" stopIfTrue="1" operator="equal">
      <formula>"Abierta con plan"</formula>
    </cfRule>
  </conditionalFormatting>
  <conditionalFormatting sqref="Y179:Y180">
    <cfRule type="cellIs" dxfId="98" priority="799" stopIfTrue="1" operator="equal">
      <formula>"Cerrada"</formula>
    </cfRule>
  </conditionalFormatting>
  <conditionalFormatting sqref="Y181">
    <cfRule type="cellIs" dxfId="97" priority="265" stopIfTrue="1" operator="equal">
      <formula>"Abierta con plan"</formula>
    </cfRule>
    <cfRule type="cellIs" dxfId="96" priority="266" stopIfTrue="1" operator="equal">
      <formula>"Abierta sin plan"</formula>
    </cfRule>
    <cfRule type="cellIs" dxfId="95" priority="269" stopIfTrue="1" operator="equal">
      <formula>"Abierta sin plan"</formula>
    </cfRule>
    <cfRule type="cellIs" dxfId="94" priority="270" stopIfTrue="1" operator="equal">
      <formula>"Abierta sin plan"</formula>
    </cfRule>
    <cfRule type="cellIs" dxfId="93" priority="267" stopIfTrue="1" operator="equal">
      <formula>"Abierta con plan"</formula>
    </cfRule>
    <cfRule type="cellIs" dxfId="92" priority="271" stopIfTrue="1" operator="equal">
      <formula>"Abierta con plan"</formula>
    </cfRule>
    <cfRule type="cellIs" dxfId="91" priority="268" stopIfTrue="1" operator="equal">
      <formula>"Cerrada"</formula>
    </cfRule>
    <cfRule type="cellIs" dxfId="90" priority="272" stopIfTrue="1" operator="equal">
      <formula>"Cerrada"</formula>
    </cfRule>
  </conditionalFormatting>
  <conditionalFormatting sqref="Y181:Y183">
    <cfRule type="cellIs" dxfId="89" priority="242" stopIfTrue="1" operator="equal">
      <formula>"Cerrada"</formula>
    </cfRule>
  </conditionalFormatting>
  <conditionalFormatting sqref="Y182">
    <cfRule type="cellIs" dxfId="88" priority="241" stopIfTrue="1" operator="equal">
      <formula>"Abierta con plan"</formula>
    </cfRule>
    <cfRule type="cellIs" dxfId="87" priority="240" stopIfTrue="1" operator="equal">
      <formula>"Abierta sin plan"</formula>
    </cfRule>
    <cfRule type="cellIs" dxfId="86" priority="238" stopIfTrue="1" operator="equal">
      <formula>"Cerrada"</formula>
    </cfRule>
    <cfRule type="cellIs" dxfId="85" priority="237" stopIfTrue="1" operator="equal">
      <formula>"Abierta con plan"</formula>
    </cfRule>
    <cfRule type="cellIs" dxfId="84" priority="236" stopIfTrue="1" operator="equal">
      <formula>"Abierta sin plan"</formula>
    </cfRule>
    <cfRule type="cellIs" dxfId="83" priority="235" stopIfTrue="1" operator="equal">
      <formula>"Abierta con plan"</formula>
    </cfRule>
    <cfRule type="cellIs" dxfId="82" priority="234" stopIfTrue="1" operator="equal">
      <formula>"Cerrada"</formula>
    </cfRule>
    <cfRule type="cellIs" dxfId="81" priority="239" stopIfTrue="1" operator="equal">
      <formula>"Abierta sin plan"</formula>
    </cfRule>
  </conditionalFormatting>
  <conditionalFormatting sqref="Y183">
    <cfRule type="cellIs" dxfId="80" priority="255" stopIfTrue="1" operator="equal">
      <formula>"Abierta sin plan"</formula>
    </cfRule>
    <cfRule type="cellIs" dxfId="79" priority="250" stopIfTrue="1" operator="equal">
      <formula>"Abierta con plan"</formula>
    </cfRule>
    <cfRule type="cellIs" dxfId="78" priority="251" stopIfTrue="1" operator="equal">
      <formula>"Abierta sin plan"</formula>
    </cfRule>
    <cfRule type="cellIs" dxfId="77" priority="252" stopIfTrue="1" operator="equal">
      <formula>"Abierta con plan"</formula>
    </cfRule>
    <cfRule type="cellIs" dxfId="76" priority="253" stopIfTrue="1" operator="equal">
      <formula>"Cerrada"</formula>
    </cfRule>
    <cfRule type="cellIs" dxfId="75" priority="254" stopIfTrue="1" operator="equal">
      <formula>"Abierta sin plan"</formula>
    </cfRule>
    <cfRule type="cellIs" dxfId="74" priority="256" stopIfTrue="1" operator="equal">
      <formula>"Abierta con plan"</formula>
    </cfRule>
    <cfRule type="cellIs" dxfId="73" priority="257" stopIfTrue="1" operator="equal">
      <formula>"Cerrada"</formula>
    </cfRule>
  </conditionalFormatting>
  <conditionalFormatting sqref="Y184:Y250">
    <cfRule type="cellIs" dxfId="72" priority="296" stopIfTrue="1" operator="equal">
      <formula>"Cerrada"</formula>
    </cfRule>
  </conditionalFormatting>
  <conditionalFormatting sqref="Y195">
    <cfRule type="cellIs" dxfId="71" priority="291" stopIfTrue="1" operator="equal">
      <formula>"Abierta con plan"</formula>
    </cfRule>
    <cfRule type="cellIs" dxfId="70" priority="295" stopIfTrue="1" operator="equal">
      <formula>"Abierta con plan"</formula>
    </cfRule>
    <cfRule type="cellIs" dxfId="69" priority="290" stopIfTrue="1" operator="equal">
      <formula>"Abierta sin plan"</formula>
    </cfRule>
    <cfRule type="cellIs" dxfId="68" priority="293" stopIfTrue="1" operator="equal">
      <formula>"Abierta sin plan"</formula>
    </cfRule>
    <cfRule type="cellIs" dxfId="67" priority="289" stopIfTrue="1" operator="equal">
      <formula>"Abierta con plan"</formula>
    </cfRule>
    <cfRule type="cellIs" dxfId="66" priority="288" stopIfTrue="1" operator="equal">
      <formula>"Cerrada"</formula>
    </cfRule>
    <cfRule type="cellIs" dxfId="65" priority="294" stopIfTrue="1" operator="equal">
      <formula>"Abierta sin plan"</formula>
    </cfRule>
    <cfRule type="cellIs" dxfId="64" priority="292" stopIfTrue="1" operator="equal">
      <formula>"Cerrada"</formula>
    </cfRule>
  </conditionalFormatting>
  <conditionalFormatting sqref="Y210">
    <cfRule type="cellIs" dxfId="63" priority="17" stopIfTrue="1" operator="equal">
      <formula>"Cerrada"</formula>
    </cfRule>
    <cfRule type="cellIs" dxfId="62" priority="16" stopIfTrue="1" operator="equal">
      <formula>"Abierta con plan"</formula>
    </cfRule>
    <cfRule type="cellIs" dxfId="61" priority="71" stopIfTrue="1" operator="equal">
      <formula>"Cerrada"</formula>
    </cfRule>
    <cfRule type="cellIs" dxfId="60" priority="15" stopIfTrue="1" operator="equal">
      <formula>"Abierta sin plan"</formula>
    </cfRule>
    <cfRule type="cellIs" dxfId="59" priority="70" stopIfTrue="1" operator="equal">
      <formula>"Abierta con plan"</formula>
    </cfRule>
    <cfRule type="cellIs" dxfId="58" priority="69" stopIfTrue="1" operator="equal">
      <formula>"Abierta sin plan"</formula>
    </cfRule>
  </conditionalFormatting>
  <conditionalFormatting sqref="Y251">
    <cfRule type="cellIs" dxfId="57" priority="172" stopIfTrue="1" operator="equal">
      <formula>"Cerrada"</formula>
    </cfRule>
    <cfRule type="cellIs" dxfId="56" priority="171" stopIfTrue="1" operator="equal">
      <formula>"Abierta con plan"</formula>
    </cfRule>
    <cfRule type="cellIs" dxfId="55" priority="170" stopIfTrue="1" operator="equal">
      <formula>"Abierta sin plan"</formula>
    </cfRule>
    <cfRule type="cellIs" dxfId="54" priority="169" stopIfTrue="1" operator="equal">
      <formula>"Abierta con plan"</formula>
    </cfRule>
    <cfRule type="cellIs" dxfId="53" priority="176" stopIfTrue="1" operator="equal">
      <formula>"Cerrada"</formula>
    </cfRule>
    <cfRule type="cellIs" dxfId="52" priority="175" stopIfTrue="1" operator="equal">
      <formula>"Abierta con plan"</formula>
    </cfRule>
    <cfRule type="cellIs" dxfId="51" priority="174" stopIfTrue="1" operator="equal">
      <formula>"Abierta sin plan"</formula>
    </cfRule>
    <cfRule type="cellIs" dxfId="50" priority="173" stopIfTrue="1" operator="equal">
      <formula>"Abierta sin plan"</formula>
    </cfRule>
  </conditionalFormatting>
  <conditionalFormatting sqref="Y251:Y252">
    <cfRule type="cellIs" dxfId="49" priority="161" stopIfTrue="1" operator="equal">
      <formula>"Cerrada"</formula>
    </cfRule>
  </conditionalFormatting>
  <conditionalFormatting sqref="Y252">
    <cfRule type="cellIs" dxfId="48" priority="156" stopIfTrue="1" operator="equal">
      <formula>"Abierta con plan"</formula>
    </cfRule>
    <cfRule type="cellIs" dxfId="47" priority="155" stopIfTrue="1" operator="equal">
      <formula>"Abierta sin plan"</formula>
    </cfRule>
    <cfRule type="cellIs" dxfId="46" priority="154" stopIfTrue="1" operator="equal">
      <formula>"Abierta con plan"</formula>
    </cfRule>
    <cfRule type="cellIs" dxfId="45" priority="160" stopIfTrue="1" operator="equal">
      <formula>"Abierta con plan"</formula>
    </cfRule>
    <cfRule type="cellIs" dxfId="44" priority="159" stopIfTrue="1" operator="equal">
      <formula>"Abierta sin plan"</formula>
    </cfRule>
    <cfRule type="cellIs" dxfId="43" priority="158" stopIfTrue="1" operator="equal">
      <formula>"Abierta sin plan"</formula>
    </cfRule>
    <cfRule type="cellIs" dxfId="42" priority="157" stopIfTrue="1" operator="equal">
      <formula>"Cerrada"</formula>
    </cfRule>
  </conditionalFormatting>
  <conditionalFormatting sqref="Y252:Y253">
    <cfRule type="cellIs" dxfId="41" priority="146" stopIfTrue="1" operator="equal">
      <formula>"Cerrada"</formula>
    </cfRule>
  </conditionalFormatting>
  <conditionalFormatting sqref="Y253">
    <cfRule type="cellIs" dxfId="40" priority="138" stopIfTrue="1" operator="equal">
      <formula>"Cerrada"</formula>
    </cfRule>
    <cfRule type="cellIs" dxfId="39" priority="139" stopIfTrue="1" operator="equal">
      <formula>"Abierta con plan"</formula>
    </cfRule>
    <cfRule type="cellIs" dxfId="38" priority="140" stopIfTrue="1" operator="equal">
      <formula>"Abierta sin plan"</formula>
    </cfRule>
    <cfRule type="cellIs" dxfId="37" priority="141" stopIfTrue="1" operator="equal">
      <formula>"Abierta con plan"</formula>
    </cfRule>
    <cfRule type="cellIs" dxfId="36" priority="142" stopIfTrue="1" operator="equal">
      <formula>"Cerrada"</formula>
    </cfRule>
    <cfRule type="cellIs" dxfId="35" priority="143" stopIfTrue="1" operator="equal">
      <formula>"Abierta sin plan"</formula>
    </cfRule>
    <cfRule type="cellIs" dxfId="34" priority="144" stopIfTrue="1" operator="equal">
      <formula>"Abierta sin plan"</formula>
    </cfRule>
    <cfRule type="cellIs" dxfId="33" priority="145" stopIfTrue="1" operator="equal">
      <formula>"Abierta con plan"</formula>
    </cfRule>
  </conditionalFormatting>
  <conditionalFormatting sqref="Y254:Y317">
    <cfRule type="cellIs" dxfId="32" priority="224" stopIfTrue="1" operator="equal">
      <formula>"Cerrada"</formula>
    </cfRule>
  </conditionalFormatting>
  <conditionalFormatting sqref="Y259">
    <cfRule type="cellIs" dxfId="31" priority="219" stopIfTrue="1" operator="equal">
      <formula>"Abierta con plan"</formula>
    </cfRule>
    <cfRule type="cellIs" dxfId="30" priority="218" stopIfTrue="1" operator="equal">
      <formula>"Abierta sin plan"</formula>
    </cfRule>
    <cfRule type="cellIs" dxfId="29" priority="216" stopIfTrue="1" operator="equal">
      <formula>"Cerrada"</formula>
    </cfRule>
    <cfRule type="cellIs" dxfId="28" priority="217" stopIfTrue="1" operator="equal">
      <formula>"Abierta con plan"</formula>
    </cfRule>
    <cfRule type="cellIs" dxfId="27" priority="222" stopIfTrue="1" operator="equal">
      <formula>"Abierta sin plan"</formula>
    </cfRule>
    <cfRule type="cellIs" dxfId="26" priority="223" stopIfTrue="1" operator="equal">
      <formula>"Abierta con plan"</formula>
    </cfRule>
    <cfRule type="cellIs" dxfId="25" priority="221" stopIfTrue="1" operator="equal">
      <formula>"Abierta sin plan"</formula>
    </cfRule>
    <cfRule type="cellIs" dxfId="24" priority="220" stopIfTrue="1" operator="equal">
      <formula>"Cerrada"</formula>
    </cfRule>
  </conditionalFormatting>
  <conditionalFormatting sqref="Y315">
    <cfRule type="cellIs" dxfId="23" priority="50" stopIfTrue="1" operator="equal">
      <formula>"Cerrada"</formula>
    </cfRule>
    <cfRule type="cellIs" dxfId="22" priority="49" stopIfTrue="1" operator="equal">
      <formula>"Abierta con plan"</formula>
    </cfRule>
    <cfRule type="cellIs" dxfId="21" priority="48" stopIfTrue="1" operator="equal">
      <formula>"Abierta sin plan"</formula>
    </cfRule>
  </conditionalFormatting>
  <conditionalFormatting sqref="Y318">
    <cfRule type="cellIs" dxfId="20" priority="187" stopIfTrue="1" operator="equal">
      <formula>"Cerrada"</formula>
    </cfRule>
    <cfRule type="cellIs" dxfId="19" priority="188" stopIfTrue="1" operator="equal">
      <formula>"Abierta sin plan"</formula>
    </cfRule>
    <cfRule type="cellIs" dxfId="18" priority="189" stopIfTrue="1" operator="equal">
      <formula>"Abierta sin plan"</formula>
    </cfRule>
    <cfRule type="cellIs" dxfId="17" priority="190" stopIfTrue="1" operator="equal">
      <formula>"Abierta con plan"</formula>
    </cfRule>
    <cfRule type="cellIs" dxfId="16" priority="183" stopIfTrue="1" operator="equal">
      <formula>"Cerrada"</formula>
    </cfRule>
    <cfRule type="cellIs" dxfId="15" priority="184" stopIfTrue="1" operator="equal">
      <formula>"Abierta con plan"</formula>
    </cfRule>
    <cfRule type="cellIs" dxfId="14" priority="185" stopIfTrue="1" operator="equal">
      <formula>"Abierta sin plan"</formula>
    </cfRule>
    <cfRule type="cellIs" dxfId="13" priority="186" stopIfTrue="1" operator="equal">
      <formula>"Abierta con plan"</formula>
    </cfRule>
  </conditionalFormatting>
  <conditionalFormatting sqref="Y318:Y346">
    <cfRule type="cellIs" dxfId="12" priority="191" stopIfTrue="1" operator="equal">
      <formula>"Cerrada"</formula>
    </cfRule>
  </conditionalFormatting>
  <conditionalFormatting sqref="Y327">
    <cfRule type="cellIs" dxfId="11" priority="44" stopIfTrue="1" operator="equal">
      <formula>"Cerrada"</formula>
    </cfRule>
    <cfRule type="cellIs" dxfId="10" priority="43" stopIfTrue="1" operator="equal">
      <formula>"Abierta con plan"</formula>
    </cfRule>
    <cfRule type="cellIs" dxfId="9" priority="42" stopIfTrue="1" operator="equal">
      <formula>"Abierta sin plan"</formula>
    </cfRule>
  </conditionalFormatting>
  <conditionalFormatting sqref="Y328">
    <cfRule type="cellIs" dxfId="8" priority="40" stopIfTrue="1" operator="equal">
      <formula>"Abierta con plan"</formula>
    </cfRule>
    <cfRule type="cellIs" dxfId="7" priority="39" stopIfTrue="1" operator="equal">
      <formula>"Abierta sin plan"</formula>
    </cfRule>
    <cfRule type="cellIs" dxfId="6" priority="41" stopIfTrue="1" operator="equal">
      <formula>"Cerrada"</formula>
    </cfRule>
  </conditionalFormatting>
  <conditionalFormatting sqref="Y336">
    <cfRule type="cellIs" dxfId="5" priority="26" stopIfTrue="1" operator="equal">
      <formula>"Cerrada"</formula>
    </cfRule>
    <cfRule type="cellIs" dxfId="4" priority="25" stopIfTrue="1" operator="equal">
      <formula>"Abierta con plan"</formula>
    </cfRule>
    <cfRule type="cellIs" dxfId="3" priority="24" stopIfTrue="1" operator="equal">
      <formula>"Abierta sin plan"</formula>
    </cfRule>
  </conditionalFormatting>
  <conditionalFormatting sqref="Y337">
    <cfRule type="cellIs" dxfId="2" priority="23" stopIfTrue="1" operator="equal">
      <formula>"Cerrada"</formula>
    </cfRule>
    <cfRule type="cellIs" dxfId="1" priority="22" stopIfTrue="1" operator="equal">
      <formula>"Abierta con plan"</formula>
    </cfRule>
    <cfRule type="cellIs" dxfId="0" priority="21" stopIfTrue="1" operator="equal">
      <formula>"Abierta sin plan"</formula>
    </cfRule>
  </conditionalFormatting>
  <dataValidations count="5">
    <dataValidation type="list" allowBlank="1" showInputMessage="1" showErrorMessage="1" sqref="J209:J214 J249 J339:J340 J221:J222 J295:J296 J306 J316:J317 J326 J205 J234:J241 J245 J257:J262 J217 J329:J331 J321:J324 J312:J313 J289:J293 J276:J287 J270:J271 J225:J232 J2:J201" xr:uid="{817A443A-702D-4504-8845-3BECC21A46C4}">
      <formula1>vicepresidencias</formula1>
    </dataValidation>
    <dataValidation type="list" allowBlank="1" showInputMessage="1" showErrorMessage="1" sqref="L203 L210 L257:L258 L265:L269 L98:L200 L2:L96" xr:uid="{27BBFB2C-3B9B-433B-A4C8-83629A443F70}">
      <formula1>AUDITOR</formula1>
    </dataValidation>
    <dataValidation type="list" allowBlank="1" showInputMessage="1" showErrorMessage="1" sqref="I2:I200" xr:uid="{07BDDF82-A4CF-47AB-B30F-CECAFB7E4ADF}">
      <formula1>PROCESO</formula1>
    </dataValidation>
    <dataValidation type="list" allowBlank="1" showInputMessage="1" showErrorMessage="1" sqref="R2:R200" xr:uid="{7C93C1BD-EC73-406D-96AC-A0ABA4B261A2}">
      <formula1>accion2</formula1>
    </dataValidation>
    <dataValidation type="list" allowBlank="1" showInputMessage="1" showErrorMessage="1" sqref="H2:H200" xr:uid="{6DA035DE-2FED-4FF4-9716-48053ECD2876}">
      <formula1>AREA</formula1>
    </dataValidation>
  </dataValidations>
  <hyperlinks>
    <hyperlink ref="AF21" r:id="rId1" xr:uid="{7D4B3DAF-CCCB-44CA-89B2-BBFE31B65AA4}"/>
    <hyperlink ref="AF335" r:id="rId2" xr:uid="{0FD0CA6C-82CA-419E-BE63-05A51EAE53EB}"/>
    <hyperlink ref="AF330" r:id="rId3" xr:uid="{A92FE447-FAFD-465D-AF2A-A9DA9AF4EFA6}"/>
    <hyperlink ref="AF331" r:id="rId4" xr:uid="{F7C45D5E-B17B-4CBB-B181-D6B7FDD5E461}"/>
    <hyperlink ref="AF339" r:id="rId5" xr:uid="{869018C8-99B0-4755-8610-19BC1AE13322}"/>
    <hyperlink ref="AF332" r:id="rId6" xr:uid="{E81AA800-5D13-4CD7-8906-5F5DD6BCBE79}"/>
    <hyperlink ref="AF200" r:id="rId7" xr:uid="{04300692-B1AE-48E4-A46E-A945F52C9AFB}"/>
    <hyperlink ref="AF315" r:id="rId8" xr:uid="{8EF77E70-E444-4A38-9619-0BBBC88FDBA1}"/>
    <hyperlink ref="AF320" r:id="rId9" xr:uid="{A5873EBD-8846-412E-AA4B-9ED384C8CDAA}"/>
    <hyperlink ref="AF325" r:id="rId10" xr:uid="{9A92E3E3-3C27-4A22-8366-38AF767FFCFC}"/>
    <hyperlink ref="AF210" r:id="rId11" xr:uid="{B26A57BC-3442-47A3-B693-6F1F826EDC13}"/>
    <hyperlink ref="AF55" r:id="rId12" xr:uid="{C51C32DA-4661-4B08-8F6F-5B8E7F5C92C3}"/>
    <hyperlink ref="AF338" r:id="rId13" xr:uid="{74B34440-CED2-42AC-A851-F349E2E16291}"/>
    <hyperlink ref="AF10" r:id="rId14" xr:uid="{BCDC199C-31F2-41D1-A84D-203FCB28E978}"/>
    <hyperlink ref="AF84" r:id="rId15" xr:uid="{E0B3BC22-C3A3-4F00-99D0-D780F6AAA936}"/>
    <hyperlink ref="AF336" r:id="rId16" xr:uid="{3F84C584-0DF2-40B6-B21C-35AD38936D4B}"/>
    <hyperlink ref="AF337" r:id="rId17" xr:uid="{536B5170-9A80-4124-BFFF-617A3731D970}"/>
    <hyperlink ref="AF327" r:id="rId18" xr:uid="{04081F78-344D-43C2-AA8C-CE3387A03183}"/>
    <hyperlink ref="AF328" r:id="rId19" xr:uid="{6F300FB7-AE04-43BF-A1A4-A1828F43993F}"/>
    <hyperlink ref="AF341" r:id="rId20" xr:uid="{0F754D0D-662D-493A-8D7A-C4BBAD17B4CD}"/>
    <hyperlink ref="AF324" r:id="rId21" xr:uid="{659F4A39-2B90-46F4-998F-0B4D0373A702}"/>
    <hyperlink ref="AF342" r:id="rId22" xr:uid="{71BB076C-D938-4FE8-AD61-33984E47B857}"/>
    <hyperlink ref="AF343" r:id="rId23" xr:uid="{6ABEDF35-B337-4F9D-818E-A75B1097E1C6}"/>
    <hyperlink ref="AF344" r:id="rId24" xr:uid="{C098EFA7-96C9-4653-8A7C-7D3542A95205}"/>
    <hyperlink ref="AF345" r:id="rId25" xr:uid="{01B11E98-0DFB-4220-9B0C-C50CD30FD68D}"/>
    <hyperlink ref="AF346" r:id="rId26" xr:uid="{E4133C17-BB2E-4F20-96DE-B9350693245C}"/>
  </hyperlinks>
  <printOptions horizontalCentered="1" verticalCentered="1"/>
  <pageMargins left="0.51181102362204722" right="0.19685039370078741" top="1.7716535433070868" bottom="0.39370078740157483" header="0" footer="0"/>
  <pageSetup scale="28" orientation="landscape" r:id="rId27"/>
  <headerFooter alignWithMargins="0">
    <oddHeader>&amp;F</oddHeader>
    <oddFooter>Página &amp;P de &amp;N</oddFooter>
  </headerFooter>
  <legacyDrawing r:id="rId28"/>
  <tableParts count="1">
    <tablePart r:id="rId29"/>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EE05F-9D9F-4E10-9FB2-198FDECA139D}">
  <sheetPr>
    <pageSetUpPr fitToPage="1"/>
  </sheetPr>
  <dimension ref="A1:AF485"/>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485"/>
    </sheetView>
  </sheetViews>
  <sheetFormatPr baseColWidth="10" defaultColWidth="11.42578125" defaultRowHeight="15.75" x14ac:dyDescent="0.25"/>
  <cols>
    <col min="1" max="1" width="15" style="91" customWidth="1"/>
    <col min="2" max="2" width="11.42578125" style="92" customWidth="1"/>
    <col min="3" max="3" width="8" style="92" customWidth="1"/>
    <col min="4" max="4" width="49.42578125" style="93" customWidth="1"/>
    <col min="5" max="5" width="28" style="93" customWidth="1"/>
    <col min="6" max="6" width="28.42578125" style="93" customWidth="1"/>
    <col min="7" max="7" width="37.85546875" style="93" customWidth="1"/>
    <col min="8" max="8" width="18" style="93" customWidth="1"/>
    <col min="9" max="9" width="28.42578125" style="92" customWidth="1"/>
    <col min="10" max="10" width="15.85546875" style="94" customWidth="1"/>
    <col min="11" max="11" width="18.140625" style="94" customWidth="1"/>
    <col min="12" max="12" width="14.85546875" style="95" customWidth="1"/>
    <col min="13" max="13" width="12.7109375" style="23" customWidth="1"/>
    <col min="14" max="14" width="9.140625" style="23" customWidth="1"/>
    <col min="15" max="15" width="6.42578125" style="23" customWidth="1"/>
    <col min="16" max="16" width="24.42578125" style="23" customWidth="1"/>
    <col min="17" max="17" width="16" style="23" customWidth="1"/>
    <col min="18" max="18" width="13.42578125" style="94" customWidth="1"/>
    <col min="19" max="19" width="49.42578125" style="23" customWidth="1"/>
    <col min="20" max="20" width="13.140625" style="97" customWidth="1"/>
    <col min="21" max="21" width="13.42578125" style="97" customWidth="1"/>
    <col min="22" max="22" width="43.42578125" style="23" customWidth="1"/>
    <col min="23" max="23" width="131.42578125" style="92" customWidth="1"/>
    <col min="24" max="24" width="13.85546875" style="92" customWidth="1"/>
    <col min="25" max="25" width="17.140625" style="92" customWidth="1"/>
    <col min="26" max="26" width="56.42578125" style="23" customWidth="1"/>
    <col min="27" max="27" width="18.42578125" style="96" customWidth="1"/>
    <col min="28" max="29" width="16.42578125" style="96" customWidth="1"/>
    <col min="30" max="30" width="23.42578125" style="96" customWidth="1"/>
    <col min="31" max="31" width="25.85546875" style="96" customWidth="1"/>
    <col min="32" max="32" width="27" style="23" customWidth="1"/>
    <col min="33" max="16384" width="11.42578125" style="23"/>
  </cols>
  <sheetData>
    <row r="1" spans="1:32" s="8" customFormat="1" ht="70.5" customHeight="1" x14ac:dyDescent="0.2">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6" t="s">
        <v>28</v>
      </c>
      <c r="AD1" s="6" t="s">
        <v>29</v>
      </c>
      <c r="AE1" s="7" t="s">
        <v>30</v>
      </c>
      <c r="AF1" s="4" t="s">
        <v>31</v>
      </c>
    </row>
    <row r="2" spans="1:32" ht="366" customHeight="1" x14ac:dyDescent="0.2">
      <c r="A2" s="9">
        <v>1214</v>
      </c>
      <c r="B2" s="10" t="s">
        <v>32</v>
      </c>
      <c r="C2" s="10">
        <v>2013</v>
      </c>
      <c r="D2" s="10" t="s">
        <v>33</v>
      </c>
      <c r="E2" s="10" t="s">
        <v>34</v>
      </c>
      <c r="F2" s="10"/>
      <c r="G2" s="10"/>
      <c r="H2" s="10" t="s">
        <v>35</v>
      </c>
      <c r="I2" s="11" t="s">
        <v>36</v>
      </c>
      <c r="J2" s="12" t="s">
        <v>37</v>
      </c>
      <c r="K2" s="10" t="s">
        <v>38</v>
      </c>
      <c r="L2" s="10" t="s">
        <v>39</v>
      </c>
      <c r="M2" s="13" t="s">
        <v>40</v>
      </c>
      <c r="N2" s="13" t="s">
        <v>41</v>
      </c>
      <c r="O2" s="14">
        <v>2013</v>
      </c>
      <c r="P2" s="13"/>
      <c r="Q2" s="14"/>
      <c r="R2" s="15" t="s">
        <v>42</v>
      </c>
      <c r="S2" s="13" t="s">
        <v>43</v>
      </c>
      <c r="T2" s="16">
        <v>41583</v>
      </c>
      <c r="U2" s="16">
        <v>44135</v>
      </c>
      <c r="V2" s="15"/>
      <c r="W2" s="17" t="s">
        <v>44</v>
      </c>
      <c r="X2" s="18">
        <v>1</v>
      </c>
      <c r="Y2" s="19" t="s">
        <v>45</v>
      </c>
      <c r="Z2" s="13"/>
      <c r="AA2" s="14">
        <v>9</v>
      </c>
      <c r="AB2" s="14">
        <v>2020</v>
      </c>
      <c r="AC2" s="20"/>
      <c r="AD2" s="21"/>
      <c r="AE2" s="22" t="s">
        <v>46</v>
      </c>
      <c r="AF2" s="14"/>
    </row>
    <row r="3" spans="1:32" ht="174.75" customHeight="1" x14ac:dyDescent="0.2">
      <c r="A3" s="9">
        <v>2048</v>
      </c>
      <c r="B3" s="10">
        <v>1</v>
      </c>
      <c r="C3" s="10">
        <v>2014</v>
      </c>
      <c r="D3" s="10" t="s">
        <v>47</v>
      </c>
      <c r="E3" s="10" t="s">
        <v>34</v>
      </c>
      <c r="F3" s="10"/>
      <c r="G3" s="10"/>
      <c r="H3" s="10" t="s">
        <v>48</v>
      </c>
      <c r="I3" s="11" t="s">
        <v>49</v>
      </c>
      <c r="J3" s="12" t="s">
        <v>50</v>
      </c>
      <c r="K3" s="10" t="s">
        <v>51</v>
      </c>
      <c r="L3" s="14" t="s">
        <v>52</v>
      </c>
      <c r="M3" s="13" t="s">
        <v>53</v>
      </c>
      <c r="N3" s="13" t="s">
        <v>41</v>
      </c>
      <c r="O3" s="14">
        <v>2014</v>
      </c>
      <c r="P3" s="13"/>
      <c r="Q3" s="14"/>
      <c r="R3" s="15" t="s">
        <v>42</v>
      </c>
      <c r="S3" s="13" t="s">
        <v>54</v>
      </c>
      <c r="T3" s="16">
        <v>41698</v>
      </c>
      <c r="U3" s="16">
        <v>43528</v>
      </c>
      <c r="V3" s="10" t="s">
        <v>55</v>
      </c>
      <c r="W3" s="10" t="s">
        <v>56</v>
      </c>
      <c r="X3" s="24">
        <v>1</v>
      </c>
      <c r="Y3" s="19" t="s">
        <v>45</v>
      </c>
      <c r="Z3" s="13"/>
      <c r="AA3" s="14" t="s">
        <v>57</v>
      </c>
      <c r="AB3" s="14">
        <v>2019</v>
      </c>
      <c r="AC3" s="20"/>
      <c r="AD3" s="21"/>
      <c r="AE3" s="22" t="s">
        <v>58</v>
      </c>
      <c r="AF3" s="14"/>
    </row>
    <row r="4" spans="1:32" ht="312.75" customHeight="1" x14ac:dyDescent="0.2">
      <c r="A4" s="9">
        <v>2051</v>
      </c>
      <c r="B4" s="10">
        <v>4</v>
      </c>
      <c r="C4" s="10">
        <v>2014</v>
      </c>
      <c r="D4" s="10" t="s">
        <v>59</v>
      </c>
      <c r="E4" s="10" t="s">
        <v>34</v>
      </c>
      <c r="F4" s="10"/>
      <c r="G4" s="10"/>
      <c r="H4" s="10" t="s">
        <v>48</v>
      </c>
      <c r="I4" s="11" t="s">
        <v>60</v>
      </c>
      <c r="J4" s="12" t="s">
        <v>61</v>
      </c>
      <c r="K4" s="10" t="s">
        <v>62</v>
      </c>
      <c r="L4" s="14" t="s">
        <v>63</v>
      </c>
      <c r="M4" s="13" t="s">
        <v>53</v>
      </c>
      <c r="N4" s="13" t="s">
        <v>41</v>
      </c>
      <c r="O4" s="14">
        <v>2014</v>
      </c>
      <c r="P4" s="13"/>
      <c r="Q4" s="14"/>
      <c r="R4" s="15" t="s">
        <v>42</v>
      </c>
      <c r="S4" s="25" t="s">
        <v>64</v>
      </c>
      <c r="T4" s="16">
        <v>42488</v>
      </c>
      <c r="U4" s="16">
        <v>43738</v>
      </c>
      <c r="V4" s="10"/>
      <c r="W4" s="10" t="s">
        <v>65</v>
      </c>
      <c r="X4" s="18">
        <v>1</v>
      </c>
      <c r="Y4" s="19" t="s">
        <v>45</v>
      </c>
      <c r="Z4" s="13"/>
      <c r="AA4" s="14">
        <v>10</v>
      </c>
      <c r="AB4" s="14">
        <v>2019</v>
      </c>
      <c r="AC4" s="20"/>
      <c r="AD4" s="21"/>
      <c r="AE4" s="22" t="s">
        <v>58</v>
      </c>
      <c r="AF4" s="14"/>
    </row>
    <row r="5" spans="1:32" ht="123.75" customHeight="1" x14ac:dyDescent="0.2">
      <c r="A5" s="9">
        <v>2056</v>
      </c>
      <c r="B5" s="10">
        <v>9</v>
      </c>
      <c r="C5" s="10">
        <v>2014</v>
      </c>
      <c r="D5" s="10" t="s">
        <v>66</v>
      </c>
      <c r="E5" s="10" t="s">
        <v>34</v>
      </c>
      <c r="F5" s="10"/>
      <c r="G5" s="10"/>
      <c r="H5" s="10" t="s">
        <v>48</v>
      </c>
      <c r="I5" s="11" t="s">
        <v>60</v>
      </c>
      <c r="J5" s="12" t="s">
        <v>37</v>
      </c>
      <c r="K5" s="10" t="s">
        <v>67</v>
      </c>
      <c r="L5" s="14" t="s">
        <v>52</v>
      </c>
      <c r="M5" s="13" t="s">
        <v>53</v>
      </c>
      <c r="N5" s="13" t="s">
        <v>41</v>
      </c>
      <c r="O5" s="14">
        <v>2014</v>
      </c>
      <c r="P5" s="13"/>
      <c r="Q5" s="14"/>
      <c r="R5" s="15" t="s">
        <v>42</v>
      </c>
      <c r="S5" s="25" t="s">
        <v>68</v>
      </c>
      <c r="T5" s="16"/>
      <c r="U5" s="16">
        <v>43528</v>
      </c>
      <c r="V5" s="10" t="s">
        <v>69</v>
      </c>
      <c r="W5" s="14" t="s">
        <v>70</v>
      </c>
      <c r="X5" s="18">
        <v>1</v>
      </c>
      <c r="Y5" s="19" t="s">
        <v>45</v>
      </c>
      <c r="Z5" s="13"/>
      <c r="AA5" s="14" t="s">
        <v>57</v>
      </c>
      <c r="AB5" s="14">
        <v>2019</v>
      </c>
      <c r="AC5" s="20"/>
      <c r="AD5" s="21"/>
      <c r="AE5" s="22" t="s">
        <v>58</v>
      </c>
      <c r="AF5" s="14"/>
    </row>
    <row r="6" spans="1:32" ht="158.25" customHeight="1" x14ac:dyDescent="0.2">
      <c r="A6" s="9">
        <v>2058</v>
      </c>
      <c r="B6" s="10">
        <v>11</v>
      </c>
      <c r="C6" s="10">
        <v>2014</v>
      </c>
      <c r="D6" s="10" t="s">
        <v>71</v>
      </c>
      <c r="E6" s="10" t="s">
        <v>34</v>
      </c>
      <c r="F6" s="10"/>
      <c r="G6" s="10"/>
      <c r="H6" s="10" t="s">
        <v>48</v>
      </c>
      <c r="I6" s="11" t="s">
        <v>60</v>
      </c>
      <c r="J6" s="12" t="s">
        <v>50</v>
      </c>
      <c r="K6" s="10" t="s">
        <v>51</v>
      </c>
      <c r="L6" s="14" t="s">
        <v>63</v>
      </c>
      <c r="M6" s="13" t="s">
        <v>53</v>
      </c>
      <c r="N6" s="13" t="s">
        <v>41</v>
      </c>
      <c r="O6" s="14">
        <v>2014</v>
      </c>
      <c r="P6" s="13"/>
      <c r="Q6" s="14"/>
      <c r="R6" s="15" t="s">
        <v>42</v>
      </c>
      <c r="S6" s="25" t="s">
        <v>72</v>
      </c>
      <c r="T6" s="16"/>
      <c r="U6" s="16">
        <v>43769</v>
      </c>
      <c r="V6" s="10" t="s">
        <v>73</v>
      </c>
      <c r="W6" s="10" t="s">
        <v>74</v>
      </c>
      <c r="X6" s="18">
        <v>1</v>
      </c>
      <c r="Y6" s="19" t="s">
        <v>45</v>
      </c>
      <c r="Z6" s="13"/>
      <c r="AA6" s="14">
        <v>11</v>
      </c>
      <c r="AB6" s="14">
        <v>2019</v>
      </c>
      <c r="AC6" s="20"/>
      <c r="AD6" s="21"/>
      <c r="AE6" s="22" t="s">
        <v>58</v>
      </c>
      <c r="AF6" s="14"/>
    </row>
    <row r="7" spans="1:32" ht="202.5" customHeight="1" x14ac:dyDescent="0.2">
      <c r="A7" s="9">
        <v>2391</v>
      </c>
      <c r="B7" s="10">
        <v>344</v>
      </c>
      <c r="C7" s="10">
        <v>2014</v>
      </c>
      <c r="D7" s="10" t="s">
        <v>75</v>
      </c>
      <c r="E7" s="10" t="s">
        <v>34</v>
      </c>
      <c r="F7" s="10"/>
      <c r="G7" s="10"/>
      <c r="H7" s="10" t="s">
        <v>48</v>
      </c>
      <c r="I7" s="11" t="s">
        <v>76</v>
      </c>
      <c r="J7" s="12" t="s">
        <v>77</v>
      </c>
      <c r="K7" s="10" t="s">
        <v>78</v>
      </c>
      <c r="L7" s="10" t="s">
        <v>79</v>
      </c>
      <c r="M7" s="13" t="s">
        <v>80</v>
      </c>
      <c r="N7" s="13" t="s">
        <v>81</v>
      </c>
      <c r="O7" s="14">
        <v>2014</v>
      </c>
      <c r="P7" s="13"/>
      <c r="Q7" s="14"/>
      <c r="R7" s="15" t="s">
        <v>42</v>
      </c>
      <c r="S7" s="26" t="s">
        <v>82</v>
      </c>
      <c r="T7" s="16">
        <v>41791</v>
      </c>
      <c r="U7" s="16">
        <v>43830</v>
      </c>
      <c r="V7" s="13" t="s">
        <v>82</v>
      </c>
      <c r="W7" s="10" t="s">
        <v>83</v>
      </c>
      <c r="X7" s="18">
        <v>1</v>
      </c>
      <c r="Y7" s="19" t="s">
        <v>45</v>
      </c>
      <c r="Z7" s="13"/>
      <c r="AA7" s="14">
        <v>2</v>
      </c>
      <c r="AB7" s="14">
        <v>2020</v>
      </c>
      <c r="AC7" s="20"/>
      <c r="AD7" s="21"/>
      <c r="AE7" s="22" t="s">
        <v>58</v>
      </c>
      <c r="AF7" s="14"/>
    </row>
    <row r="8" spans="1:32" ht="111.75" customHeight="1" x14ac:dyDescent="0.2">
      <c r="A8" s="9">
        <v>2560</v>
      </c>
      <c r="B8" s="10">
        <v>513</v>
      </c>
      <c r="C8" s="10">
        <v>2014</v>
      </c>
      <c r="D8" s="10" t="s">
        <v>84</v>
      </c>
      <c r="E8" s="10" t="s">
        <v>34</v>
      </c>
      <c r="F8" s="10"/>
      <c r="G8" s="10"/>
      <c r="H8" s="10" t="s">
        <v>85</v>
      </c>
      <c r="I8" s="11" t="s">
        <v>49</v>
      </c>
      <c r="J8" s="12" t="s">
        <v>50</v>
      </c>
      <c r="K8" s="10" t="s">
        <v>86</v>
      </c>
      <c r="L8" s="14" t="s">
        <v>52</v>
      </c>
      <c r="M8" s="13" t="s">
        <v>87</v>
      </c>
      <c r="N8" s="13" t="s">
        <v>88</v>
      </c>
      <c r="O8" s="14">
        <v>2014</v>
      </c>
      <c r="P8" s="13"/>
      <c r="Q8" s="14"/>
      <c r="R8" s="15" t="s">
        <v>42</v>
      </c>
      <c r="S8" s="13" t="s">
        <v>89</v>
      </c>
      <c r="T8" s="16"/>
      <c r="U8" s="16">
        <v>43528</v>
      </c>
      <c r="V8" s="10" t="s">
        <v>90</v>
      </c>
      <c r="W8" s="14" t="s">
        <v>91</v>
      </c>
      <c r="X8" s="27">
        <v>1</v>
      </c>
      <c r="Y8" s="19" t="s">
        <v>45</v>
      </c>
      <c r="Z8" s="13"/>
      <c r="AA8" s="14" t="s">
        <v>57</v>
      </c>
      <c r="AB8" s="14">
        <v>2019</v>
      </c>
      <c r="AC8" s="20"/>
      <c r="AD8" s="21"/>
      <c r="AE8" s="22" t="s">
        <v>58</v>
      </c>
      <c r="AF8" s="14"/>
    </row>
    <row r="9" spans="1:32" ht="111.75" customHeight="1" x14ac:dyDescent="0.2">
      <c r="A9" s="9">
        <v>2563</v>
      </c>
      <c r="B9" s="10">
        <v>516</v>
      </c>
      <c r="C9" s="10">
        <v>2014</v>
      </c>
      <c r="D9" s="10" t="s">
        <v>92</v>
      </c>
      <c r="E9" s="10" t="s">
        <v>34</v>
      </c>
      <c r="F9" s="10"/>
      <c r="G9" s="10"/>
      <c r="H9" s="10" t="s">
        <v>48</v>
      </c>
      <c r="I9" s="11" t="s">
        <v>60</v>
      </c>
      <c r="J9" s="12" t="s">
        <v>61</v>
      </c>
      <c r="K9" s="10" t="s">
        <v>62</v>
      </c>
      <c r="L9" s="14" t="s">
        <v>63</v>
      </c>
      <c r="M9" s="13" t="s">
        <v>87</v>
      </c>
      <c r="N9" s="13" t="s">
        <v>88</v>
      </c>
      <c r="O9" s="14">
        <v>2014</v>
      </c>
      <c r="P9" s="13"/>
      <c r="Q9" s="14"/>
      <c r="R9" s="15" t="s">
        <v>42</v>
      </c>
      <c r="S9" s="25" t="s">
        <v>93</v>
      </c>
      <c r="T9" s="16">
        <v>42488</v>
      </c>
      <c r="U9" s="16">
        <v>43738</v>
      </c>
      <c r="V9" s="10" t="s">
        <v>94</v>
      </c>
      <c r="W9" s="10" t="s">
        <v>95</v>
      </c>
      <c r="X9" s="18">
        <v>1</v>
      </c>
      <c r="Y9" s="19" t="s">
        <v>45</v>
      </c>
      <c r="Z9" s="13"/>
      <c r="AA9" s="14">
        <v>10</v>
      </c>
      <c r="AB9" s="14">
        <v>2019</v>
      </c>
      <c r="AC9" s="20"/>
      <c r="AD9" s="21"/>
      <c r="AE9" s="22" t="s">
        <v>58</v>
      </c>
      <c r="AF9" s="14"/>
    </row>
    <row r="10" spans="1:32" ht="147" customHeight="1" x14ac:dyDescent="0.2">
      <c r="A10" s="9">
        <v>2790</v>
      </c>
      <c r="B10" s="10">
        <v>86</v>
      </c>
      <c r="C10" s="10">
        <v>2015</v>
      </c>
      <c r="D10" s="14" t="s">
        <v>96</v>
      </c>
      <c r="E10" s="10" t="s">
        <v>97</v>
      </c>
      <c r="F10" s="10"/>
      <c r="G10" s="10"/>
      <c r="H10" s="10" t="s">
        <v>35</v>
      </c>
      <c r="I10" s="11" t="s">
        <v>36</v>
      </c>
      <c r="J10" s="12" t="s">
        <v>98</v>
      </c>
      <c r="K10" s="10" t="s">
        <v>99</v>
      </c>
      <c r="L10" s="10" t="s">
        <v>100</v>
      </c>
      <c r="M10" s="13" t="s">
        <v>101</v>
      </c>
      <c r="N10" s="13" t="s">
        <v>102</v>
      </c>
      <c r="O10" s="14">
        <v>2015</v>
      </c>
      <c r="P10" s="28">
        <v>20221020116753</v>
      </c>
      <c r="Q10" s="14" t="s">
        <v>103</v>
      </c>
      <c r="R10" s="15" t="s">
        <v>42</v>
      </c>
      <c r="S10" s="25" t="s">
        <v>104</v>
      </c>
      <c r="T10" s="16">
        <v>42156</v>
      </c>
      <c r="U10" s="16" t="s">
        <v>105</v>
      </c>
      <c r="V10" s="10" t="s">
        <v>106</v>
      </c>
      <c r="W10" s="17" t="s">
        <v>107</v>
      </c>
      <c r="X10" s="18">
        <v>1</v>
      </c>
      <c r="Y10" s="19" t="s">
        <v>45</v>
      </c>
      <c r="Z10" s="13" t="s">
        <v>108</v>
      </c>
      <c r="AA10" s="14">
        <v>9</v>
      </c>
      <c r="AB10" s="14">
        <v>2022</v>
      </c>
      <c r="AC10" s="20"/>
      <c r="AD10" s="21"/>
      <c r="AE10" s="22" t="s">
        <v>46</v>
      </c>
      <c r="AF10" s="29" t="s">
        <v>109</v>
      </c>
    </row>
    <row r="11" spans="1:32" ht="335.25" customHeight="1" x14ac:dyDescent="0.2">
      <c r="A11" s="9">
        <v>2814</v>
      </c>
      <c r="B11" s="10">
        <v>110</v>
      </c>
      <c r="C11" s="10">
        <v>2015</v>
      </c>
      <c r="D11" s="10" t="s">
        <v>110</v>
      </c>
      <c r="E11" s="10" t="s">
        <v>34</v>
      </c>
      <c r="F11" s="10"/>
      <c r="G11" s="10"/>
      <c r="H11" s="10" t="s">
        <v>35</v>
      </c>
      <c r="I11" s="11" t="s">
        <v>36</v>
      </c>
      <c r="J11" s="12" t="s">
        <v>37</v>
      </c>
      <c r="K11" s="10" t="s">
        <v>111</v>
      </c>
      <c r="L11" s="10" t="s">
        <v>112</v>
      </c>
      <c r="M11" s="13" t="s">
        <v>101</v>
      </c>
      <c r="N11" s="13" t="s">
        <v>102</v>
      </c>
      <c r="O11" s="14">
        <v>2015</v>
      </c>
      <c r="P11" s="13"/>
      <c r="Q11" s="14"/>
      <c r="R11" s="15" t="s">
        <v>42</v>
      </c>
      <c r="S11" s="25" t="s">
        <v>113</v>
      </c>
      <c r="T11" s="16">
        <v>42125</v>
      </c>
      <c r="U11" s="16">
        <v>43769</v>
      </c>
      <c r="V11" s="14"/>
      <c r="W11" s="17" t="s">
        <v>114</v>
      </c>
      <c r="X11" s="18">
        <v>1</v>
      </c>
      <c r="Y11" s="19" t="s">
        <v>45</v>
      </c>
      <c r="Z11" s="13"/>
      <c r="AA11" s="14">
        <v>10</v>
      </c>
      <c r="AB11" s="14">
        <v>2019</v>
      </c>
      <c r="AC11" s="20"/>
      <c r="AD11" s="21"/>
      <c r="AE11" s="22" t="s">
        <v>46</v>
      </c>
      <c r="AF11" s="14"/>
    </row>
    <row r="12" spans="1:32" ht="185.25" customHeight="1" x14ac:dyDescent="0.2">
      <c r="A12" s="9">
        <v>2857</v>
      </c>
      <c r="B12" s="10">
        <v>153</v>
      </c>
      <c r="C12" s="10">
        <v>2015</v>
      </c>
      <c r="D12" s="10" t="s">
        <v>115</v>
      </c>
      <c r="E12" s="10" t="s">
        <v>34</v>
      </c>
      <c r="F12" s="10"/>
      <c r="G12" s="10"/>
      <c r="H12" s="10" t="s">
        <v>35</v>
      </c>
      <c r="I12" s="11" t="s">
        <v>36</v>
      </c>
      <c r="J12" s="12" t="s">
        <v>37</v>
      </c>
      <c r="K12" s="10" t="s">
        <v>116</v>
      </c>
      <c r="L12" s="10" t="s">
        <v>112</v>
      </c>
      <c r="M12" s="13" t="s">
        <v>101</v>
      </c>
      <c r="N12" s="13" t="s">
        <v>102</v>
      </c>
      <c r="O12" s="14">
        <v>2015</v>
      </c>
      <c r="P12" s="13"/>
      <c r="Q12" s="14"/>
      <c r="R12" s="15" t="s">
        <v>42</v>
      </c>
      <c r="S12" s="25" t="s">
        <v>117</v>
      </c>
      <c r="T12" s="16">
        <v>42191</v>
      </c>
      <c r="U12" s="16">
        <v>43665</v>
      </c>
      <c r="V12" s="10"/>
      <c r="W12" s="17" t="s">
        <v>118</v>
      </c>
      <c r="X12" s="18">
        <v>1</v>
      </c>
      <c r="Y12" s="19" t="s">
        <v>45</v>
      </c>
      <c r="Z12" s="13"/>
      <c r="AA12" s="14">
        <v>10</v>
      </c>
      <c r="AB12" s="14">
        <v>2019</v>
      </c>
      <c r="AC12" s="20"/>
      <c r="AD12" s="21"/>
      <c r="AE12" s="22" t="s">
        <v>46</v>
      </c>
      <c r="AF12" s="14"/>
    </row>
    <row r="13" spans="1:32" ht="224.25" customHeight="1" x14ac:dyDescent="0.2">
      <c r="A13" s="9">
        <v>2893</v>
      </c>
      <c r="B13" s="10">
        <v>189</v>
      </c>
      <c r="C13" s="10">
        <v>2015</v>
      </c>
      <c r="D13" s="10" t="s">
        <v>119</v>
      </c>
      <c r="E13" s="10" t="s">
        <v>34</v>
      </c>
      <c r="F13" s="10"/>
      <c r="G13" s="10"/>
      <c r="H13" s="10" t="s">
        <v>120</v>
      </c>
      <c r="I13" s="11" t="s">
        <v>121</v>
      </c>
      <c r="J13" s="12" t="s">
        <v>77</v>
      </c>
      <c r="K13" s="10" t="s">
        <v>122</v>
      </c>
      <c r="L13" s="10" t="s">
        <v>123</v>
      </c>
      <c r="M13" s="13" t="s">
        <v>124</v>
      </c>
      <c r="N13" s="13" t="s">
        <v>88</v>
      </c>
      <c r="O13" s="14">
        <v>2015</v>
      </c>
      <c r="P13" s="13"/>
      <c r="Q13" s="14"/>
      <c r="R13" s="15" t="s">
        <v>42</v>
      </c>
      <c r="S13" s="25" t="s">
        <v>125</v>
      </c>
      <c r="T13" s="16">
        <v>42461</v>
      </c>
      <c r="U13" s="16">
        <v>43465</v>
      </c>
      <c r="V13" s="10" t="s">
        <v>126</v>
      </c>
      <c r="W13" s="10" t="s">
        <v>127</v>
      </c>
      <c r="X13" s="18">
        <v>1</v>
      </c>
      <c r="Y13" s="19" t="s">
        <v>45</v>
      </c>
      <c r="Z13" s="13"/>
      <c r="AA13" s="14">
        <v>6</v>
      </c>
      <c r="AB13" s="14">
        <v>2019</v>
      </c>
      <c r="AC13" s="20"/>
      <c r="AD13" s="21"/>
      <c r="AE13" s="22" t="s">
        <v>58</v>
      </c>
      <c r="AF13" s="14"/>
    </row>
    <row r="14" spans="1:32" ht="190.5" customHeight="1" x14ac:dyDescent="0.2">
      <c r="A14" s="9">
        <v>2894</v>
      </c>
      <c r="B14" s="10">
        <v>190</v>
      </c>
      <c r="C14" s="10">
        <v>2015</v>
      </c>
      <c r="D14" s="10" t="s">
        <v>128</v>
      </c>
      <c r="E14" s="10" t="s">
        <v>34</v>
      </c>
      <c r="F14" s="10"/>
      <c r="G14" s="10"/>
      <c r="H14" s="10" t="s">
        <v>120</v>
      </c>
      <c r="I14" s="11" t="s">
        <v>121</v>
      </c>
      <c r="J14" s="12" t="s">
        <v>77</v>
      </c>
      <c r="K14" s="10" t="s">
        <v>122</v>
      </c>
      <c r="L14" s="10" t="s">
        <v>123</v>
      </c>
      <c r="M14" s="13" t="s">
        <v>124</v>
      </c>
      <c r="N14" s="13" t="s">
        <v>88</v>
      </c>
      <c r="O14" s="14">
        <v>2015</v>
      </c>
      <c r="P14" s="13"/>
      <c r="Q14" s="14"/>
      <c r="R14" s="15" t="s">
        <v>42</v>
      </c>
      <c r="S14" s="25" t="s">
        <v>129</v>
      </c>
      <c r="T14" s="16">
        <v>42461</v>
      </c>
      <c r="U14" s="16">
        <v>44377</v>
      </c>
      <c r="V14" s="10" t="s">
        <v>126</v>
      </c>
      <c r="W14" s="10" t="s">
        <v>130</v>
      </c>
      <c r="X14" s="18">
        <v>1</v>
      </c>
      <c r="Y14" s="19" t="s">
        <v>45</v>
      </c>
      <c r="Z14" s="13"/>
      <c r="AA14" s="14">
        <v>7</v>
      </c>
      <c r="AB14" s="14">
        <v>2021</v>
      </c>
      <c r="AC14" s="20"/>
      <c r="AD14" s="21"/>
      <c r="AE14" s="22" t="s">
        <v>58</v>
      </c>
      <c r="AF14" s="14"/>
    </row>
    <row r="15" spans="1:32" ht="77.25" customHeight="1" x14ac:dyDescent="0.2">
      <c r="A15" s="9">
        <v>2939</v>
      </c>
      <c r="B15" s="10">
        <v>235</v>
      </c>
      <c r="C15" s="10">
        <v>2015</v>
      </c>
      <c r="D15" s="10" t="s">
        <v>131</v>
      </c>
      <c r="E15" s="10" t="s">
        <v>34</v>
      </c>
      <c r="F15" s="10"/>
      <c r="G15" s="10"/>
      <c r="H15" s="10" t="s">
        <v>48</v>
      </c>
      <c r="I15" s="11" t="s">
        <v>132</v>
      </c>
      <c r="J15" s="12" t="s">
        <v>133</v>
      </c>
      <c r="K15" s="10" t="s">
        <v>134</v>
      </c>
      <c r="L15" s="10" t="s">
        <v>79</v>
      </c>
      <c r="M15" s="13" t="s">
        <v>124</v>
      </c>
      <c r="N15" s="13" t="s">
        <v>88</v>
      </c>
      <c r="O15" s="14">
        <v>2015</v>
      </c>
      <c r="P15" s="13"/>
      <c r="Q15" s="14"/>
      <c r="R15" s="15" t="s">
        <v>42</v>
      </c>
      <c r="S15" s="30" t="s">
        <v>135</v>
      </c>
      <c r="T15" s="16">
        <v>42314</v>
      </c>
      <c r="U15" s="16">
        <v>43280</v>
      </c>
      <c r="V15" s="10" t="s">
        <v>136</v>
      </c>
      <c r="W15" s="10" t="s">
        <v>137</v>
      </c>
      <c r="X15" s="18">
        <v>1</v>
      </c>
      <c r="Y15" s="19" t="s">
        <v>45</v>
      </c>
      <c r="Z15" s="13"/>
      <c r="AA15" s="14" t="s">
        <v>138</v>
      </c>
      <c r="AB15" s="14">
        <v>2019</v>
      </c>
      <c r="AC15" s="20"/>
      <c r="AD15" s="21"/>
      <c r="AE15" s="22" t="s">
        <v>58</v>
      </c>
      <c r="AF15" s="14"/>
    </row>
    <row r="16" spans="1:32" ht="138.75" customHeight="1" x14ac:dyDescent="0.2">
      <c r="A16" s="9">
        <v>2967</v>
      </c>
      <c r="B16" s="10">
        <v>263</v>
      </c>
      <c r="C16" s="10">
        <v>2015</v>
      </c>
      <c r="D16" s="10" t="s">
        <v>139</v>
      </c>
      <c r="E16" s="10" t="s">
        <v>34</v>
      </c>
      <c r="F16" s="10"/>
      <c r="G16" s="10"/>
      <c r="H16" s="10" t="s">
        <v>48</v>
      </c>
      <c r="I16" s="11" t="s">
        <v>140</v>
      </c>
      <c r="J16" s="12" t="s">
        <v>141</v>
      </c>
      <c r="K16" s="10" t="s">
        <v>142</v>
      </c>
      <c r="L16" s="10" t="s">
        <v>79</v>
      </c>
      <c r="M16" s="13" t="s">
        <v>143</v>
      </c>
      <c r="N16" s="13" t="s">
        <v>144</v>
      </c>
      <c r="O16" s="14">
        <v>2015</v>
      </c>
      <c r="P16" s="13"/>
      <c r="Q16" s="14"/>
      <c r="R16" s="15" t="s">
        <v>42</v>
      </c>
      <c r="S16" s="31" t="s">
        <v>145</v>
      </c>
      <c r="T16" s="16">
        <v>43173</v>
      </c>
      <c r="U16" s="16">
        <v>43677</v>
      </c>
      <c r="V16" s="10" t="s">
        <v>146</v>
      </c>
      <c r="W16" s="10" t="s">
        <v>147</v>
      </c>
      <c r="X16" s="32">
        <v>1</v>
      </c>
      <c r="Y16" s="19" t="s">
        <v>45</v>
      </c>
      <c r="Z16" s="13"/>
      <c r="AA16" s="14">
        <v>8</v>
      </c>
      <c r="AB16" s="14">
        <v>2019</v>
      </c>
      <c r="AC16" s="20"/>
      <c r="AD16" s="21"/>
      <c r="AE16" s="22" t="s">
        <v>58</v>
      </c>
      <c r="AF16" s="14"/>
    </row>
    <row r="17" spans="1:32" ht="173.25" customHeight="1" x14ac:dyDescent="0.2">
      <c r="A17" s="9">
        <v>2968</v>
      </c>
      <c r="B17" s="10">
        <v>264</v>
      </c>
      <c r="C17" s="10">
        <v>2015</v>
      </c>
      <c r="D17" s="10" t="s">
        <v>148</v>
      </c>
      <c r="E17" s="10" t="s">
        <v>34</v>
      </c>
      <c r="F17" s="10"/>
      <c r="G17" s="10"/>
      <c r="H17" s="10" t="s">
        <v>48</v>
      </c>
      <c r="I17" s="11" t="s">
        <v>49</v>
      </c>
      <c r="J17" s="12" t="s">
        <v>50</v>
      </c>
      <c r="K17" s="10" t="s">
        <v>149</v>
      </c>
      <c r="L17" s="14" t="s">
        <v>63</v>
      </c>
      <c r="M17" s="13" t="s">
        <v>143</v>
      </c>
      <c r="N17" s="13" t="s">
        <v>144</v>
      </c>
      <c r="O17" s="14">
        <v>2015</v>
      </c>
      <c r="P17" s="13"/>
      <c r="Q17" s="14"/>
      <c r="R17" s="15" t="s">
        <v>42</v>
      </c>
      <c r="S17" s="25" t="s">
        <v>72</v>
      </c>
      <c r="T17" s="16">
        <v>42488</v>
      </c>
      <c r="U17" s="16">
        <v>43769</v>
      </c>
      <c r="V17" s="10" t="s">
        <v>150</v>
      </c>
      <c r="W17" s="10" t="s">
        <v>151</v>
      </c>
      <c r="X17" s="18">
        <v>1</v>
      </c>
      <c r="Y17" s="19" t="s">
        <v>45</v>
      </c>
      <c r="Z17" s="13"/>
      <c r="AA17" s="14">
        <v>11</v>
      </c>
      <c r="AB17" s="14">
        <v>2019</v>
      </c>
      <c r="AC17" s="20"/>
      <c r="AD17" s="21"/>
      <c r="AE17" s="22" t="s">
        <v>58</v>
      </c>
      <c r="AF17" s="14"/>
    </row>
    <row r="18" spans="1:32" ht="159" customHeight="1" x14ac:dyDescent="0.2">
      <c r="A18" s="9">
        <v>2970</v>
      </c>
      <c r="B18" s="10">
        <v>266</v>
      </c>
      <c r="C18" s="10">
        <v>2015</v>
      </c>
      <c r="D18" s="10" t="s">
        <v>152</v>
      </c>
      <c r="E18" s="10" t="s">
        <v>34</v>
      </c>
      <c r="F18" s="10"/>
      <c r="G18" s="10"/>
      <c r="H18" s="10" t="s">
        <v>48</v>
      </c>
      <c r="I18" s="11" t="s">
        <v>60</v>
      </c>
      <c r="J18" s="12" t="s">
        <v>61</v>
      </c>
      <c r="K18" s="10" t="s">
        <v>62</v>
      </c>
      <c r="L18" s="14" t="s">
        <v>63</v>
      </c>
      <c r="M18" s="13" t="s">
        <v>143</v>
      </c>
      <c r="N18" s="13" t="s">
        <v>144</v>
      </c>
      <c r="O18" s="14">
        <v>2015</v>
      </c>
      <c r="P18" s="13"/>
      <c r="Q18" s="14"/>
      <c r="R18" s="15" t="s">
        <v>42</v>
      </c>
      <c r="S18" s="25" t="s">
        <v>153</v>
      </c>
      <c r="T18" s="16">
        <v>42488</v>
      </c>
      <c r="U18" s="16">
        <v>43738</v>
      </c>
      <c r="V18" s="10"/>
      <c r="W18" s="10" t="s">
        <v>154</v>
      </c>
      <c r="X18" s="18">
        <v>1</v>
      </c>
      <c r="Y18" s="19" t="s">
        <v>45</v>
      </c>
      <c r="Z18" s="13"/>
      <c r="AA18" s="14">
        <v>10</v>
      </c>
      <c r="AB18" s="14">
        <v>2019</v>
      </c>
      <c r="AC18" s="20"/>
      <c r="AD18" s="21"/>
      <c r="AE18" s="22" t="s">
        <v>58</v>
      </c>
      <c r="AF18" s="14"/>
    </row>
    <row r="19" spans="1:32" ht="127.5" customHeight="1" x14ac:dyDescent="0.2">
      <c r="A19" s="9">
        <v>2971</v>
      </c>
      <c r="B19" s="10">
        <v>267</v>
      </c>
      <c r="C19" s="10">
        <v>2015</v>
      </c>
      <c r="D19" s="10" t="s">
        <v>155</v>
      </c>
      <c r="E19" s="10" t="s">
        <v>34</v>
      </c>
      <c r="F19" s="10"/>
      <c r="G19" s="10"/>
      <c r="H19" s="10" t="s">
        <v>48</v>
      </c>
      <c r="I19" s="11" t="s">
        <v>60</v>
      </c>
      <c r="J19" s="12" t="s">
        <v>61</v>
      </c>
      <c r="K19" s="10" t="s">
        <v>62</v>
      </c>
      <c r="L19" s="14" t="s">
        <v>63</v>
      </c>
      <c r="M19" s="13" t="s">
        <v>143</v>
      </c>
      <c r="N19" s="13" t="s">
        <v>144</v>
      </c>
      <c r="O19" s="14">
        <v>2015</v>
      </c>
      <c r="P19" s="13"/>
      <c r="Q19" s="14"/>
      <c r="R19" s="15" t="s">
        <v>42</v>
      </c>
      <c r="S19" s="25" t="s">
        <v>156</v>
      </c>
      <c r="T19" s="16">
        <v>42488</v>
      </c>
      <c r="U19" s="16">
        <v>43738</v>
      </c>
      <c r="V19" s="10" t="s">
        <v>157</v>
      </c>
      <c r="W19" s="10" t="s">
        <v>158</v>
      </c>
      <c r="X19" s="18">
        <v>1</v>
      </c>
      <c r="Y19" s="19" t="s">
        <v>45</v>
      </c>
      <c r="Z19" s="13"/>
      <c r="AA19" s="14">
        <v>10</v>
      </c>
      <c r="AB19" s="14">
        <v>2019</v>
      </c>
      <c r="AC19" s="20"/>
      <c r="AD19" s="21"/>
      <c r="AE19" s="22" t="s">
        <v>58</v>
      </c>
      <c r="AF19" s="14"/>
    </row>
    <row r="20" spans="1:32" ht="126.75" customHeight="1" x14ac:dyDescent="0.2">
      <c r="A20" s="9">
        <v>2972</v>
      </c>
      <c r="B20" s="10">
        <v>268</v>
      </c>
      <c r="C20" s="10">
        <v>2015</v>
      </c>
      <c r="D20" s="10" t="s">
        <v>159</v>
      </c>
      <c r="E20" s="10" t="s">
        <v>34</v>
      </c>
      <c r="F20" s="10"/>
      <c r="G20" s="10"/>
      <c r="H20" s="10" t="s">
        <v>48</v>
      </c>
      <c r="I20" s="11" t="s">
        <v>49</v>
      </c>
      <c r="J20" s="12" t="s">
        <v>50</v>
      </c>
      <c r="K20" s="10" t="s">
        <v>51</v>
      </c>
      <c r="L20" s="14" t="s">
        <v>63</v>
      </c>
      <c r="M20" s="13" t="s">
        <v>143</v>
      </c>
      <c r="N20" s="13" t="s">
        <v>144</v>
      </c>
      <c r="O20" s="14">
        <v>2015</v>
      </c>
      <c r="P20" s="13"/>
      <c r="Q20" s="14"/>
      <c r="R20" s="15" t="s">
        <v>42</v>
      </c>
      <c r="S20" s="25" t="s">
        <v>72</v>
      </c>
      <c r="T20" s="16">
        <v>43384</v>
      </c>
      <c r="U20" s="16">
        <v>43769</v>
      </c>
      <c r="V20" s="10" t="s">
        <v>160</v>
      </c>
      <c r="W20" s="10" t="s">
        <v>161</v>
      </c>
      <c r="X20" s="18">
        <v>1</v>
      </c>
      <c r="Y20" s="19" t="s">
        <v>45</v>
      </c>
      <c r="Z20" s="13"/>
      <c r="AA20" s="14">
        <v>11</v>
      </c>
      <c r="AB20" s="14">
        <v>2019</v>
      </c>
      <c r="AC20" s="20"/>
      <c r="AD20" s="21"/>
      <c r="AE20" s="22" t="s">
        <v>58</v>
      </c>
      <c r="AF20" s="14"/>
    </row>
    <row r="21" spans="1:32" ht="154.5" customHeight="1" x14ac:dyDescent="0.2">
      <c r="A21" s="9">
        <v>2988</v>
      </c>
      <c r="B21" s="10">
        <v>284</v>
      </c>
      <c r="C21" s="10">
        <v>2015</v>
      </c>
      <c r="D21" s="10" t="s">
        <v>162</v>
      </c>
      <c r="E21" s="10" t="s">
        <v>163</v>
      </c>
      <c r="F21" s="10"/>
      <c r="G21" s="10"/>
      <c r="H21" s="10" t="s">
        <v>35</v>
      </c>
      <c r="I21" s="11" t="s">
        <v>36</v>
      </c>
      <c r="J21" s="12" t="s">
        <v>98</v>
      </c>
      <c r="K21" s="10" t="s">
        <v>164</v>
      </c>
      <c r="L21" s="10" t="s">
        <v>100</v>
      </c>
      <c r="M21" s="13" t="s">
        <v>143</v>
      </c>
      <c r="N21" s="13" t="s">
        <v>144</v>
      </c>
      <c r="O21" s="14">
        <v>2015</v>
      </c>
      <c r="P21" s="13">
        <v>20221020053033</v>
      </c>
      <c r="Q21" s="33">
        <v>44685</v>
      </c>
      <c r="R21" s="15" t="s">
        <v>42</v>
      </c>
      <c r="S21" s="25" t="s">
        <v>165</v>
      </c>
      <c r="T21" s="16">
        <v>42309</v>
      </c>
      <c r="U21" s="16">
        <v>44104</v>
      </c>
      <c r="V21" s="10" t="s">
        <v>166</v>
      </c>
      <c r="W21" s="13" t="s">
        <v>167</v>
      </c>
      <c r="X21" s="18">
        <v>1</v>
      </c>
      <c r="Y21" s="19" t="s">
        <v>45</v>
      </c>
      <c r="Z21" s="13" t="s">
        <v>108</v>
      </c>
      <c r="AA21" s="14">
        <v>4</v>
      </c>
      <c r="AB21" s="14">
        <v>2023</v>
      </c>
      <c r="AC21" s="20"/>
      <c r="AD21" s="21"/>
      <c r="AE21" s="22" t="s">
        <v>46</v>
      </c>
      <c r="AF21" s="34" t="s">
        <v>168</v>
      </c>
    </row>
    <row r="22" spans="1:32" ht="111.75" customHeight="1" x14ac:dyDescent="0.2">
      <c r="A22" s="9">
        <v>3003</v>
      </c>
      <c r="B22" s="10">
        <v>299</v>
      </c>
      <c r="C22" s="10">
        <v>2015</v>
      </c>
      <c r="D22" s="10" t="s">
        <v>169</v>
      </c>
      <c r="E22" s="10" t="s">
        <v>34</v>
      </c>
      <c r="F22" s="10"/>
      <c r="G22" s="10"/>
      <c r="H22" s="10" t="s">
        <v>85</v>
      </c>
      <c r="I22" s="11" t="s">
        <v>170</v>
      </c>
      <c r="J22" s="12" t="s">
        <v>50</v>
      </c>
      <c r="K22" s="10" t="s">
        <v>86</v>
      </c>
      <c r="L22" s="10" t="s">
        <v>63</v>
      </c>
      <c r="M22" s="13" t="s">
        <v>171</v>
      </c>
      <c r="N22" s="13" t="s">
        <v>172</v>
      </c>
      <c r="O22" s="14">
        <v>2015</v>
      </c>
      <c r="P22" s="13"/>
      <c r="Q22" s="14"/>
      <c r="R22" s="15" t="s">
        <v>42</v>
      </c>
      <c r="S22" s="25" t="s">
        <v>173</v>
      </c>
      <c r="T22" s="16">
        <v>42488</v>
      </c>
      <c r="U22" s="16">
        <v>42551</v>
      </c>
      <c r="V22" s="10" t="s">
        <v>174</v>
      </c>
      <c r="W22" s="10" t="s">
        <v>175</v>
      </c>
      <c r="X22" s="18">
        <v>1</v>
      </c>
      <c r="Y22" s="19" t="s">
        <v>45</v>
      </c>
      <c r="Z22" s="13"/>
      <c r="AA22" s="14">
        <v>11</v>
      </c>
      <c r="AB22" s="14">
        <v>2019</v>
      </c>
      <c r="AC22" s="20"/>
      <c r="AD22" s="21"/>
      <c r="AE22" s="22" t="s">
        <v>58</v>
      </c>
      <c r="AF22" s="14"/>
    </row>
    <row r="23" spans="1:32" ht="378" x14ac:dyDescent="0.2">
      <c r="A23" s="9">
        <v>3004</v>
      </c>
      <c r="B23" s="10">
        <v>300</v>
      </c>
      <c r="C23" s="10">
        <v>2015</v>
      </c>
      <c r="D23" s="10" t="s">
        <v>176</v>
      </c>
      <c r="E23" s="10" t="s">
        <v>34</v>
      </c>
      <c r="F23" s="10"/>
      <c r="G23" s="10"/>
      <c r="H23" s="10" t="s">
        <v>85</v>
      </c>
      <c r="I23" s="11" t="s">
        <v>170</v>
      </c>
      <c r="J23" s="12" t="s">
        <v>50</v>
      </c>
      <c r="K23" s="10" t="s">
        <v>86</v>
      </c>
      <c r="L23" s="10" t="s">
        <v>63</v>
      </c>
      <c r="M23" s="13" t="s">
        <v>171</v>
      </c>
      <c r="N23" s="13" t="s">
        <v>172</v>
      </c>
      <c r="O23" s="14">
        <v>2015</v>
      </c>
      <c r="P23" s="13"/>
      <c r="Q23" s="14"/>
      <c r="R23" s="15" t="s">
        <v>42</v>
      </c>
      <c r="S23" s="25" t="s">
        <v>177</v>
      </c>
      <c r="T23" s="16">
        <v>42488</v>
      </c>
      <c r="U23" s="16">
        <v>42551</v>
      </c>
      <c r="V23" s="10" t="s">
        <v>174</v>
      </c>
      <c r="W23" s="10" t="s">
        <v>178</v>
      </c>
      <c r="X23" s="18">
        <v>1</v>
      </c>
      <c r="Y23" s="19" t="s">
        <v>45</v>
      </c>
      <c r="Z23" s="13"/>
      <c r="AA23" s="14">
        <v>11</v>
      </c>
      <c r="AB23" s="14">
        <v>2019</v>
      </c>
      <c r="AC23" s="20"/>
      <c r="AD23" s="21"/>
      <c r="AE23" s="22" t="s">
        <v>58</v>
      </c>
      <c r="AF23" s="14"/>
    </row>
    <row r="24" spans="1:32" ht="127.5" customHeight="1" x14ac:dyDescent="0.2">
      <c r="A24" s="9">
        <v>3081</v>
      </c>
      <c r="B24" s="10">
        <v>76</v>
      </c>
      <c r="C24" s="10">
        <v>2016</v>
      </c>
      <c r="D24" s="10" t="s">
        <v>179</v>
      </c>
      <c r="E24" s="10" t="s">
        <v>34</v>
      </c>
      <c r="F24" s="10"/>
      <c r="G24" s="10"/>
      <c r="H24" s="10" t="s">
        <v>48</v>
      </c>
      <c r="I24" s="11" t="s">
        <v>49</v>
      </c>
      <c r="J24" s="12" t="s">
        <v>50</v>
      </c>
      <c r="K24" s="10" t="s">
        <v>180</v>
      </c>
      <c r="L24" s="10" t="s">
        <v>181</v>
      </c>
      <c r="M24" s="13" t="s">
        <v>182</v>
      </c>
      <c r="N24" s="13" t="s">
        <v>102</v>
      </c>
      <c r="O24" s="14">
        <v>2016</v>
      </c>
      <c r="P24" s="14"/>
      <c r="Q24" s="14"/>
      <c r="R24" s="15" t="s">
        <v>42</v>
      </c>
      <c r="S24" s="25" t="s">
        <v>183</v>
      </c>
      <c r="T24" s="16">
        <v>42491</v>
      </c>
      <c r="U24" s="16">
        <v>43524</v>
      </c>
      <c r="V24" s="10"/>
      <c r="W24" s="10" t="s">
        <v>184</v>
      </c>
      <c r="X24" s="18">
        <v>1</v>
      </c>
      <c r="Y24" s="19" t="s">
        <v>45</v>
      </c>
      <c r="Z24" s="13"/>
      <c r="AA24" s="14" t="s">
        <v>138</v>
      </c>
      <c r="AB24" s="14">
        <v>2019</v>
      </c>
      <c r="AC24" s="20"/>
      <c r="AD24" s="21"/>
      <c r="AE24" s="22" t="s">
        <v>58</v>
      </c>
      <c r="AF24" s="14"/>
    </row>
    <row r="25" spans="1:32" ht="135" customHeight="1" x14ac:dyDescent="0.2">
      <c r="A25" s="9">
        <v>3096</v>
      </c>
      <c r="B25" s="10">
        <v>91</v>
      </c>
      <c r="C25" s="10">
        <v>2016</v>
      </c>
      <c r="D25" s="10" t="s">
        <v>185</v>
      </c>
      <c r="E25" s="10" t="s">
        <v>34</v>
      </c>
      <c r="F25" s="10"/>
      <c r="G25" s="10"/>
      <c r="H25" s="10" t="s">
        <v>186</v>
      </c>
      <c r="I25" s="11" t="s">
        <v>187</v>
      </c>
      <c r="J25" s="12" t="s">
        <v>188</v>
      </c>
      <c r="K25" s="10" t="s">
        <v>189</v>
      </c>
      <c r="L25" s="10" t="s">
        <v>79</v>
      </c>
      <c r="M25" s="13" t="s">
        <v>182</v>
      </c>
      <c r="N25" s="13" t="s">
        <v>102</v>
      </c>
      <c r="O25" s="14">
        <v>2016</v>
      </c>
      <c r="P25" s="14"/>
      <c r="Q25" s="14"/>
      <c r="R25" s="15" t="s">
        <v>42</v>
      </c>
      <c r="S25" s="25" t="s">
        <v>190</v>
      </c>
      <c r="T25" s="16">
        <v>42491</v>
      </c>
      <c r="U25" s="16">
        <v>43496</v>
      </c>
      <c r="V25" s="10" t="s">
        <v>191</v>
      </c>
      <c r="W25" s="10" t="s">
        <v>192</v>
      </c>
      <c r="X25" s="18">
        <v>1</v>
      </c>
      <c r="Y25" s="19" t="s">
        <v>45</v>
      </c>
      <c r="Z25" s="13"/>
      <c r="AA25" s="14" t="s">
        <v>138</v>
      </c>
      <c r="AB25" s="14">
        <v>2019</v>
      </c>
      <c r="AC25" s="20"/>
      <c r="AD25" s="21"/>
      <c r="AE25" s="22" t="s">
        <v>58</v>
      </c>
      <c r="AF25" s="14"/>
    </row>
    <row r="26" spans="1:32" ht="164.25" customHeight="1" x14ac:dyDescent="0.2">
      <c r="A26" s="9">
        <v>3144</v>
      </c>
      <c r="B26" s="10">
        <v>139</v>
      </c>
      <c r="C26" s="10">
        <v>2016</v>
      </c>
      <c r="D26" s="10" t="s">
        <v>193</v>
      </c>
      <c r="E26" s="10" t="s">
        <v>34</v>
      </c>
      <c r="F26" s="10"/>
      <c r="G26" s="10"/>
      <c r="H26" s="10" t="s">
        <v>186</v>
      </c>
      <c r="I26" s="11" t="s">
        <v>187</v>
      </c>
      <c r="J26" s="12" t="s">
        <v>188</v>
      </c>
      <c r="K26" s="10" t="s">
        <v>78</v>
      </c>
      <c r="L26" s="10" t="s">
        <v>79</v>
      </c>
      <c r="M26" s="13" t="s">
        <v>194</v>
      </c>
      <c r="N26" s="13" t="s">
        <v>195</v>
      </c>
      <c r="O26" s="14">
        <v>2016</v>
      </c>
      <c r="P26" s="14"/>
      <c r="Q26" s="14"/>
      <c r="R26" s="15" t="s">
        <v>42</v>
      </c>
      <c r="S26" s="25" t="s">
        <v>196</v>
      </c>
      <c r="T26" s="16">
        <v>43173</v>
      </c>
      <c r="U26" s="16">
        <v>44196</v>
      </c>
      <c r="V26" s="10" t="s">
        <v>197</v>
      </c>
      <c r="W26" s="10" t="s">
        <v>198</v>
      </c>
      <c r="X26" s="18">
        <v>1</v>
      </c>
      <c r="Y26" s="19" t="s">
        <v>45</v>
      </c>
      <c r="Z26" s="13"/>
      <c r="AA26" s="14">
        <v>12</v>
      </c>
      <c r="AB26" s="14">
        <v>2020</v>
      </c>
      <c r="AC26" s="20"/>
      <c r="AD26" s="21"/>
      <c r="AE26" s="22" t="s">
        <v>58</v>
      </c>
      <c r="AF26" s="14"/>
    </row>
    <row r="27" spans="1:32" ht="257.25" customHeight="1" x14ac:dyDescent="0.2">
      <c r="A27" s="9">
        <v>3157</v>
      </c>
      <c r="B27" s="10">
        <v>152</v>
      </c>
      <c r="C27" s="10">
        <v>2016</v>
      </c>
      <c r="D27" s="10" t="s">
        <v>199</v>
      </c>
      <c r="E27" s="10" t="s">
        <v>34</v>
      </c>
      <c r="F27" s="10"/>
      <c r="G27" s="10"/>
      <c r="H27" s="10" t="s">
        <v>48</v>
      </c>
      <c r="I27" s="11" t="s">
        <v>132</v>
      </c>
      <c r="J27" s="12" t="s">
        <v>133</v>
      </c>
      <c r="K27" s="10" t="s">
        <v>134</v>
      </c>
      <c r="L27" s="10" t="s">
        <v>79</v>
      </c>
      <c r="M27" s="13" t="s">
        <v>194</v>
      </c>
      <c r="N27" s="13" t="s">
        <v>195</v>
      </c>
      <c r="O27" s="14">
        <v>2016</v>
      </c>
      <c r="P27" s="14"/>
      <c r="Q27" s="14"/>
      <c r="R27" s="15" t="s">
        <v>42</v>
      </c>
      <c r="S27" s="25" t="s">
        <v>200</v>
      </c>
      <c r="T27" s="16">
        <v>42625</v>
      </c>
      <c r="U27" s="16">
        <v>43250</v>
      </c>
      <c r="V27" s="10" t="s">
        <v>201</v>
      </c>
      <c r="W27" s="10" t="s">
        <v>202</v>
      </c>
      <c r="X27" s="18">
        <v>1</v>
      </c>
      <c r="Y27" s="19" t="s">
        <v>45</v>
      </c>
      <c r="Z27" s="13"/>
      <c r="AA27" s="14">
        <v>5</v>
      </c>
      <c r="AB27" s="14">
        <v>2019</v>
      </c>
      <c r="AC27" s="20"/>
      <c r="AD27" s="21"/>
      <c r="AE27" s="22" t="s">
        <v>58</v>
      </c>
      <c r="AF27" s="14"/>
    </row>
    <row r="28" spans="1:32" ht="180.75" customHeight="1" x14ac:dyDescent="0.2">
      <c r="A28" s="9">
        <v>3163</v>
      </c>
      <c r="B28" s="10">
        <v>158</v>
      </c>
      <c r="C28" s="10">
        <v>2016</v>
      </c>
      <c r="D28" s="10" t="s">
        <v>203</v>
      </c>
      <c r="E28" s="10" t="s">
        <v>34</v>
      </c>
      <c r="F28" s="10"/>
      <c r="G28" s="10"/>
      <c r="H28" s="10" t="s">
        <v>48</v>
      </c>
      <c r="I28" s="11" t="s">
        <v>204</v>
      </c>
      <c r="J28" s="12" t="s">
        <v>188</v>
      </c>
      <c r="K28" s="10" t="s">
        <v>205</v>
      </c>
      <c r="L28" s="10" t="s">
        <v>123</v>
      </c>
      <c r="M28" s="13" t="s">
        <v>194</v>
      </c>
      <c r="N28" s="13" t="s">
        <v>195</v>
      </c>
      <c r="O28" s="14">
        <v>2016</v>
      </c>
      <c r="P28" s="14"/>
      <c r="Q28" s="14"/>
      <c r="R28" s="15" t="s">
        <v>42</v>
      </c>
      <c r="S28" s="25" t="s">
        <v>206</v>
      </c>
      <c r="T28" s="16">
        <v>42522</v>
      </c>
      <c r="U28" s="16">
        <v>44439</v>
      </c>
      <c r="V28" s="10"/>
      <c r="W28" s="10" t="s">
        <v>207</v>
      </c>
      <c r="X28" s="18">
        <v>1</v>
      </c>
      <c r="Y28" s="19" t="s">
        <v>45</v>
      </c>
      <c r="Z28" s="13"/>
      <c r="AA28" s="14">
        <v>11</v>
      </c>
      <c r="AB28" s="14">
        <v>2021</v>
      </c>
      <c r="AC28" s="20"/>
      <c r="AD28" s="21"/>
      <c r="AE28" s="22" t="s">
        <v>58</v>
      </c>
      <c r="AF28" s="14"/>
    </row>
    <row r="29" spans="1:32" ht="96" customHeight="1" x14ac:dyDescent="0.2">
      <c r="A29" s="9">
        <v>3207</v>
      </c>
      <c r="B29" s="10">
        <v>202</v>
      </c>
      <c r="C29" s="10">
        <v>2016</v>
      </c>
      <c r="D29" s="10" t="s">
        <v>208</v>
      </c>
      <c r="E29" s="10" t="s">
        <v>34</v>
      </c>
      <c r="F29" s="10"/>
      <c r="G29" s="10"/>
      <c r="H29" s="10" t="s">
        <v>48</v>
      </c>
      <c r="I29" s="11" t="s">
        <v>140</v>
      </c>
      <c r="J29" s="12" t="s">
        <v>77</v>
      </c>
      <c r="K29" s="10" t="s">
        <v>209</v>
      </c>
      <c r="L29" s="10" t="s">
        <v>210</v>
      </c>
      <c r="M29" s="13" t="s">
        <v>211</v>
      </c>
      <c r="N29" s="13" t="s">
        <v>212</v>
      </c>
      <c r="O29" s="14">
        <v>2016</v>
      </c>
      <c r="P29" s="14"/>
      <c r="Q29" s="14"/>
      <c r="R29" s="15" t="s">
        <v>42</v>
      </c>
      <c r="S29" s="25" t="s">
        <v>213</v>
      </c>
      <c r="T29" s="16">
        <v>42602</v>
      </c>
      <c r="U29" s="16">
        <v>43524</v>
      </c>
      <c r="V29" s="10" t="s">
        <v>214</v>
      </c>
      <c r="W29" s="10" t="s">
        <v>215</v>
      </c>
      <c r="X29" s="18">
        <v>1</v>
      </c>
      <c r="Y29" s="19" t="s">
        <v>45</v>
      </c>
      <c r="Z29" s="13"/>
      <c r="AA29" s="14" t="s">
        <v>216</v>
      </c>
      <c r="AB29" s="14">
        <v>2019</v>
      </c>
      <c r="AC29" s="20"/>
      <c r="AD29" s="21"/>
      <c r="AE29" s="22" t="s">
        <v>58</v>
      </c>
      <c r="AF29" s="14"/>
    </row>
    <row r="30" spans="1:32" ht="409.5" customHeight="1" x14ac:dyDescent="0.2">
      <c r="A30" s="9">
        <v>3209</v>
      </c>
      <c r="B30" s="10">
        <v>204</v>
      </c>
      <c r="C30" s="10">
        <v>2016</v>
      </c>
      <c r="D30" s="10" t="s">
        <v>217</v>
      </c>
      <c r="E30" s="10" t="s">
        <v>34</v>
      </c>
      <c r="F30" s="10"/>
      <c r="G30" s="10"/>
      <c r="H30" s="10" t="s">
        <v>48</v>
      </c>
      <c r="I30" s="11" t="s">
        <v>121</v>
      </c>
      <c r="J30" s="12" t="s">
        <v>77</v>
      </c>
      <c r="K30" s="10" t="s">
        <v>218</v>
      </c>
      <c r="L30" s="10" t="s">
        <v>210</v>
      </c>
      <c r="M30" s="13" t="s">
        <v>211</v>
      </c>
      <c r="N30" s="13" t="s">
        <v>212</v>
      </c>
      <c r="O30" s="14">
        <v>2016</v>
      </c>
      <c r="P30" s="14"/>
      <c r="Q30" s="14"/>
      <c r="R30" s="15" t="s">
        <v>42</v>
      </c>
      <c r="S30" s="25" t="s">
        <v>219</v>
      </c>
      <c r="T30" s="16">
        <v>43556</v>
      </c>
      <c r="U30" s="16">
        <v>43830</v>
      </c>
      <c r="V30" s="10" t="s">
        <v>220</v>
      </c>
      <c r="W30" s="10" t="s">
        <v>221</v>
      </c>
      <c r="X30" s="18">
        <v>1</v>
      </c>
      <c r="Y30" s="19" t="s">
        <v>45</v>
      </c>
      <c r="Z30" s="13"/>
      <c r="AA30" s="14">
        <v>3</v>
      </c>
      <c r="AB30" s="14">
        <v>2020</v>
      </c>
      <c r="AC30" s="20"/>
      <c r="AD30" s="21"/>
      <c r="AE30" s="22" t="s">
        <v>58</v>
      </c>
      <c r="AF30" s="14"/>
    </row>
    <row r="31" spans="1:32" ht="127.5" customHeight="1" x14ac:dyDescent="0.2">
      <c r="A31" s="9">
        <v>3212</v>
      </c>
      <c r="B31" s="10">
        <v>207</v>
      </c>
      <c r="C31" s="10">
        <v>2016</v>
      </c>
      <c r="D31" s="10" t="s">
        <v>222</v>
      </c>
      <c r="E31" s="10" t="s">
        <v>34</v>
      </c>
      <c r="F31" s="10"/>
      <c r="G31" s="10"/>
      <c r="H31" s="10" t="s">
        <v>186</v>
      </c>
      <c r="I31" s="11" t="s">
        <v>132</v>
      </c>
      <c r="J31" s="12" t="s">
        <v>133</v>
      </c>
      <c r="K31" s="10" t="s">
        <v>134</v>
      </c>
      <c r="L31" s="10" t="s">
        <v>79</v>
      </c>
      <c r="M31" s="13" t="s">
        <v>211</v>
      </c>
      <c r="N31" s="13" t="s">
        <v>212</v>
      </c>
      <c r="O31" s="14">
        <v>2016</v>
      </c>
      <c r="P31" s="14"/>
      <c r="Q31" s="14"/>
      <c r="R31" s="15" t="s">
        <v>42</v>
      </c>
      <c r="S31" s="25" t="s">
        <v>223</v>
      </c>
      <c r="T31" s="16">
        <v>43132</v>
      </c>
      <c r="U31" s="16">
        <v>43465</v>
      </c>
      <c r="V31" s="10" t="s">
        <v>224</v>
      </c>
      <c r="W31" s="10" t="s">
        <v>225</v>
      </c>
      <c r="X31" s="18">
        <v>1</v>
      </c>
      <c r="Y31" s="19" t="s">
        <v>45</v>
      </c>
      <c r="Z31" s="13"/>
      <c r="AA31" s="14" t="s">
        <v>138</v>
      </c>
      <c r="AB31" s="14">
        <v>2019</v>
      </c>
      <c r="AC31" s="20"/>
      <c r="AD31" s="21"/>
      <c r="AE31" s="22" t="s">
        <v>58</v>
      </c>
      <c r="AF31" s="14"/>
    </row>
    <row r="32" spans="1:32" ht="228.75" customHeight="1" x14ac:dyDescent="0.2">
      <c r="A32" s="9">
        <v>3214</v>
      </c>
      <c r="B32" s="10">
        <v>209</v>
      </c>
      <c r="C32" s="10">
        <v>2016</v>
      </c>
      <c r="D32" s="10" t="s">
        <v>226</v>
      </c>
      <c r="E32" s="10" t="s">
        <v>34</v>
      </c>
      <c r="F32" s="10"/>
      <c r="G32" s="10"/>
      <c r="H32" s="10" t="s">
        <v>186</v>
      </c>
      <c r="I32" s="11" t="s">
        <v>132</v>
      </c>
      <c r="J32" s="12" t="s">
        <v>133</v>
      </c>
      <c r="K32" s="10" t="s">
        <v>134</v>
      </c>
      <c r="L32" s="10" t="s">
        <v>79</v>
      </c>
      <c r="M32" s="13" t="s">
        <v>211</v>
      </c>
      <c r="N32" s="13" t="s">
        <v>212</v>
      </c>
      <c r="O32" s="14">
        <v>2016</v>
      </c>
      <c r="P32" s="14"/>
      <c r="Q32" s="14"/>
      <c r="R32" s="15" t="s">
        <v>42</v>
      </c>
      <c r="S32" s="25" t="s">
        <v>227</v>
      </c>
      <c r="T32" s="16">
        <v>43132</v>
      </c>
      <c r="U32" s="16">
        <v>43465</v>
      </c>
      <c r="V32" s="10" t="s">
        <v>228</v>
      </c>
      <c r="W32" s="10" t="s">
        <v>229</v>
      </c>
      <c r="X32" s="18">
        <v>1</v>
      </c>
      <c r="Y32" s="19" t="s">
        <v>45</v>
      </c>
      <c r="Z32" s="13"/>
      <c r="AA32" s="14" t="s">
        <v>138</v>
      </c>
      <c r="AB32" s="14">
        <v>2019</v>
      </c>
      <c r="AC32" s="20"/>
      <c r="AD32" s="21"/>
      <c r="AE32" s="22" t="s">
        <v>58</v>
      </c>
      <c r="AF32" s="14"/>
    </row>
    <row r="33" spans="1:32" ht="129" customHeight="1" x14ac:dyDescent="0.2">
      <c r="A33" s="9">
        <v>3261</v>
      </c>
      <c r="B33" s="10">
        <v>256</v>
      </c>
      <c r="C33" s="14">
        <v>2016</v>
      </c>
      <c r="D33" s="10" t="s">
        <v>230</v>
      </c>
      <c r="E33" s="10" t="s">
        <v>34</v>
      </c>
      <c r="F33" s="10"/>
      <c r="G33" s="10"/>
      <c r="H33" s="10" t="s">
        <v>48</v>
      </c>
      <c r="I33" s="11" t="s">
        <v>132</v>
      </c>
      <c r="J33" s="12" t="s">
        <v>133</v>
      </c>
      <c r="K33" s="10" t="s">
        <v>134</v>
      </c>
      <c r="L33" s="10" t="s">
        <v>210</v>
      </c>
      <c r="M33" s="14" t="s">
        <v>231</v>
      </c>
      <c r="N33" s="13" t="s">
        <v>144</v>
      </c>
      <c r="O33" s="14">
        <v>2016</v>
      </c>
      <c r="P33" s="14"/>
      <c r="Q33" s="14"/>
      <c r="R33" s="14"/>
      <c r="S33" s="25" t="s">
        <v>232</v>
      </c>
      <c r="T33" s="16">
        <v>42694</v>
      </c>
      <c r="U33" s="16">
        <v>43524</v>
      </c>
      <c r="V33" s="10" t="s">
        <v>233</v>
      </c>
      <c r="W33" s="10" t="s">
        <v>234</v>
      </c>
      <c r="X33" s="18">
        <v>1</v>
      </c>
      <c r="Y33" s="19" t="s">
        <v>45</v>
      </c>
      <c r="Z33" s="10"/>
      <c r="AA33" s="14" t="s">
        <v>216</v>
      </c>
      <c r="AB33" s="14">
        <v>2019</v>
      </c>
      <c r="AC33" s="20"/>
      <c r="AD33" s="21"/>
      <c r="AE33" s="22" t="s">
        <v>58</v>
      </c>
      <c r="AF33" s="14"/>
    </row>
    <row r="34" spans="1:32" ht="174.75" customHeight="1" x14ac:dyDescent="0.2">
      <c r="A34" s="9">
        <v>3276</v>
      </c>
      <c r="B34" s="14">
        <v>271</v>
      </c>
      <c r="C34" s="14">
        <v>2016</v>
      </c>
      <c r="D34" s="10" t="s">
        <v>235</v>
      </c>
      <c r="E34" s="10" t="s">
        <v>34</v>
      </c>
      <c r="F34" s="10"/>
      <c r="G34" s="10"/>
      <c r="H34" s="10" t="s">
        <v>48</v>
      </c>
      <c r="I34" s="11" t="s">
        <v>121</v>
      </c>
      <c r="J34" s="12" t="s">
        <v>77</v>
      </c>
      <c r="K34" s="10" t="s">
        <v>236</v>
      </c>
      <c r="L34" s="14" t="s">
        <v>63</v>
      </c>
      <c r="M34" s="14" t="s">
        <v>237</v>
      </c>
      <c r="N34" s="13" t="s">
        <v>172</v>
      </c>
      <c r="O34" s="14">
        <v>2016</v>
      </c>
      <c r="P34" s="14"/>
      <c r="Q34" s="14"/>
      <c r="R34" s="15" t="s">
        <v>42</v>
      </c>
      <c r="S34" s="25" t="s">
        <v>72</v>
      </c>
      <c r="T34" s="16">
        <v>43384</v>
      </c>
      <c r="U34" s="16">
        <v>43769</v>
      </c>
      <c r="V34" s="35"/>
      <c r="W34" s="10" t="s">
        <v>238</v>
      </c>
      <c r="X34" s="18">
        <v>1</v>
      </c>
      <c r="Y34" s="19" t="s">
        <v>45</v>
      </c>
      <c r="Z34" s="35"/>
      <c r="AA34" s="35">
        <v>11</v>
      </c>
      <c r="AB34" s="35">
        <v>2019</v>
      </c>
      <c r="AC34" s="36"/>
      <c r="AD34" s="21"/>
      <c r="AE34" s="22" t="s">
        <v>58</v>
      </c>
      <c r="AF34" s="14"/>
    </row>
    <row r="35" spans="1:32" ht="111.75" customHeight="1" x14ac:dyDescent="0.2">
      <c r="A35" s="9">
        <v>3277</v>
      </c>
      <c r="B35" s="10">
        <v>272</v>
      </c>
      <c r="C35" s="14">
        <v>2016</v>
      </c>
      <c r="D35" s="10" t="s">
        <v>239</v>
      </c>
      <c r="E35" s="10" t="s">
        <v>34</v>
      </c>
      <c r="F35" s="10"/>
      <c r="G35" s="10"/>
      <c r="H35" s="10" t="s">
        <v>48</v>
      </c>
      <c r="I35" s="11" t="s">
        <v>60</v>
      </c>
      <c r="J35" s="12" t="s">
        <v>61</v>
      </c>
      <c r="K35" s="10" t="s">
        <v>62</v>
      </c>
      <c r="L35" s="14" t="s">
        <v>63</v>
      </c>
      <c r="M35" s="14" t="s">
        <v>237</v>
      </c>
      <c r="N35" s="13" t="s">
        <v>172</v>
      </c>
      <c r="O35" s="14">
        <v>2016</v>
      </c>
      <c r="P35" s="14"/>
      <c r="Q35" s="14"/>
      <c r="R35" s="15" t="s">
        <v>42</v>
      </c>
      <c r="S35" s="25" t="s">
        <v>240</v>
      </c>
      <c r="T35" s="16">
        <v>43384</v>
      </c>
      <c r="U35" s="16">
        <v>43738</v>
      </c>
      <c r="V35" s="35"/>
      <c r="W35" s="10" t="s">
        <v>241</v>
      </c>
      <c r="X35" s="18">
        <v>1</v>
      </c>
      <c r="Y35" s="19" t="s">
        <v>45</v>
      </c>
      <c r="Z35" s="35"/>
      <c r="AA35" s="35">
        <v>10</v>
      </c>
      <c r="AB35" s="35">
        <v>2019</v>
      </c>
      <c r="AC35" s="36"/>
      <c r="AD35" s="21"/>
      <c r="AE35" s="22" t="s">
        <v>58</v>
      </c>
      <c r="AF35" s="14"/>
    </row>
    <row r="36" spans="1:32" ht="126" customHeight="1" x14ac:dyDescent="0.2">
      <c r="A36" s="9">
        <v>3278</v>
      </c>
      <c r="B36" s="10">
        <v>273</v>
      </c>
      <c r="C36" s="14">
        <v>2016</v>
      </c>
      <c r="D36" s="10" t="s">
        <v>242</v>
      </c>
      <c r="E36" s="10" t="s">
        <v>34</v>
      </c>
      <c r="F36" s="10"/>
      <c r="G36" s="10"/>
      <c r="H36" s="10" t="s">
        <v>48</v>
      </c>
      <c r="I36" s="10" t="s">
        <v>49</v>
      </c>
      <c r="J36" s="12" t="s">
        <v>50</v>
      </c>
      <c r="K36" s="10" t="s">
        <v>86</v>
      </c>
      <c r="L36" s="14" t="s">
        <v>63</v>
      </c>
      <c r="M36" s="14" t="s">
        <v>237</v>
      </c>
      <c r="N36" s="13" t="s">
        <v>172</v>
      </c>
      <c r="O36" s="14">
        <v>2016</v>
      </c>
      <c r="P36" s="14"/>
      <c r="Q36" s="14"/>
      <c r="R36" s="15" t="s">
        <v>42</v>
      </c>
      <c r="S36" s="25" t="s">
        <v>72</v>
      </c>
      <c r="T36" s="16">
        <v>43384</v>
      </c>
      <c r="U36" s="16">
        <v>43769</v>
      </c>
      <c r="V36" s="35"/>
      <c r="W36" s="10" t="s">
        <v>243</v>
      </c>
      <c r="X36" s="18">
        <v>1</v>
      </c>
      <c r="Y36" s="19" t="s">
        <v>45</v>
      </c>
      <c r="Z36" s="35"/>
      <c r="AA36" s="35">
        <v>11</v>
      </c>
      <c r="AB36" s="35">
        <v>2019</v>
      </c>
      <c r="AC36" s="36"/>
      <c r="AD36" s="21"/>
      <c r="AE36" s="22" t="s">
        <v>58</v>
      </c>
      <c r="AF36" s="14"/>
    </row>
    <row r="37" spans="1:32" ht="187.5" customHeight="1" x14ac:dyDescent="0.2">
      <c r="A37" s="9">
        <v>3279</v>
      </c>
      <c r="B37" s="14">
        <v>274</v>
      </c>
      <c r="C37" s="14">
        <v>2016</v>
      </c>
      <c r="D37" s="10" t="s">
        <v>244</v>
      </c>
      <c r="E37" s="10" t="s">
        <v>34</v>
      </c>
      <c r="F37" s="10"/>
      <c r="G37" s="10"/>
      <c r="H37" s="10" t="s">
        <v>48</v>
      </c>
      <c r="I37" s="11" t="s">
        <v>60</v>
      </c>
      <c r="J37" s="12" t="s">
        <v>61</v>
      </c>
      <c r="K37" s="10" t="s">
        <v>62</v>
      </c>
      <c r="L37" s="14" t="s">
        <v>63</v>
      </c>
      <c r="M37" s="14" t="s">
        <v>237</v>
      </c>
      <c r="N37" s="13" t="s">
        <v>172</v>
      </c>
      <c r="O37" s="14">
        <v>2016</v>
      </c>
      <c r="P37" s="14"/>
      <c r="Q37" s="14"/>
      <c r="R37" s="15" t="s">
        <v>42</v>
      </c>
      <c r="S37" s="25" t="s">
        <v>245</v>
      </c>
      <c r="T37" s="16">
        <v>43384</v>
      </c>
      <c r="U37" s="16">
        <v>43738</v>
      </c>
      <c r="V37" s="35"/>
      <c r="W37" s="10" t="s">
        <v>246</v>
      </c>
      <c r="X37" s="18">
        <v>1</v>
      </c>
      <c r="Y37" s="19" t="s">
        <v>45</v>
      </c>
      <c r="Z37" s="35"/>
      <c r="AA37" s="35">
        <v>10</v>
      </c>
      <c r="AB37" s="35">
        <v>2019</v>
      </c>
      <c r="AC37" s="36"/>
      <c r="AD37" s="21"/>
      <c r="AE37" s="22" t="s">
        <v>58</v>
      </c>
      <c r="AF37" s="14"/>
    </row>
    <row r="38" spans="1:32" ht="222" customHeight="1" x14ac:dyDescent="0.2">
      <c r="A38" s="9">
        <v>3280</v>
      </c>
      <c r="B38" s="10">
        <v>275</v>
      </c>
      <c r="C38" s="14">
        <v>2016</v>
      </c>
      <c r="D38" s="10" t="s">
        <v>247</v>
      </c>
      <c r="E38" s="10" t="s">
        <v>34</v>
      </c>
      <c r="F38" s="10"/>
      <c r="G38" s="10"/>
      <c r="H38" s="10" t="s">
        <v>48</v>
      </c>
      <c r="I38" s="11" t="s">
        <v>60</v>
      </c>
      <c r="J38" s="12" t="s">
        <v>61</v>
      </c>
      <c r="K38" s="10" t="s">
        <v>62</v>
      </c>
      <c r="L38" s="14" t="s">
        <v>63</v>
      </c>
      <c r="M38" s="14" t="s">
        <v>237</v>
      </c>
      <c r="N38" s="13" t="s">
        <v>172</v>
      </c>
      <c r="O38" s="14">
        <v>2016</v>
      </c>
      <c r="P38" s="14"/>
      <c r="Q38" s="14"/>
      <c r="R38" s="15" t="s">
        <v>42</v>
      </c>
      <c r="S38" s="25" t="s">
        <v>248</v>
      </c>
      <c r="T38" s="16">
        <v>43384</v>
      </c>
      <c r="U38" s="16">
        <v>43738</v>
      </c>
      <c r="V38" s="35"/>
      <c r="W38" s="10" t="s">
        <v>246</v>
      </c>
      <c r="X38" s="18">
        <v>1</v>
      </c>
      <c r="Y38" s="19" t="s">
        <v>45</v>
      </c>
      <c r="Z38" s="35"/>
      <c r="AA38" s="35">
        <v>10</v>
      </c>
      <c r="AB38" s="35">
        <v>2019</v>
      </c>
      <c r="AC38" s="36"/>
      <c r="AD38" s="21"/>
      <c r="AE38" s="22" t="s">
        <v>58</v>
      </c>
      <c r="AF38" s="14"/>
    </row>
    <row r="39" spans="1:32" ht="122.25" customHeight="1" x14ac:dyDescent="0.2">
      <c r="A39" s="9">
        <v>3281</v>
      </c>
      <c r="B39" s="10">
        <v>276</v>
      </c>
      <c r="C39" s="14">
        <v>2016</v>
      </c>
      <c r="D39" s="10" t="s">
        <v>249</v>
      </c>
      <c r="E39" s="10" t="s">
        <v>34</v>
      </c>
      <c r="F39" s="10"/>
      <c r="G39" s="10"/>
      <c r="H39" s="10" t="s">
        <v>48</v>
      </c>
      <c r="I39" s="11" t="s">
        <v>49</v>
      </c>
      <c r="J39" s="12" t="s">
        <v>50</v>
      </c>
      <c r="K39" s="10" t="s">
        <v>86</v>
      </c>
      <c r="L39" s="14" t="s">
        <v>63</v>
      </c>
      <c r="M39" s="14" t="s">
        <v>237</v>
      </c>
      <c r="N39" s="13" t="s">
        <v>172</v>
      </c>
      <c r="O39" s="14">
        <v>2016</v>
      </c>
      <c r="P39" s="14"/>
      <c r="Q39" s="14"/>
      <c r="R39" s="15" t="s">
        <v>42</v>
      </c>
      <c r="S39" s="25" t="s">
        <v>72</v>
      </c>
      <c r="T39" s="16">
        <v>43384</v>
      </c>
      <c r="U39" s="16">
        <v>43769</v>
      </c>
      <c r="V39" s="35"/>
      <c r="W39" s="10" t="s">
        <v>243</v>
      </c>
      <c r="X39" s="18">
        <v>1</v>
      </c>
      <c r="Y39" s="19" t="s">
        <v>45</v>
      </c>
      <c r="Z39" s="35"/>
      <c r="AA39" s="35">
        <v>11</v>
      </c>
      <c r="AB39" s="35">
        <v>2019</v>
      </c>
      <c r="AC39" s="36"/>
      <c r="AD39" s="21"/>
      <c r="AE39" s="22" t="s">
        <v>58</v>
      </c>
      <c r="AF39" s="14"/>
    </row>
    <row r="40" spans="1:32" ht="224.25" customHeight="1" x14ac:dyDescent="0.2">
      <c r="A40" s="9">
        <v>3283</v>
      </c>
      <c r="B40" s="10">
        <v>2</v>
      </c>
      <c r="C40" s="14">
        <v>2017</v>
      </c>
      <c r="D40" s="10" t="s">
        <v>250</v>
      </c>
      <c r="E40" s="10" t="s">
        <v>34</v>
      </c>
      <c r="F40" s="10"/>
      <c r="G40" s="10"/>
      <c r="H40" s="10" t="s">
        <v>48</v>
      </c>
      <c r="I40" s="11" t="s">
        <v>76</v>
      </c>
      <c r="J40" s="12" t="s">
        <v>77</v>
      </c>
      <c r="K40" s="10" t="s">
        <v>251</v>
      </c>
      <c r="L40" s="37" t="s">
        <v>210</v>
      </c>
      <c r="M40" s="14" t="s">
        <v>252</v>
      </c>
      <c r="N40" s="13" t="s">
        <v>41</v>
      </c>
      <c r="O40" s="14">
        <v>2017</v>
      </c>
      <c r="P40" s="14"/>
      <c r="Q40" s="14"/>
      <c r="R40" s="14" t="s">
        <v>42</v>
      </c>
      <c r="S40" s="37" t="s">
        <v>253</v>
      </c>
      <c r="T40" s="16">
        <v>43070</v>
      </c>
      <c r="U40" s="16">
        <v>43281</v>
      </c>
      <c r="V40" s="35"/>
      <c r="W40" s="37" t="s">
        <v>254</v>
      </c>
      <c r="X40" s="18">
        <v>1</v>
      </c>
      <c r="Y40" s="19" t="s">
        <v>45</v>
      </c>
      <c r="Z40" s="37"/>
      <c r="AA40" s="35">
        <v>3</v>
      </c>
      <c r="AB40" s="35">
        <v>2020</v>
      </c>
      <c r="AC40" s="36"/>
      <c r="AD40" s="21"/>
      <c r="AE40" s="22" t="s">
        <v>58</v>
      </c>
      <c r="AF40" s="14"/>
    </row>
    <row r="41" spans="1:32" ht="69" customHeight="1" x14ac:dyDescent="0.2">
      <c r="A41" s="9">
        <v>3304</v>
      </c>
      <c r="B41" s="10">
        <v>23</v>
      </c>
      <c r="C41" s="14">
        <v>2017</v>
      </c>
      <c r="D41" s="10" t="s">
        <v>255</v>
      </c>
      <c r="E41" s="10" t="s">
        <v>34</v>
      </c>
      <c r="F41" s="10"/>
      <c r="G41" s="10"/>
      <c r="H41" s="10" t="s">
        <v>48</v>
      </c>
      <c r="I41" s="11" t="s">
        <v>76</v>
      </c>
      <c r="J41" s="12" t="s">
        <v>77</v>
      </c>
      <c r="K41" s="10" t="s">
        <v>251</v>
      </c>
      <c r="L41" s="37" t="s">
        <v>210</v>
      </c>
      <c r="M41" s="14" t="s">
        <v>256</v>
      </c>
      <c r="N41" s="13" t="s">
        <v>138</v>
      </c>
      <c r="O41" s="14">
        <v>2017</v>
      </c>
      <c r="P41" s="14"/>
      <c r="Q41" s="14"/>
      <c r="R41" s="14"/>
      <c r="S41" s="38" t="s">
        <v>219</v>
      </c>
      <c r="T41" s="16">
        <v>43556</v>
      </c>
      <c r="U41" s="16">
        <v>43830</v>
      </c>
      <c r="V41" s="10" t="s">
        <v>257</v>
      </c>
      <c r="W41" s="10" t="s">
        <v>258</v>
      </c>
      <c r="X41" s="18">
        <v>1</v>
      </c>
      <c r="Y41" s="19" t="s">
        <v>45</v>
      </c>
      <c r="Z41" s="10"/>
      <c r="AA41" s="35">
        <v>3</v>
      </c>
      <c r="AB41" s="35">
        <v>2020</v>
      </c>
      <c r="AC41" s="36"/>
      <c r="AD41" s="21"/>
      <c r="AE41" s="22" t="s">
        <v>58</v>
      </c>
      <c r="AF41" s="14"/>
    </row>
    <row r="42" spans="1:32" ht="351" customHeight="1" x14ac:dyDescent="0.2">
      <c r="A42" s="9">
        <v>3305</v>
      </c>
      <c r="B42" s="10">
        <v>24</v>
      </c>
      <c r="C42" s="14">
        <v>2017</v>
      </c>
      <c r="D42" s="10" t="s">
        <v>259</v>
      </c>
      <c r="E42" s="10" t="s">
        <v>34</v>
      </c>
      <c r="F42" s="10"/>
      <c r="G42" s="10"/>
      <c r="H42" s="10" t="s">
        <v>48</v>
      </c>
      <c r="I42" s="11" t="s">
        <v>76</v>
      </c>
      <c r="J42" s="12" t="s">
        <v>77</v>
      </c>
      <c r="K42" s="10" t="s">
        <v>251</v>
      </c>
      <c r="L42" s="37" t="s">
        <v>210</v>
      </c>
      <c r="M42" s="14" t="s">
        <v>256</v>
      </c>
      <c r="N42" s="13" t="s">
        <v>138</v>
      </c>
      <c r="O42" s="14">
        <v>2017</v>
      </c>
      <c r="P42" s="14"/>
      <c r="Q42" s="14"/>
      <c r="R42" s="14"/>
      <c r="S42" s="10" t="s">
        <v>219</v>
      </c>
      <c r="T42" s="16">
        <v>43556</v>
      </c>
      <c r="U42" s="16">
        <v>43830</v>
      </c>
      <c r="V42" s="35"/>
      <c r="W42" s="10" t="s">
        <v>260</v>
      </c>
      <c r="X42" s="18">
        <v>1</v>
      </c>
      <c r="Y42" s="19" t="s">
        <v>45</v>
      </c>
      <c r="Z42" s="35"/>
      <c r="AA42" s="35">
        <v>3</v>
      </c>
      <c r="AB42" s="35">
        <v>2020</v>
      </c>
      <c r="AC42" s="36"/>
      <c r="AD42" s="21"/>
      <c r="AE42" s="22" t="s">
        <v>58</v>
      </c>
      <c r="AF42" s="14"/>
    </row>
    <row r="43" spans="1:32" ht="151.5" customHeight="1" x14ac:dyDescent="0.2">
      <c r="A43" s="9">
        <v>3307</v>
      </c>
      <c r="B43" s="10">
        <v>26</v>
      </c>
      <c r="C43" s="14">
        <v>2017</v>
      </c>
      <c r="D43" s="10" t="s">
        <v>261</v>
      </c>
      <c r="E43" s="10" t="s">
        <v>34</v>
      </c>
      <c r="F43" s="10"/>
      <c r="G43" s="10"/>
      <c r="H43" s="10" t="s">
        <v>48</v>
      </c>
      <c r="I43" s="11" t="s">
        <v>204</v>
      </c>
      <c r="J43" s="12" t="s">
        <v>188</v>
      </c>
      <c r="K43" s="10" t="s">
        <v>262</v>
      </c>
      <c r="L43" s="37" t="s">
        <v>210</v>
      </c>
      <c r="M43" s="14" t="s">
        <v>256</v>
      </c>
      <c r="N43" s="13" t="s">
        <v>138</v>
      </c>
      <c r="O43" s="14">
        <v>2017</v>
      </c>
      <c r="P43" s="14"/>
      <c r="Q43" s="14"/>
      <c r="R43" s="15" t="s">
        <v>42</v>
      </c>
      <c r="S43" s="10" t="s">
        <v>263</v>
      </c>
      <c r="T43" s="16"/>
      <c r="U43" s="16">
        <v>43555</v>
      </c>
      <c r="V43" s="10" t="s">
        <v>264</v>
      </c>
      <c r="W43" s="10" t="s">
        <v>265</v>
      </c>
      <c r="X43" s="18">
        <v>1</v>
      </c>
      <c r="Y43" s="19" t="s">
        <v>45</v>
      </c>
      <c r="Z43" s="10"/>
      <c r="AA43" s="35" t="s">
        <v>266</v>
      </c>
      <c r="AB43" s="35">
        <v>2019</v>
      </c>
      <c r="AC43" s="36"/>
      <c r="AD43" s="21"/>
      <c r="AE43" s="22" t="s">
        <v>58</v>
      </c>
      <c r="AF43" s="14"/>
    </row>
    <row r="44" spans="1:32" ht="120.75" customHeight="1" x14ac:dyDescent="0.2">
      <c r="A44" s="9">
        <v>3309</v>
      </c>
      <c r="B44" s="14">
        <v>28</v>
      </c>
      <c r="C44" s="14">
        <v>2017</v>
      </c>
      <c r="D44" s="10" t="s">
        <v>267</v>
      </c>
      <c r="E44" s="10" t="s">
        <v>34</v>
      </c>
      <c r="F44" s="10"/>
      <c r="G44" s="10"/>
      <c r="H44" s="10" t="s">
        <v>48</v>
      </c>
      <c r="I44" s="11" t="s">
        <v>121</v>
      </c>
      <c r="J44" s="12" t="s">
        <v>77</v>
      </c>
      <c r="K44" s="10" t="s">
        <v>268</v>
      </c>
      <c r="L44" s="37" t="s">
        <v>210</v>
      </c>
      <c r="M44" s="14" t="s">
        <v>256</v>
      </c>
      <c r="N44" s="13" t="s">
        <v>138</v>
      </c>
      <c r="O44" s="14">
        <v>2017</v>
      </c>
      <c r="P44" s="14"/>
      <c r="Q44" s="14"/>
      <c r="R44" s="15" t="s">
        <v>42</v>
      </c>
      <c r="S44" s="10" t="s">
        <v>269</v>
      </c>
      <c r="T44" s="16">
        <v>42794</v>
      </c>
      <c r="U44" s="16">
        <v>43830</v>
      </c>
      <c r="V44" s="10" t="s">
        <v>270</v>
      </c>
      <c r="W44" s="10" t="s">
        <v>271</v>
      </c>
      <c r="X44" s="18">
        <v>1</v>
      </c>
      <c r="Y44" s="19" t="s">
        <v>45</v>
      </c>
      <c r="Z44" s="10"/>
      <c r="AA44" s="35">
        <v>3</v>
      </c>
      <c r="AB44" s="35">
        <v>2020</v>
      </c>
      <c r="AC44" s="36"/>
      <c r="AD44" s="21"/>
      <c r="AE44" s="22" t="s">
        <v>58</v>
      </c>
      <c r="AF44" s="14"/>
    </row>
    <row r="45" spans="1:32" ht="94.5" customHeight="1" x14ac:dyDescent="0.2">
      <c r="A45" s="9">
        <v>3315</v>
      </c>
      <c r="B45" s="14">
        <v>34</v>
      </c>
      <c r="C45" s="14">
        <v>2017</v>
      </c>
      <c r="D45" s="10" t="s">
        <v>272</v>
      </c>
      <c r="E45" s="10" t="s">
        <v>34</v>
      </c>
      <c r="F45" s="10"/>
      <c r="G45" s="10"/>
      <c r="H45" s="10" t="s">
        <v>35</v>
      </c>
      <c r="I45" s="11" t="s">
        <v>36</v>
      </c>
      <c r="J45" s="12" t="s">
        <v>98</v>
      </c>
      <c r="K45" s="10" t="s">
        <v>273</v>
      </c>
      <c r="L45" s="10" t="s">
        <v>100</v>
      </c>
      <c r="M45" s="13">
        <v>42815</v>
      </c>
      <c r="N45" s="35" t="s">
        <v>274</v>
      </c>
      <c r="O45" s="14">
        <v>2017</v>
      </c>
      <c r="P45" s="14"/>
      <c r="Q45" s="14"/>
      <c r="R45" s="15" t="s">
        <v>42</v>
      </c>
      <c r="S45" s="25" t="s">
        <v>275</v>
      </c>
      <c r="T45" s="16">
        <v>42872</v>
      </c>
      <c r="U45" s="16">
        <v>43465</v>
      </c>
      <c r="V45" s="10"/>
      <c r="W45" s="17" t="s">
        <v>276</v>
      </c>
      <c r="X45" s="18">
        <v>1</v>
      </c>
      <c r="Y45" s="19" t="s">
        <v>45</v>
      </c>
      <c r="Z45" s="13"/>
      <c r="AA45" s="14">
        <v>7</v>
      </c>
      <c r="AB45" s="14">
        <v>2019</v>
      </c>
      <c r="AC45" s="20"/>
      <c r="AD45" s="21"/>
      <c r="AE45" s="22" t="s">
        <v>46</v>
      </c>
      <c r="AF45" s="14"/>
    </row>
    <row r="46" spans="1:32" ht="132" customHeight="1" x14ac:dyDescent="0.2">
      <c r="A46" s="9">
        <v>3319</v>
      </c>
      <c r="B46" s="10">
        <v>38</v>
      </c>
      <c r="C46" s="14">
        <v>2017</v>
      </c>
      <c r="D46" s="10" t="s">
        <v>277</v>
      </c>
      <c r="E46" s="10" t="s">
        <v>34</v>
      </c>
      <c r="F46" s="10"/>
      <c r="G46" s="10"/>
      <c r="H46" s="10" t="s">
        <v>48</v>
      </c>
      <c r="I46" s="11" t="s">
        <v>36</v>
      </c>
      <c r="J46" s="12" t="s">
        <v>37</v>
      </c>
      <c r="K46" s="10" t="s">
        <v>278</v>
      </c>
      <c r="L46" s="37" t="s">
        <v>279</v>
      </c>
      <c r="M46" s="14" t="s">
        <v>280</v>
      </c>
      <c r="N46" s="35" t="s">
        <v>274</v>
      </c>
      <c r="O46" s="14">
        <v>2017</v>
      </c>
      <c r="P46" s="14"/>
      <c r="Q46" s="14"/>
      <c r="R46" s="15" t="s">
        <v>42</v>
      </c>
      <c r="S46" s="25" t="s">
        <v>281</v>
      </c>
      <c r="T46" s="16">
        <v>43035</v>
      </c>
      <c r="U46" s="16">
        <v>43646</v>
      </c>
      <c r="V46" s="10"/>
      <c r="W46" s="13" t="s">
        <v>282</v>
      </c>
      <c r="X46" s="18">
        <v>1</v>
      </c>
      <c r="Y46" s="19" t="s">
        <v>45</v>
      </c>
      <c r="Z46" s="13"/>
      <c r="AA46" s="14">
        <v>6</v>
      </c>
      <c r="AB46" s="14">
        <v>2019</v>
      </c>
      <c r="AC46" s="20"/>
      <c r="AD46" s="21"/>
      <c r="AE46" s="22" t="s">
        <v>58</v>
      </c>
      <c r="AF46" s="14"/>
    </row>
    <row r="47" spans="1:32" ht="260.25" customHeight="1" x14ac:dyDescent="0.2">
      <c r="A47" s="9">
        <v>3323</v>
      </c>
      <c r="B47" s="10">
        <v>42</v>
      </c>
      <c r="C47" s="14">
        <v>2017</v>
      </c>
      <c r="D47" s="10" t="s">
        <v>283</v>
      </c>
      <c r="E47" s="10" t="s">
        <v>34</v>
      </c>
      <c r="F47" s="10"/>
      <c r="G47" s="10"/>
      <c r="H47" s="10" t="s">
        <v>35</v>
      </c>
      <c r="I47" s="11" t="s">
        <v>36</v>
      </c>
      <c r="J47" s="12" t="s">
        <v>37</v>
      </c>
      <c r="K47" s="10" t="s">
        <v>284</v>
      </c>
      <c r="L47" s="37" t="s">
        <v>285</v>
      </c>
      <c r="M47" s="14" t="s">
        <v>280</v>
      </c>
      <c r="N47" s="35" t="s">
        <v>274</v>
      </c>
      <c r="O47" s="14">
        <v>2017</v>
      </c>
      <c r="P47" s="14"/>
      <c r="Q47" s="14"/>
      <c r="R47" s="15" t="s">
        <v>42</v>
      </c>
      <c r="S47" s="25" t="s">
        <v>286</v>
      </c>
      <c r="T47" s="16">
        <v>42823</v>
      </c>
      <c r="U47" s="16">
        <v>43529</v>
      </c>
      <c r="V47" s="10"/>
      <c r="W47" s="17" t="s">
        <v>287</v>
      </c>
      <c r="X47" s="18">
        <v>1</v>
      </c>
      <c r="Y47" s="19" t="s">
        <v>45</v>
      </c>
      <c r="Z47" s="13"/>
      <c r="AA47" s="14" t="s">
        <v>266</v>
      </c>
      <c r="AB47" s="14">
        <v>2019</v>
      </c>
      <c r="AC47" s="20"/>
      <c r="AD47" s="21"/>
      <c r="AE47" s="22" t="s">
        <v>46</v>
      </c>
      <c r="AF47" s="14"/>
    </row>
    <row r="48" spans="1:32" ht="198" customHeight="1" x14ac:dyDescent="0.2">
      <c r="A48" s="9">
        <v>3333</v>
      </c>
      <c r="B48" s="14">
        <v>52</v>
      </c>
      <c r="C48" s="14">
        <v>2017</v>
      </c>
      <c r="D48" s="10" t="s">
        <v>288</v>
      </c>
      <c r="E48" s="10" t="s">
        <v>34</v>
      </c>
      <c r="F48" s="10"/>
      <c r="G48" s="10"/>
      <c r="H48" s="10" t="s">
        <v>35</v>
      </c>
      <c r="I48" s="11" t="s">
        <v>36</v>
      </c>
      <c r="J48" s="12" t="s">
        <v>37</v>
      </c>
      <c r="K48" s="10" t="s">
        <v>116</v>
      </c>
      <c r="L48" s="10" t="s">
        <v>112</v>
      </c>
      <c r="M48" s="13" t="s">
        <v>280</v>
      </c>
      <c r="N48" s="13" t="s">
        <v>274</v>
      </c>
      <c r="O48" s="14">
        <v>2017</v>
      </c>
      <c r="P48" s="14"/>
      <c r="Q48" s="14"/>
      <c r="R48" s="15" t="s">
        <v>42</v>
      </c>
      <c r="S48" s="25" t="s">
        <v>289</v>
      </c>
      <c r="T48" s="16">
        <v>42830</v>
      </c>
      <c r="U48" s="16">
        <v>43677</v>
      </c>
      <c r="V48" s="10"/>
      <c r="W48" s="17" t="s">
        <v>290</v>
      </c>
      <c r="X48" s="18">
        <v>1</v>
      </c>
      <c r="Y48" s="19" t="s">
        <v>45</v>
      </c>
      <c r="Z48" s="13"/>
      <c r="AA48" s="14">
        <v>10</v>
      </c>
      <c r="AB48" s="14">
        <v>2019</v>
      </c>
      <c r="AC48" s="20"/>
      <c r="AD48" s="21"/>
      <c r="AE48" s="22" t="s">
        <v>46</v>
      </c>
      <c r="AF48" s="14"/>
    </row>
    <row r="49" spans="1:32" ht="204.75" customHeight="1" x14ac:dyDescent="0.2">
      <c r="A49" s="9">
        <v>3338</v>
      </c>
      <c r="B49" s="10">
        <v>57</v>
      </c>
      <c r="C49" s="14">
        <v>2017</v>
      </c>
      <c r="D49" s="10" t="s">
        <v>291</v>
      </c>
      <c r="E49" s="10" t="s">
        <v>34</v>
      </c>
      <c r="F49" s="10"/>
      <c r="G49" s="10"/>
      <c r="H49" s="10" t="s">
        <v>35</v>
      </c>
      <c r="I49" s="11" t="s">
        <v>36</v>
      </c>
      <c r="J49" s="12" t="s">
        <v>37</v>
      </c>
      <c r="K49" s="10" t="s">
        <v>116</v>
      </c>
      <c r="L49" s="10" t="s">
        <v>112</v>
      </c>
      <c r="M49" s="13" t="s">
        <v>280</v>
      </c>
      <c r="N49" s="13" t="s">
        <v>274</v>
      </c>
      <c r="O49" s="14">
        <v>2017</v>
      </c>
      <c r="P49" s="14"/>
      <c r="Q49" s="14"/>
      <c r="R49" s="15" t="s">
        <v>42</v>
      </c>
      <c r="S49" s="25" t="s">
        <v>292</v>
      </c>
      <c r="T49" s="16">
        <v>42830</v>
      </c>
      <c r="U49" s="16">
        <v>43717</v>
      </c>
      <c r="V49" s="10"/>
      <c r="W49" s="17" t="s">
        <v>293</v>
      </c>
      <c r="X49" s="18">
        <v>1</v>
      </c>
      <c r="Y49" s="19" t="s">
        <v>45</v>
      </c>
      <c r="Z49" s="13"/>
      <c r="AA49" s="14">
        <v>11</v>
      </c>
      <c r="AB49" s="14">
        <v>2019</v>
      </c>
      <c r="AC49" s="20"/>
      <c r="AD49" s="21"/>
      <c r="AE49" s="22" t="s">
        <v>46</v>
      </c>
      <c r="AF49" s="14"/>
    </row>
    <row r="50" spans="1:32" ht="223.5" customHeight="1" x14ac:dyDescent="0.2">
      <c r="A50" s="9">
        <v>3386</v>
      </c>
      <c r="B50" s="10">
        <v>105</v>
      </c>
      <c r="C50" s="14">
        <v>2017</v>
      </c>
      <c r="D50" s="10" t="s">
        <v>294</v>
      </c>
      <c r="E50" s="10" t="s">
        <v>34</v>
      </c>
      <c r="F50" s="10"/>
      <c r="G50" s="10"/>
      <c r="H50" s="10" t="s">
        <v>35</v>
      </c>
      <c r="I50" s="11" t="s">
        <v>36</v>
      </c>
      <c r="J50" s="12" t="s">
        <v>37</v>
      </c>
      <c r="K50" s="10" t="s">
        <v>295</v>
      </c>
      <c r="L50" s="10" t="s">
        <v>285</v>
      </c>
      <c r="M50" s="13" t="s">
        <v>296</v>
      </c>
      <c r="N50" s="13" t="s">
        <v>102</v>
      </c>
      <c r="O50" s="14">
        <v>2017</v>
      </c>
      <c r="P50" s="14"/>
      <c r="Q50" s="14"/>
      <c r="R50" s="15" t="s">
        <v>42</v>
      </c>
      <c r="S50" s="39" t="s">
        <v>297</v>
      </c>
      <c r="T50" s="16">
        <v>42947</v>
      </c>
      <c r="U50" s="16">
        <v>43769</v>
      </c>
      <c r="V50" s="10" t="s">
        <v>298</v>
      </c>
      <c r="W50" s="17" t="s">
        <v>299</v>
      </c>
      <c r="X50" s="18">
        <v>1</v>
      </c>
      <c r="Y50" s="19" t="s">
        <v>45</v>
      </c>
      <c r="Z50" s="13"/>
      <c r="AA50" s="14">
        <v>10</v>
      </c>
      <c r="AB50" s="14">
        <v>2019</v>
      </c>
      <c r="AC50" s="20"/>
      <c r="AD50" s="21"/>
      <c r="AE50" s="22" t="s">
        <v>46</v>
      </c>
      <c r="AF50" s="14"/>
    </row>
    <row r="51" spans="1:32" ht="184.5" customHeight="1" x14ac:dyDescent="0.2">
      <c r="A51" s="9">
        <v>3395</v>
      </c>
      <c r="B51" s="10">
        <v>114</v>
      </c>
      <c r="C51" s="14">
        <v>2017</v>
      </c>
      <c r="D51" s="10" t="s">
        <v>300</v>
      </c>
      <c r="E51" s="10" t="s">
        <v>163</v>
      </c>
      <c r="F51" s="10"/>
      <c r="G51" s="10"/>
      <c r="H51" s="10" t="s">
        <v>301</v>
      </c>
      <c r="I51" s="11" t="s">
        <v>36</v>
      </c>
      <c r="J51" s="12" t="s">
        <v>98</v>
      </c>
      <c r="K51" s="10" t="s">
        <v>302</v>
      </c>
      <c r="L51" s="10" t="s">
        <v>279</v>
      </c>
      <c r="M51" s="13" t="s">
        <v>296</v>
      </c>
      <c r="N51" s="13" t="s">
        <v>102</v>
      </c>
      <c r="O51" s="14">
        <v>2017</v>
      </c>
      <c r="P51" s="14"/>
      <c r="Q51" s="14"/>
      <c r="R51" s="15" t="s">
        <v>42</v>
      </c>
      <c r="S51" s="25" t="s">
        <v>303</v>
      </c>
      <c r="T51" s="16">
        <v>42942</v>
      </c>
      <c r="U51" s="16">
        <v>44561</v>
      </c>
      <c r="V51" s="10"/>
      <c r="W51" s="13" t="s">
        <v>304</v>
      </c>
      <c r="X51" s="18">
        <v>0.9</v>
      </c>
      <c r="Y51" s="19" t="s">
        <v>305</v>
      </c>
      <c r="Z51" s="13"/>
      <c r="AA51" s="14"/>
      <c r="AB51" s="14"/>
      <c r="AC51" s="20"/>
      <c r="AD51" s="21"/>
      <c r="AE51" s="22" t="s">
        <v>58</v>
      </c>
      <c r="AF51" s="34" t="s">
        <v>306</v>
      </c>
    </row>
    <row r="52" spans="1:32" ht="181.5" customHeight="1" x14ac:dyDescent="0.2">
      <c r="A52" s="9">
        <v>3444</v>
      </c>
      <c r="B52" s="14">
        <v>163</v>
      </c>
      <c r="C52" s="14">
        <v>2017</v>
      </c>
      <c r="D52" s="10" t="s">
        <v>307</v>
      </c>
      <c r="E52" s="10" t="s">
        <v>34</v>
      </c>
      <c r="F52" s="10"/>
      <c r="G52" s="10"/>
      <c r="H52" s="10" t="s">
        <v>48</v>
      </c>
      <c r="I52" s="11" t="s">
        <v>308</v>
      </c>
      <c r="J52" s="12" t="s">
        <v>133</v>
      </c>
      <c r="K52" s="10" t="s">
        <v>309</v>
      </c>
      <c r="L52" s="10" t="s">
        <v>279</v>
      </c>
      <c r="M52" s="13" t="s">
        <v>310</v>
      </c>
      <c r="N52" s="13" t="s">
        <v>195</v>
      </c>
      <c r="O52" s="14">
        <v>2017</v>
      </c>
      <c r="P52" s="14"/>
      <c r="Q52" s="14"/>
      <c r="R52" s="15" t="s">
        <v>42</v>
      </c>
      <c r="S52" s="13" t="s">
        <v>311</v>
      </c>
      <c r="T52" s="16">
        <v>42917</v>
      </c>
      <c r="U52" s="16">
        <v>43281</v>
      </c>
      <c r="V52" s="10" t="s">
        <v>312</v>
      </c>
      <c r="W52" s="13" t="s">
        <v>313</v>
      </c>
      <c r="X52" s="18">
        <v>1</v>
      </c>
      <c r="Y52" s="19" t="s">
        <v>45</v>
      </c>
      <c r="Z52" s="10"/>
      <c r="AA52" s="22">
        <v>9</v>
      </c>
      <c r="AB52" s="14">
        <v>2019</v>
      </c>
      <c r="AC52" s="20"/>
      <c r="AD52" s="21"/>
      <c r="AE52" s="22" t="s">
        <v>58</v>
      </c>
      <c r="AF52" s="14"/>
    </row>
    <row r="53" spans="1:32" ht="409.5" x14ac:dyDescent="0.2">
      <c r="A53" s="9">
        <v>3447</v>
      </c>
      <c r="B53" s="14">
        <v>166</v>
      </c>
      <c r="C53" s="14">
        <v>2017</v>
      </c>
      <c r="D53" s="10" t="s">
        <v>314</v>
      </c>
      <c r="E53" s="10" t="s">
        <v>315</v>
      </c>
      <c r="F53" s="10"/>
      <c r="G53" s="10"/>
      <c r="H53" s="10" t="s">
        <v>85</v>
      </c>
      <c r="I53" s="11" t="s">
        <v>49</v>
      </c>
      <c r="J53" s="12" t="s">
        <v>50</v>
      </c>
      <c r="K53" s="10" t="s">
        <v>180</v>
      </c>
      <c r="L53" s="10" t="s">
        <v>63</v>
      </c>
      <c r="M53" s="13" t="s">
        <v>310</v>
      </c>
      <c r="N53" s="13" t="s">
        <v>195</v>
      </c>
      <c r="O53" s="14">
        <v>2017</v>
      </c>
      <c r="P53" s="14"/>
      <c r="Q53" s="14"/>
      <c r="R53" s="15" t="s">
        <v>42</v>
      </c>
      <c r="S53" s="13" t="s">
        <v>316</v>
      </c>
      <c r="T53" s="16">
        <v>43710</v>
      </c>
      <c r="U53" s="16">
        <v>44592</v>
      </c>
      <c r="V53" s="10"/>
      <c r="W53" s="13" t="s">
        <v>317</v>
      </c>
      <c r="X53" s="18">
        <v>1</v>
      </c>
      <c r="Y53" s="19" t="s">
        <v>318</v>
      </c>
      <c r="Z53" s="10"/>
      <c r="AA53" s="22">
        <v>3</v>
      </c>
      <c r="AB53" s="14">
        <v>2022</v>
      </c>
      <c r="AC53" s="20"/>
      <c r="AD53" s="21"/>
      <c r="AE53" s="22" t="s">
        <v>58</v>
      </c>
      <c r="AF53" s="34" t="s">
        <v>319</v>
      </c>
    </row>
    <row r="54" spans="1:32" ht="140.25" customHeight="1" x14ac:dyDescent="0.2">
      <c r="A54" s="9">
        <v>3450</v>
      </c>
      <c r="B54" s="14">
        <v>169</v>
      </c>
      <c r="C54" s="14">
        <v>2017</v>
      </c>
      <c r="D54" s="10" t="s">
        <v>320</v>
      </c>
      <c r="E54" s="10" t="s">
        <v>34</v>
      </c>
      <c r="F54" s="10"/>
      <c r="G54" s="10"/>
      <c r="H54" s="10" t="s">
        <v>85</v>
      </c>
      <c r="I54" s="11" t="s">
        <v>49</v>
      </c>
      <c r="J54" s="12" t="s">
        <v>50</v>
      </c>
      <c r="K54" s="10" t="s">
        <v>180</v>
      </c>
      <c r="L54" s="10" t="s">
        <v>63</v>
      </c>
      <c r="M54" s="13" t="s">
        <v>310</v>
      </c>
      <c r="N54" s="13" t="s">
        <v>195</v>
      </c>
      <c r="O54" s="14">
        <v>2017</v>
      </c>
      <c r="P54" s="14"/>
      <c r="Q54" s="14"/>
      <c r="R54" s="15" t="s">
        <v>42</v>
      </c>
      <c r="S54" s="13" t="s">
        <v>321</v>
      </c>
      <c r="T54" s="16">
        <v>42979</v>
      </c>
      <c r="U54" s="16">
        <v>44408</v>
      </c>
      <c r="V54" s="10"/>
      <c r="W54" s="13" t="s">
        <v>322</v>
      </c>
      <c r="X54" s="18">
        <v>1</v>
      </c>
      <c r="Y54" s="19" t="s">
        <v>45</v>
      </c>
      <c r="Z54" s="10"/>
      <c r="AA54" s="22">
        <v>7</v>
      </c>
      <c r="AB54" s="14">
        <v>2021</v>
      </c>
      <c r="AC54" s="20"/>
      <c r="AD54" s="21"/>
      <c r="AE54" s="22" t="s">
        <v>58</v>
      </c>
      <c r="AF54" s="14"/>
    </row>
    <row r="55" spans="1:32" ht="409.5" x14ac:dyDescent="0.2">
      <c r="A55" s="9">
        <v>3455</v>
      </c>
      <c r="B55" s="10">
        <v>174</v>
      </c>
      <c r="C55" s="14">
        <v>2017</v>
      </c>
      <c r="D55" s="10" t="s">
        <v>323</v>
      </c>
      <c r="E55" s="10" t="s">
        <v>34</v>
      </c>
      <c r="F55" s="10"/>
      <c r="G55" s="10"/>
      <c r="H55" s="10" t="s">
        <v>35</v>
      </c>
      <c r="I55" s="11" t="s">
        <v>36</v>
      </c>
      <c r="J55" s="12" t="s">
        <v>37</v>
      </c>
      <c r="K55" s="10" t="s">
        <v>324</v>
      </c>
      <c r="L55" s="10" t="s">
        <v>100</v>
      </c>
      <c r="M55" s="13" t="s">
        <v>325</v>
      </c>
      <c r="N55" s="13" t="s">
        <v>212</v>
      </c>
      <c r="O55" s="14">
        <v>2017</v>
      </c>
      <c r="P55" s="14"/>
      <c r="Q55" s="14"/>
      <c r="R55" s="15" t="s">
        <v>42</v>
      </c>
      <c r="S55" s="13" t="s">
        <v>326</v>
      </c>
      <c r="T55" s="16">
        <v>42976</v>
      </c>
      <c r="U55" s="16">
        <v>44196</v>
      </c>
      <c r="V55" s="10"/>
      <c r="W55" s="17" t="s">
        <v>327</v>
      </c>
      <c r="X55" s="18">
        <v>1</v>
      </c>
      <c r="Y55" s="19" t="s">
        <v>45</v>
      </c>
      <c r="Z55" s="40"/>
      <c r="AA55" s="22">
        <v>1</v>
      </c>
      <c r="AB55" s="14">
        <v>2021</v>
      </c>
      <c r="AC55" s="20"/>
      <c r="AD55" s="21"/>
      <c r="AE55" s="22" t="s">
        <v>46</v>
      </c>
      <c r="AF55" s="14"/>
    </row>
    <row r="56" spans="1:32" ht="152.25" customHeight="1" x14ac:dyDescent="0.2">
      <c r="A56" s="9">
        <v>3471</v>
      </c>
      <c r="B56" s="14">
        <v>190</v>
      </c>
      <c r="C56" s="14">
        <v>2017</v>
      </c>
      <c r="D56" s="10" t="s">
        <v>328</v>
      </c>
      <c r="E56" s="10" t="s">
        <v>34</v>
      </c>
      <c r="F56" s="10"/>
      <c r="G56" s="10"/>
      <c r="H56" s="10" t="s">
        <v>48</v>
      </c>
      <c r="I56" s="11" t="s">
        <v>308</v>
      </c>
      <c r="J56" s="12" t="s">
        <v>133</v>
      </c>
      <c r="K56" s="10" t="s">
        <v>309</v>
      </c>
      <c r="L56" s="41" t="s">
        <v>279</v>
      </c>
      <c r="M56" s="13" t="s">
        <v>325</v>
      </c>
      <c r="N56" s="13" t="s">
        <v>212</v>
      </c>
      <c r="O56" s="14">
        <v>2017</v>
      </c>
      <c r="P56" s="14"/>
      <c r="Q56" s="14"/>
      <c r="R56" s="15" t="s">
        <v>42</v>
      </c>
      <c r="S56" s="13" t="s">
        <v>329</v>
      </c>
      <c r="T56" s="16">
        <v>42948</v>
      </c>
      <c r="U56" s="16">
        <v>43281</v>
      </c>
      <c r="V56" s="10" t="s">
        <v>330</v>
      </c>
      <c r="W56" s="10" t="s">
        <v>331</v>
      </c>
      <c r="X56" s="18">
        <v>1</v>
      </c>
      <c r="Y56" s="19" t="s">
        <v>45</v>
      </c>
      <c r="Z56" s="10"/>
      <c r="AA56" s="22" t="s">
        <v>266</v>
      </c>
      <c r="AB56" s="14">
        <v>2019</v>
      </c>
      <c r="AC56" s="20"/>
      <c r="AD56" s="21"/>
      <c r="AE56" s="22" t="s">
        <v>58</v>
      </c>
      <c r="AF56" s="14"/>
    </row>
    <row r="57" spans="1:32" ht="180" customHeight="1" x14ac:dyDescent="0.2">
      <c r="A57" s="9">
        <v>3475</v>
      </c>
      <c r="B57" s="10">
        <v>194</v>
      </c>
      <c r="C57" s="14">
        <v>2017</v>
      </c>
      <c r="D57" s="10" t="s">
        <v>332</v>
      </c>
      <c r="E57" s="10" t="s">
        <v>333</v>
      </c>
      <c r="F57" s="10"/>
      <c r="G57" s="10"/>
      <c r="H57" s="10" t="s">
        <v>48</v>
      </c>
      <c r="I57" s="11" t="s">
        <v>121</v>
      </c>
      <c r="J57" s="12" t="s">
        <v>77</v>
      </c>
      <c r="K57" s="10" t="s">
        <v>334</v>
      </c>
      <c r="L57" s="10" t="s">
        <v>279</v>
      </c>
      <c r="M57" s="13" t="s">
        <v>325</v>
      </c>
      <c r="N57" s="13" t="s">
        <v>212</v>
      </c>
      <c r="O57" s="14">
        <v>2017</v>
      </c>
      <c r="P57" s="14"/>
      <c r="Q57" s="14"/>
      <c r="R57" s="15"/>
      <c r="S57" s="33" t="s">
        <v>335</v>
      </c>
      <c r="T57" s="16"/>
      <c r="U57" s="16">
        <v>44834</v>
      </c>
      <c r="V57" s="42"/>
      <c r="W57" s="13" t="s">
        <v>336</v>
      </c>
      <c r="X57" s="18">
        <v>1</v>
      </c>
      <c r="Y57" s="19" t="s">
        <v>45</v>
      </c>
      <c r="Z57" s="14"/>
      <c r="AA57" s="22">
        <v>9</v>
      </c>
      <c r="AB57" s="14">
        <v>2022</v>
      </c>
      <c r="AC57" s="20"/>
      <c r="AD57" s="21"/>
      <c r="AE57" s="22" t="s">
        <v>58</v>
      </c>
      <c r="AF57" s="34" t="s">
        <v>337</v>
      </c>
    </row>
    <row r="58" spans="1:32" ht="216.75" customHeight="1" x14ac:dyDescent="0.2">
      <c r="A58" s="9">
        <v>3476</v>
      </c>
      <c r="B58" s="10">
        <v>195</v>
      </c>
      <c r="C58" s="14">
        <v>2017</v>
      </c>
      <c r="D58" s="10" t="s">
        <v>338</v>
      </c>
      <c r="E58" s="10" t="s">
        <v>34</v>
      </c>
      <c r="F58" s="10"/>
      <c r="G58" s="10"/>
      <c r="H58" s="10" t="s">
        <v>48</v>
      </c>
      <c r="I58" s="11" t="s">
        <v>121</v>
      </c>
      <c r="J58" s="12" t="s">
        <v>77</v>
      </c>
      <c r="K58" s="10" t="s">
        <v>339</v>
      </c>
      <c r="L58" s="10" t="s">
        <v>210</v>
      </c>
      <c r="M58" s="13" t="s">
        <v>325</v>
      </c>
      <c r="N58" s="13" t="s">
        <v>212</v>
      </c>
      <c r="O58" s="14">
        <v>2017</v>
      </c>
      <c r="P58" s="14"/>
      <c r="Q58" s="14"/>
      <c r="R58" s="15" t="s">
        <v>42</v>
      </c>
      <c r="S58" s="25" t="s">
        <v>340</v>
      </c>
      <c r="T58" s="16">
        <v>42948</v>
      </c>
      <c r="U58" s="16">
        <v>43100</v>
      </c>
      <c r="V58" s="25" t="s">
        <v>341</v>
      </c>
      <c r="W58" s="13" t="s">
        <v>342</v>
      </c>
      <c r="X58" s="18">
        <v>1</v>
      </c>
      <c r="Y58" s="19" t="s">
        <v>45</v>
      </c>
      <c r="Z58" s="10"/>
      <c r="AA58" s="22">
        <v>6</v>
      </c>
      <c r="AB58" s="14">
        <v>2021</v>
      </c>
      <c r="AC58" s="20"/>
      <c r="AD58" s="21"/>
      <c r="AE58" s="22" t="s">
        <v>58</v>
      </c>
      <c r="AF58" s="14"/>
    </row>
    <row r="59" spans="1:32" ht="106.5" customHeight="1" x14ac:dyDescent="0.2">
      <c r="A59" s="9">
        <v>3477</v>
      </c>
      <c r="B59" s="14">
        <v>196</v>
      </c>
      <c r="C59" s="14">
        <v>2017</v>
      </c>
      <c r="D59" s="10" t="s">
        <v>343</v>
      </c>
      <c r="E59" s="10" t="s">
        <v>34</v>
      </c>
      <c r="F59" s="10"/>
      <c r="G59" s="10"/>
      <c r="H59" s="10" t="s">
        <v>48</v>
      </c>
      <c r="I59" s="11" t="s">
        <v>121</v>
      </c>
      <c r="J59" s="12" t="s">
        <v>77</v>
      </c>
      <c r="K59" s="10" t="s">
        <v>339</v>
      </c>
      <c r="L59" s="10" t="s">
        <v>210</v>
      </c>
      <c r="M59" s="13" t="s">
        <v>325</v>
      </c>
      <c r="N59" s="13" t="s">
        <v>212</v>
      </c>
      <c r="O59" s="14">
        <v>2017</v>
      </c>
      <c r="P59" s="14"/>
      <c r="Q59" s="14"/>
      <c r="R59" s="15"/>
      <c r="S59" s="25" t="s">
        <v>219</v>
      </c>
      <c r="T59" s="16">
        <v>43556</v>
      </c>
      <c r="U59" s="16">
        <v>43830</v>
      </c>
      <c r="V59" s="10" t="s">
        <v>344</v>
      </c>
      <c r="W59" s="43" t="s">
        <v>345</v>
      </c>
      <c r="X59" s="18">
        <v>1</v>
      </c>
      <c r="Y59" s="19" t="s">
        <v>45</v>
      </c>
      <c r="Z59" s="14"/>
      <c r="AA59" s="22">
        <v>8</v>
      </c>
      <c r="AB59" s="14">
        <v>2020</v>
      </c>
      <c r="AC59" s="20"/>
      <c r="AD59" s="21"/>
      <c r="AE59" s="22" t="s">
        <v>58</v>
      </c>
      <c r="AF59" s="14"/>
    </row>
    <row r="60" spans="1:32" ht="134.25" customHeight="1" x14ac:dyDescent="0.2">
      <c r="A60" s="9">
        <v>3481</v>
      </c>
      <c r="B60" s="10">
        <v>200</v>
      </c>
      <c r="C60" s="14">
        <v>2017</v>
      </c>
      <c r="D60" s="10" t="s">
        <v>346</v>
      </c>
      <c r="E60" s="10" t="s">
        <v>34</v>
      </c>
      <c r="F60" s="10"/>
      <c r="G60" s="10"/>
      <c r="H60" s="10" t="s">
        <v>48</v>
      </c>
      <c r="I60" s="11" t="s">
        <v>308</v>
      </c>
      <c r="J60" s="12" t="s">
        <v>133</v>
      </c>
      <c r="K60" s="10" t="s">
        <v>309</v>
      </c>
      <c r="L60" s="41" t="s">
        <v>210</v>
      </c>
      <c r="M60" s="13" t="s">
        <v>325</v>
      </c>
      <c r="N60" s="13" t="s">
        <v>212</v>
      </c>
      <c r="O60" s="14">
        <v>2017</v>
      </c>
      <c r="P60" s="14"/>
      <c r="Q60" s="14"/>
      <c r="R60" s="15"/>
      <c r="S60" s="33"/>
      <c r="T60" s="16">
        <v>42967</v>
      </c>
      <c r="U60" s="16">
        <v>43524</v>
      </c>
      <c r="V60" s="10"/>
      <c r="W60" s="13" t="s">
        <v>347</v>
      </c>
      <c r="X60" s="18">
        <v>1</v>
      </c>
      <c r="Y60" s="19" t="s">
        <v>45</v>
      </c>
      <c r="Z60" s="14"/>
      <c r="AA60" s="22" t="s">
        <v>216</v>
      </c>
      <c r="AB60" s="14">
        <v>2019</v>
      </c>
      <c r="AC60" s="20"/>
      <c r="AD60" s="21"/>
      <c r="AE60" s="22" t="s">
        <v>58</v>
      </c>
      <c r="AF60" s="14"/>
    </row>
    <row r="61" spans="1:32" ht="105.75" customHeight="1" x14ac:dyDescent="0.2">
      <c r="A61" s="9">
        <v>3482</v>
      </c>
      <c r="B61" s="10">
        <v>201</v>
      </c>
      <c r="C61" s="14">
        <v>2017</v>
      </c>
      <c r="D61" s="10" t="s">
        <v>348</v>
      </c>
      <c r="E61" s="10" t="s">
        <v>34</v>
      </c>
      <c r="F61" s="10"/>
      <c r="G61" s="10"/>
      <c r="H61" s="10" t="s">
        <v>48</v>
      </c>
      <c r="I61" s="11" t="s">
        <v>187</v>
      </c>
      <c r="J61" s="12" t="s">
        <v>188</v>
      </c>
      <c r="K61" s="10" t="s">
        <v>262</v>
      </c>
      <c r="L61" s="10" t="s">
        <v>210</v>
      </c>
      <c r="M61" s="13" t="s">
        <v>325</v>
      </c>
      <c r="N61" s="13" t="s">
        <v>212</v>
      </c>
      <c r="O61" s="14">
        <v>2017</v>
      </c>
      <c r="P61" s="14"/>
      <c r="Q61" s="14"/>
      <c r="R61" s="15"/>
      <c r="S61" s="33"/>
      <c r="T61" s="16"/>
      <c r="U61" s="16">
        <v>43555</v>
      </c>
      <c r="V61" s="10"/>
      <c r="W61" s="10" t="s">
        <v>265</v>
      </c>
      <c r="X61" s="18">
        <v>1</v>
      </c>
      <c r="Y61" s="19" t="s">
        <v>45</v>
      </c>
      <c r="Z61" s="14"/>
      <c r="AA61" s="22" t="s">
        <v>266</v>
      </c>
      <c r="AB61" s="14">
        <v>2019</v>
      </c>
      <c r="AC61" s="20"/>
      <c r="AD61" s="21"/>
      <c r="AE61" s="22" t="s">
        <v>58</v>
      </c>
      <c r="AF61" s="14"/>
    </row>
    <row r="62" spans="1:32" ht="223.5" customHeight="1" x14ac:dyDescent="0.2">
      <c r="A62" s="9">
        <v>3483</v>
      </c>
      <c r="B62" s="14">
        <v>202</v>
      </c>
      <c r="C62" s="14">
        <v>2017</v>
      </c>
      <c r="D62" s="10" t="s">
        <v>349</v>
      </c>
      <c r="E62" s="10" t="s">
        <v>34</v>
      </c>
      <c r="F62" s="10"/>
      <c r="G62" s="10"/>
      <c r="H62" s="10" t="s">
        <v>48</v>
      </c>
      <c r="I62" s="11" t="s">
        <v>76</v>
      </c>
      <c r="J62" s="12" t="s">
        <v>77</v>
      </c>
      <c r="K62" s="10" t="s">
        <v>251</v>
      </c>
      <c r="L62" s="10" t="s">
        <v>210</v>
      </c>
      <c r="M62" s="13" t="s">
        <v>325</v>
      </c>
      <c r="N62" s="13" t="s">
        <v>212</v>
      </c>
      <c r="O62" s="14">
        <v>2017</v>
      </c>
      <c r="P62" s="14"/>
      <c r="Q62" s="14"/>
      <c r="R62" s="15"/>
      <c r="S62" s="25" t="s">
        <v>219</v>
      </c>
      <c r="T62" s="16">
        <v>43556</v>
      </c>
      <c r="U62" s="16">
        <v>43830</v>
      </c>
      <c r="V62" s="10" t="s">
        <v>220</v>
      </c>
      <c r="W62" s="43" t="s">
        <v>350</v>
      </c>
      <c r="X62" s="18">
        <v>1</v>
      </c>
      <c r="Y62" s="19" t="s">
        <v>45</v>
      </c>
      <c r="Z62" s="14"/>
      <c r="AA62" s="22">
        <v>8</v>
      </c>
      <c r="AB62" s="14">
        <v>2020</v>
      </c>
      <c r="AC62" s="20"/>
      <c r="AD62" s="21"/>
      <c r="AE62" s="22" t="s">
        <v>58</v>
      </c>
      <c r="AF62" s="14"/>
    </row>
    <row r="63" spans="1:32" ht="210" customHeight="1" x14ac:dyDescent="0.2">
      <c r="A63" s="9">
        <v>3497</v>
      </c>
      <c r="B63" s="10">
        <v>216</v>
      </c>
      <c r="C63" s="14">
        <v>2017</v>
      </c>
      <c r="D63" s="10" t="s">
        <v>351</v>
      </c>
      <c r="E63" s="10" t="s">
        <v>34</v>
      </c>
      <c r="F63" s="10"/>
      <c r="G63" s="10"/>
      <c r="H63" s="10" t="s">
        <v>301</v>
      </c>
      <c r="I63" s="11" t="s">
        <v>36</v>
      </c>
      <c r="J63" s="12" t="s">
        <v>37</v>
      </c>
      <c r="K63" s="10" t="s">
        <v>352</v>
      </c>
      <c r="L63" s="10" t="s">
        <v>181</v>
      </c>
      <c r="M63" s="13" t="s">
        <v>353</v>
      </c>
      <c r="N63" s="13" t="s">
        <v>88</v>
      </c>
      <c r="O63" s="14">
        <v>2017</v>
      </c>
      <c r="P63" s="14"/>
      <c r="Q63" s="14"/>
      <c r="R63" s="15" t="s">
        <v>42</v>
      </c>
      <c r="S63" s="33" t="s">
        <v>354</v>
      </c>
      <c r="T63" s="16">
        <v>43006</v>
      </c>
      <c r="U63" s="16">
        <v>43190</v>
      </c>
      <c r="V63" s="10"/>
      <c r="W63" s="13" t="s">
        <v>355</v>
      </c>
      <c r="X63" s="18">
        <v>1</v>
      </c>
      <c r="Y63" s="19" t="s">
        <v>45</v>
      </c>
      <c r="Z63" s="14"/>
      <c r="AA63" s="22">
        <v>6</v>
      </c>
      <c r="AB63" s="14">
        <v>2019</v>
      </c>
      <c r="AC63" s="20"/>
      <c r="AD63" s="21"/>
      <c r="AE63" s="22" t="s">
        <v>46</v>
      </c>
      <c r="AF63" s="14"/>
    </row>
    <row r="64" spans="1:32" ht="161.25" customHeight="1" x14ac:dyDescent="0.2">
      <c r="A64" s="44">
        <v>3501</v>
      </c>
      <c r="B64" s="14">
        <v>220</v>
      </c>
      <c r="C64" s="14">
        <v>2017</v>
      </c>
      <c r="D64" s="10" t="s">
        <v>356</v>
      </c>
      <c r="E64" s="10" t="s">
        <v>34</v>
      </c>
      <c r="F64" s="10"/>
      <c r="G64" s="10"/>
      <c r="H64" s="10" t="s">
        <v>48</v>
      </c>
      <c r="I64" s="11" t="s">
        <v>121</v>
      </c>
      <c r="J64" s="12" t="s">
        <v>77</v>
      </c>
      <c r="K64" s="10" t="s">
        <v>357</v>
      </c>
      <c r="L64" s="10" t="s">
        <v>210</v>
      </c>
      <c r="M64" s="13" t="s">
        <v>353</v>
      </c>
      <c r="N64" s="13" t="s">
        <v>88</v>
      </c>
      <c r="O64" s="14">
        <v>2017</v>
      </c>
      <c r="P64" s="14"/>
      <c r="Q64" s="14"/>
      <c r="R64" s="15" t="s">
        <v>358</v>
      </c>
      <c r="S64" s="25" t="s">
        <v>359</v>
      </c>
      <c r="T64" s="16">
        <v>43556</v>
      </c>
      <c r="U64" s="16">
        <v>43830</v>
      </c>
      <c r="V64" s="10"/>
      <c r="W64" s="13" t="s">
        <v>360</v>
      </c>
      <c r="X64" s="18">
        <v>1</v>
      </c>
      <c r="Y64" s="19" t="s">
        <v>45</v>
      </c>
      <c r="Z64" s="14"/>
      <c r="AA64" s="22">
        <v>3</v>
      </c>
      <c r="AB64" s="14">
        <v>2020</v>
      </c>
      <c r="AC64" s="20"/>
      <c r="AD64" s="21"/>
      <c r="AE64" s="22" t="s">
        <v>58</v>
      </c>
      <c r="AF64" s="14"/>
    </row>
    <row r="65" spans="1:32" ht="291.75" customHeight="1" x14ac:dyDescent="0.2">
      <c r="A65" s="9">
        <v>3502</v>
      </c>
      <c r="B65" s="10">
        <v>221</v>
      </c>
      <c r="C65" s="14">
        <v>2017</v>
      </c>
      <c r="D65" s="10" t="s">
        <v>361</v>
      </c>
      <c r="E65" s="10" t="s">
        <v>34</v>
      </c>
      <c r="F65" s="10"/>
      <c r="G65" s="10"/>
      <c r="H65" s="10" t="s">
        <v>48</v>
      </c>
      <c r="I65" s="11" t="s">
        <v>308</v>
      </c>
      <c r="J65" s="12" t="s">
        <v>133</v>
      </c>
      <c r="K65" s="10" t="s">
        <v>309</v>
      </c>
      <c r="L65" s="10" t="s">
        <v>210</v>
      </c>
      <c r="M65" s="13" t="s">
        <v>353</v>
      </c>
      <c r="N65" s="13" t="s">
        <v>88</v>
      </c>
      <c r="O65" s="14">
        <v>2017</v>
      </c>
      <c r="P65" s="14"/>
      <c r="Q65" s="14"/>
      <c r="R65" s="15"/>
      <c r="S65" s="33"/>
      <c r="T65" s="16">
        <v>42998</v>
      </c>
      <c r="U65" s="16">
        <v>43524</v>
      </c>
      <c r="V65" s="10"/>
      <c r="W65" s="13" t="s">
        <v>347</v>
      </c>
      <c r="X65" s="18">
        <v>1</v>
      </c>
      <c r="Y65" s="19" t="s">
        <v>45</v>
      </c>
      <c r="Z65" s="14"/>
      <c r="AA65" s="22" t="s">
        <v>216</v>
      </c>
      <c r="AB65" s="14">
        <v>2019</v>
      </c>
      <c r="AC65" s="20"/>
      <c r="AD65" s="21"/>
      <c r="AE65" s="22" t="s">
        <v>58</v>
      </c>
      <c r="AF65" s="14"/>
    </row>
    <row r="66" spans="1:32" ht="130.5" customHeight="1" x14ac:dyDescent="0.2">
      <c r="A66" s="9">
        <v>3507</v>
      </c>
      <c r="B66" s="14">
        <v>226</v>
      </c>
      <c r="C66" s="14">
        <v>2017</v>
      </c>
      <c r="D66" s="10" t="s">
        <v>362</v>
      </c>
      <c r="E66" s="10" t="s">
        <v>34</v>
      </c>
      <c r="F66" s="10"/>
      <c r="G66" s="10"/>
      <c r="H66" s="10" t="s">
        <v>48</v>
      </c>
      <c r="I66" s="11" t="s">
        <v>76</v>
      </c>
      <c r="J66" s="12" t="s">
        <v>77</v>
      </c>
      <c r="K66" s="10" t="s">
        <v>251</v>
      </c>
      <c r="L66" s="10" t="s">
        <v>210</v>
      </c>
      <c r="M66" s="13" t="s">
        <v>353</v>
      </c>
      <c r="N66" s="13" t="s">
        <v>88</v>
      </c>
      <c r="O66" s="14">
        <v>2017</v>
      </c>
      <c r="P66" s="14"/>
      <c r="Q66" s="14"/>
      <c r="R66" s="15" t="s">
        <v>358</v>
      </c>
      <c r="S66" s="25" t="s">
        <v>219</v>
      </c>
      <c r="T66" s="16">
        <v>43556</v>
      </c>
      <c r="U66" s="16">
        <v>43830</v>
      </c>
      <c r="V66" s="10"/>
      <c r="W66" s="43" t="s">
        <v>363</v>
      </c>
      <c r="X66" s="18">
        <v>1</v>
      </c>
      <c r="Y66" s="19" t="s">
        <v>45</v>
      </c>
      <c r="Z66" s="14"/>
      <c r="AA66" s="22">
        <v>3</v>
      </c>
      <c r="AB66" s="14">
        <v>2020</v>
      </c>
      <c r="AC66" s="20"/>
      <c r="AD66" s="21"/>
      <c r="AE66" s="22" t="s">
        <v>58</v>
      </c>
      <c r="AF66" s="14"/>
    </row>
    <row r="67" spans="1:32" ht="174" customHeight="1" x14ac:dyDescent="0.2">
      <c r="A67" s="9">
        <v>3509</v>
      </c>
      <c r="B67" s="10">
        <v>228</v>
      </c>
      <c r="C67" s="14">
        <v>2017</v>
      </c>
      <c r="D67" s="10" t="s">
        <v>364</v>
      </c>
      <c r="E67" s="10" t="s">
        <v>34</v>
      </c>
      <c r="F67" s="10"/>
      <c r="G67" s="10"/>
      <c r="H67" s="10" t="s">
        <v>35</v>
      </c>
      <c r="I67" s="11" t="s">
        <v>36</v>
      </c>
      <c r="J67" s="12" t="s">
        <v>37</v>
      </c>
      <c r="K67" s="10" t="s">
        <v>365</v>
      </c>
      <c r="L67" s="10" t="s">
        <v>112</v>
      </c>
      <c r="M67" s="13" t="s">
        <v>366</v>
      </c>
      <c r="N67" s="13" t="s">
        <v>367</v>
      </c>
      <c r="O67" s="14">
        <v>2017</v>
      </c>
      <c r="P67" s="14"/>
      <c r="Q67" s="14"/>
      <c r="R67" s="15" t="s">
        <v>42</v>
      </c>
      <c r="S67" s="13" t="s">
        <v>368</v>
      </c>
      <c r="T67" s="16">
        <v>43038</v>
      </c>
      <c r="U67" s="16">
        <v>43830</v>
      </c>
      <c r="V67" s="10"/>
      <c r="W67" s="17" t="s">
        <v>369</v>
      </c>
      <c r="X67" s="18">
        <v>1</v>
      </c>
      <c r="Y67" s="19" t="s">
        <v>45</v>
      </c>
      <c r="Z67" s="14"/>
      <c r="AA67" s="22">
        <v>9</v>
      </c>
      <c r="AB67" s="14">
        <v>2019</v>
      </c>
      <c r="AC67" s="20"/>
      <c r="AD67" s="21"/>
      <c r="AE67" s="22" t="s">
        <v>46</v>
      </c>
      <c r="AF67" s="14"/>
    </row>
    <row r="68" spans="1:32" ht="184.5" customHeight="1" x14ac:dyDescent="0.2">
      <c r="A68" s="9">
        <v>3510</v>
      </c>
      <c r="B68" s="14">
        <v>229</v>
      </c>
      <c r="C68" s="14">
        <v>2017</v>
      </c>
      <c r="D68" s="10" t="s">
        <v>370</v>
      </c>
      <c r="E68" s="10" t="s">
        <v>34</v>
      </c>
      <c r="F68" s="10"/>
      <c r="G68" s="10"/>
      <c r="H68" s="10" t="s">
        <v>35</v>
      </c>
      <c r="I68" s="11" t="s">
        <v>36</v>
      </c>
      <c r="J68" s="12" t="s">
        <v>37</v>
      </c>
      <c r="K68" s="10" t="s">
        <v>365</v>
      </c>
      <c r="L68" s="10" t="s">
        <v>112</v>
      </c>
      <c r="M68" s="13" t="s">
        <v>366</v>
      </c>
      <c r="N68" s="13" t="s">
        <v>367</v>
      </c>
      <c r="O68" s="14">
        <v>2017</v>
      </c>
      <c r="P68" s="14"/>
      <c r="Q68" s="14"/>
      <c r="R68" s="15" t="s">
        <v>42</v>
      </c>
      <c r="S68" s="13" t="s">
        <v>371</v>
      </c>
      <c r="T68" s="16">
        <v>43038</v>
      </c>
      <c r="U68" s="16">
        <v>43677</v>
      </c>
      <c r="V68" s="10"/>
      <c r="W68" s="17" t="s">
        <v>372</v>
      </c>
      <c r="X68" s="18">
        <v>1</v>
      </c>
      <c r="Y68" s="19" t="s">
        <v>45</v>
      </c>
      <c r="Z68" s="14"/>
      <c r="AA68" s="22">
        <v>10</v>
      </c>
      <c r="AB68" s="14">
        <v>2019</v>
      </c>
      <c r="AC68" s="20"/>
      <c r="AD68" s="21"/>
      <c r="AE68" s="22" t="s">
        <v>46</v>
      </c>
      <c r="AF68" s="14"/>
    </row>
    <row r="69" spans="1:32" ht="127.5" customHeight="1" x14ac:dyDescent="0.2">
      <c r="A69" s="9">
        <v>3513</v>
      </c>
      <c r="B69" s="14">
        <v>232</v>
      </c>
      <c r="C69" s="14">
        <v>2017</v>
      </c>
      <c r="D69" s="10" t="s">
        <v>373</v>
      </c>
      <c r="E69" s="10" t="s">
        <v>34</v>
      </c>
      <c r="F69" s="10"/>
      <c r="G69" s="10"/>
      <c r="H69" s="10" t="s">
        <v>35</v>
      </c>
      <c r="I69" s="11" t="s">
        <v>36</v>
      </c>
      <c r="J69" s="12" t="s">
        <v>98</v>
      </c>
      <c r="K69" s="45" t="s">
        <v>374</v>
      </c>
      <c r="L69" s="10" t="s">
        <v>112</v>
      </c>
      <c r="M69" s="13" t="s">
        <v>366</v>
      </c>
      <c r="N69" s="13" t="s">
        <v>367</v>
      </c>
      <c r="O69" s="14">
        <v>2017</v>
      </c>
      <c r="P69" s="14"/>
      <c r="Q69" s="14"/>
      <c r="R69" s="15" t="s">
        <v>42</v>
      </c>
      <c r="S69" s="13" t="s">
        <v>375</v>
      </c>
      <c r="T69" s="16">
        <v>43040</v>
      </c>
      <c r="U69" s="16">
        <v>43799</v>
      </c>
      <c r="V69" s="10"/>
      <c r="W69" s="13" t="s">
        <v>376</v>
      </c>
      <c r="X69" s="18">
        <v>1</v>
      </c>
      <c r="Y69" s="19" t="s">
        <v>45</v>
      </c>
      <c r="Z69" s="14"/>
      <c r="AA69" s="22">
        <v>11</v>
      </c>
      <c r="AB69" s="14">
        <v>2019</v>
      </c>
      <c r="AC69" s="20"/>
      <c r="AD69" s="21"/>
      <c r="AE69" s="22" t="s">
        <v>46</v>
      </c>
      <c r="AF69" s="14"/>
    </row>
    <row r="70" spans="1:32" ht="210" customHeight="1" x14ac:dyDescent="0.2">
      <c r="A70" s="9">
        <v>3518</v>
      </c>
      <c r="B70" s="10">
        <v>237</v>
      </c>
      <c r="C70" s="14">
        <v>2017</v>
      </c>
      <c r="D70" s="10" t="s">
        <v>377</v>
      </c>
      <c r="E70" s="10" t="s">
        <v>163</v>
      </c>
      <c r="F70" s="10"/>
      <c r="G70" s="10"/>
      <c r="H70" s="10" t="s">
        <v>301</v>
      </c>
      <c r="I70" s="11" t="s">
        <v>121</v>
      </c>
      <c r="J70" s="12" t="s">
        <v>77</v>
      </c>
      <c r="K70" s="10" t="s">
        <v>378</v>
      </c>
      <c r="L70" s="10" t="s">
        <v>100</v>
      </c>
      <c r="M70" s="13" t="s">
        <v>366</v>
      </c>
      <c r="N70" s="13" t="s">
        <v>367</v>
      </c>
      <c r="O70" s="14">
        <v>2017</v>
      </c>
      <c r="P70" s="14"/>
      <c r="Q70" s="14"/>
      <c r="R70" s="15" t="s">
        <v>42</v>
      </c>
      <c r="S70" s="33" t="s">
        <v>379</v>
      </c>
      <c r="T70" s="16" t="s">
        <v>380</v>
      </c>
      <c r="U70" s="16" t="s">
        <v>381</v>
      </c>
      <c r="V70" s="10"/>
      <c r="W70" s="13" t="s">
        <v>382</v>
      </c>
      <c r="X70" s="18">
        <v>1</v>
      </c>
      <c r="Y70" s="19" t="s">
        <v>318</v>
      </c>
      <c r="Z70" s="14"/>
      <c r="AA70" s="22">
        <v>2</v>
      </c>
      <c r="AB70" s="14">
        <v>2024</v>
      </c>
      <c r="AC70" s="20"/>
      <c r="AD70" s="21"/>
      <c r="AE70" s="22" t="s">
        <v>58</v>
      </c>
      <c r="AF70" s="34" t="s">
        <v>383</v>
      </c>
    </row>
    <row r="71" spans="1:32" ht="261.75" customHeight="1" x14ac:dyDescent="0.2">
      <c r="A71" s="9">
        <v>3523</v>
      </c>
      <c r="B71" s="10">
        <v>242</v>
      </c>
      <c r="C71" s="14">
        <v>2017</v>
      </c>
      <c r="D71" s="10" t="s">
        <v>384</v>
      </c>
      <c r="E71" s="10" t="s">
        <v>34</v>
      </c>
      <c r="F71" s="10"/>
      <c r="G71" s="10"/>
      <c r="H71" s="10" t="s">
        <v>35</v>
      </c>
      <c r="I71" s="11" t="s">
        <v>60</v>
      </c>
      <c r="J71" s="12" t="s">
        <v>61</v>
      </c>
      <c r="K71" s="10" t="s">
        <v>385</v>
      </c>
      <c r="L71" s="10" t="s">
        <v>39</v>
      </c>
      <c r="M71" s="13" t="s">
        <v>386</v>
      </c>
      <c r="N71" s="13" t="s">
        <v>144</v>
      </c>
      <c r="O71" s="14">
        <v>2017</v>
      </c>
      <c r="P71" s="14"/>
      <c r="Q71" s="14"/>
      <c r="R71" s="15" t="s">
        <v>42</v>
      </c>
      <c r="S71" s="13" t="s">
        <v>387</v>
      </c>
      <c r="T71" s="16">
        <v>43069</v>
      </c>
      <c r="U71" s="16">
        <v>44286</v>
      </c>
      <c r="V71" s="10"/>
      <c r="W71" s="17" t="s">
        <v>388</v>
      </c>
      <c r="X71" s="18">
        <v>1</v>
      </c>
      <c r="Y71" s="19" t="s">
        <v>45</v>
      </c>
      <c r="Z71" s="14"/>
      <c r="AA71" s="22">
        <v>3</v>
      </c>
      <c r="AB71" s="14">
        <v>2021</v>
      </c>
      <c r="AC71" s="20"/>
      <c r="AD71" s="21"/>
      <c r="AE71" s="22" t="s">
        <v>46</v>
      </c>
      <c r="AF71" s="14"/>
    </row>
    <row r="72" spans="1:32" ht="98.25" customHeight="1" x14ac:dyDescent="0.2">
      <c r="A72" s="9">
        <v>3525</v>
      </c>
      <c r="B72" s="14">
        <v>244</v>
      </c>
      <c r="C72" s="14">
        <v>2017</v>
      </c>
      <c r="D72" s="10" t="s">
        <v>389</v>
      </c>
      <c r="E72" s="10" t="s">
        <v>34</v>
      </c>
      <c r="F72" s="10"/>
      <c r="G72" s="10"/>
      <c r="H72" s="10" t="s">
        <v>35</v>
      </c>
      <c r="I72" s="11" t="s">
        <v>36</v>
      </c>
      <c r="J72" s="12" t="s">
        <v>37</v>
      </c>
      <c r="K72" s="10" t="s">
        <v>390</v>
      </c>
      <c r="L72" s="10" t="s">
        <v>285</v>
      </c>
      <c r="M72" s="13" t="s">
        <v>386</v>
      </c>
      <c r="N72" s="13" t="s">
        <v>144</v>
      </c>
      <c r="O72" s="14">
        <v>2017</v>
      </c>
      <c r="P72" s="14"/>
      <c r="Q72" s="14"/>
      <c r="R72" s="15"/>
      <c r="S72" s="13" t="s">
        <v>391</v>
      </c>
      <c r="T72" s="16">
        <v>43101</v>
      </c>
      <c r="U72" s="16">
        <v>44012</v>
      </c>
      <c r="V72" s="10"/>
      <c r="W72" s="13" t="s">
        <v>392</v>
      </c>
      <c r="X72" s="18">
        <v>1</v>
      </c>
      <c r="Y72" s="19" t="s">
        <v>45</v>
      </c>
      <c r="Z72" s="14"/>
      <c r="AA72" s="22" t="s">
        <v>393</v>
      </c>
      <c r="AB72" s="14">
        <v>2020</v>
      </c>
      <c r="AC72" s="20"/>
      <c r="AD72" s="21"/>
      <c r="AE72" s="22" t="s">
        <v>46</v>
      </c>
      <c r="AF72" s="14"/>
    </row>
    <row r="73" spans="1:32" ht="116.25" customHeight="1" x14ac:dyDescent="0.2">
      <c r="A73" s="9">
        <v>3532</v>
      </c>
      <c r="B73" s="10">
        <v>251</v>
      </c>
      <c r="C73" s="14">
        <v>2017</v>
      </c>
      <c r="D73" s="10" t="s">
        <v>394</v>
      </c>
      <c r="E73" s="10" t="s">
        <v>34</v>
      </c>
      <c r="F73" s="10"/>
      <c r="G73" s="10"/>
      <c r="H73" s="10" t="s">
        <v>35</v>
      </c>
      <c r="I73" s="11" t="s">
        <v>36</v>
      </c>
      <c r="J73" s="12" t="s">
        <v>37</v>
      </c>
      <c r="K73" s="10" t="s">
        <v>395</v>
      </c>
      <c r="L73" s="10" t="s">
        <v>396</v>
      </c>
      <c r="M73" s="13" t="s">
        <v>386</v>
      </c>
      <c r="N73" s="13" t="s">
        <v>144</v>
      </c>
      <c r="O73" s="14">
        <v>2017</v>
      </c>
      <c r="P73" s="14"/>
      <c r="Q73" s="14"/>
      <c r="R73" s="15" t="s">
        <v>42</v>
      </c>
      <c r="S73" s="13" t="s">
        <v>368</v>
      </c>
      <c r="T73" s="16">
        <v>43066</v>
      </c>
      <c r="U73" s="16">
        <v>43465</v>
      </c>
      <c r="V73" s="10" t="s">
        <v>397</v>
      </c>
      <c r="W73" s="13" t="s">
        <v>398</v>
      </c>
      <c r="X73" s="18">
        <v>1</v>
      </c>
      <c r="Y73" s="19" t="s">
        <v>45</v>
      </c>
      <c r="Z73" s="10"/>
      <c r="AA73" s="22" t="s">
        <v>266</v>
      </c>
      <c r="AB73" s="14">
        <v>2019</v>
      </c>
      <c r="AC73" s="20"/>
      <c r="AD73" s="21"/>
      <c r="AE73" s="22" t="s">
        <v>46</v>
      </c>
      <c r="AF73" s="14"/>
    </row>
    <row r="74" spans="1:32" ht="135.75" customHeight="1" x14ac:dyDescent="0.2">
      <c r="A74" s="9">
        <v>3538</v>
      </c>
      <c r="B74" s="10">
        <v>257</v>
      </c>
      <c r="C74" s="14">
        <v>2017</v>
      </c>
      <c r="D74" s="10" t="s">
        <v>399</v>
      </c>
      <c r="E74" s="10" t="s">
        <v>34</v>
      </c>
      <c r="F74" s="10"/>
      <c r="G74" s="10"/>
      <c r="H74" s="10" t="s">
        <v>48</v>
      </c>
      <c r="I74" s="11" t="s">
        <v>308</v>
      </c>
      <c r="J74" s="12" t="s">
        <v>133</v>
      </c>
      <c r="K74" s="10" t="s">
        <v>309</v>
      </c>
      <c r="L74" s="10" t="s">
        <v>79</v>
      </c>
      <c r="M74" s="13" t="s">
        <v>400</v>
      </c>
      <c r="N74" s="13" t="s">
        <v>172</v>
      </c>
      <c r="O74" s="14">
        <v>2017</v>
      </c>
      <c r="P74" s="14"/>
      <c r="Q74" s="14"/>
      <c r="R74" s="15" t="s">
        <v>42</v>
      </c>
      <c r="S74" s="13" t="s">
        <v>401</v>
      </c>
      <c r="T74" s="16">
        <v>43160</v>
      </c>
      <c r="U74" s="16">
        <v>43281</v>
      </c>
      <c r="V74" s="10" t="s">
        <v>402</v>
      </c>
      <c r="W74" s="13" t="s">
        <v>403</v>
      </c>
      <c r="X74" s="18">
        <v>1</v>
      </c>
      <c r="Y74" s="19" t="s">
        <v>45</v>
      </c>
      <c r="Z74" s="14"/>
      <c r="AA74" s="22" t="s">
        <v>138</v>
      </c>
      <c r="AB74" s="14">
        <v>2019</v>
      </c>
      <c r="AC74" s="20"/>
      <c r="AD74" s="21"/>
      <c r="AE74" s="22" t="s">
        <v>58</v>
      </c>
      <c r="AF74" s="14"/>
    </row>
    <row r="75" spans="1:32" ht="162" customHeight="1" x14ac:dyDescent="0.2">
      <c r="A75" s="9">
        <v>3539</v>
      </c>
      <c r="B75" s="10">
        <v>258</v>
      </c>
      <c r="C75" s="14">
        <v>2017</v>
      </c>
      <c r="D75" s="10" t="s">
        <v>404</v>
      </c>
      <c r="E75" s="10" t="s">
        <v>34</v>
      </c>
      <c r="F75" s="10"/>
      <c r="G75" s="10"/>
      <c r="H75" s="10" t="s">
        <v>48</v>
      </c>
      <c r="I75" s="11" t="s">
        <v>308</v>
      </c>
      <c r="J75" s="12" t="s">
        <v>133</v>
      </c>
      <c r="K75" s="10" t="s">
        <v>309</v>
      </c>
      <c r="L75" s="10" t="s">
        <v>79</v>
      </c>
      <c r="M75" s="13" t="s">
        <v>400</v>
      </c>
      <c r="N75" s="13" t="s">
        <v>172</v>
      </c>
      <c r="O75" s="14">
        <v>2017</v>
      </c>
      <c r="P75" s="14"/>
      <c r="Q75" s="14"/>
      <c r="R75" s="15" t="s">
        <v>42</v>
      </c>
      <c r="S75" s="13" t="s">
        <v>405</v>
      </c>
      <c r="T75" s="16">
        <v>43252</v>
      </c>
      <c r="U75" s="16">
        <v>43343</v>
      </c>
      <c r="V75" s="10" t="s">
        <v>406</v>
      </c>
      <c r="W75" s="13" t="s">
        <v>407</v>
      </c>
      <c r="X75" s="18">
        <v>1</v>
      </c>
      <c r="Y75" s="19" t="s">
        <v>45</v>
      </c>
      <c r="Z75" s="14"/>
      <c r="AA75" s="22" t="s">
        <v>138</v>
      </c>
      <c r="AB75" s="14">
        <v>2019</v>
      </c>
      <c r="AC75" s="20"/>
      <c r="AD75" s="21"/>
      <c r="AE75" s="22" t="s">
        <v>58</v>
      </c>
      <c r="AF75" s="14"/>
    </row>
    <row r="76" spans="1:32" ht="79.5" customHeight="1" x14ac:dyDescent="0.2">
      <c r="A76" s="9">
        <v>3540</v>
      </c>
      <c r="B76" s="14">
        <v>1</v>
      </c>
      <c r="C76" s="10">
        <v>2018</v>
      </c>
      <c r="D76" s="10" t="s">
        <v>408</v>
      </c>
      <c r="E76" s="10" t="s">
        <v>34</v>
      </c>
      <c r="F76" s="10"/>
      <c r="G76" s="10"/>
      <c r="H76" s="10" t="s">
        <v>35</v>
      </c>
      <c r="I76" s="11" t="s">
        <v>36</v>
      </c>
      <c r="J76" s="12" t="s">
        <v>98</v>
      </c>
      <c r="K76" s="10" t="s">
        <v>38</v>
      </c>
      <c r="L76" s="10" t="s">
        <v>112</v>
      </c>
      <c r="M76" s="13" t="s">
        <v>409</v>
      </c>
      <c r="N76" s="13" t="s">
        <v>138</v>
      </c>
      <c r="O76" s="14">
        <v>2018</v>
      </c>
      <c r="P76" s="13"/>
      <c r="Q76" s="14"/>
      <c r="R76" s="15" t="s">
        <v>42</v>
      </c>
      <c r="S76" s="10" t="s">
        <v>410</v>
      </c>
      <c r="T76" s="16">
        <v>43228</v>
      </c>
      <c r="U76" s="16">
        <v>43465</v>
      </c>
      <c r="V76" s="19"/>
      <c r="W76" s="13" t="s">
        <v>411</v>
      </c>
      <c r="X76" s="18">
        <v>1</v>
      </c>
      <c r="Y76" s="19" t="s">
        <v>45</v>
      </c>
      <c r="Z76" s="13"/>
      <c r="AA76" s="14" t="s">
        <v>412</v>
      </c>
      <c r="AB76" s="14">
        <v>2019</v>
      </c>
      <c r="AC76" s="20"/>
      <c r="AD76" s="21"/>
      <c r="AE76" s="22" t="s">
        <v>46</v>
      </c>
      <c r="AF76" s="14"/>
    </row>
    <row r="77" spans="1:32" ht="90" customHeight="1" x14ac:dyDescent="0.2">
      <c r="A77" s="9">
        <v>3541</v>
      </c>
      <c r="B77" s="10">
        <v>2</v>
      </c>
      <c r="C77" s="10">
        <v>2018</v>
      </c>
      <c r="D77" s="10" t="s">
        <v>413</v>
      </c>
      <c r="E77" s="10" t="s">
        <v>34</v>
      </c>
      <c r="F77" s="10"/>
      <c r="G77" s="10"/>
      <c r="H77" s="10" t="s">
        <v>35</v>
      </c>
      <c r="I77" s="11" t="s">
        <v>36</v>
      </c>
      <c r="J77" s="12" t="s">
        <v>98</v>
      </c>
      <c r="K77" s="10" t="s">
        <v>38</v>
      </c>
      <c r="L77" s="10" t="s">
        <v>112</v>
      </c>
      <c r="M77" s="13" t="s">
        <v>409</v>
      </c>
      <c r="N77" s="13" t="s">
        <v>138</v>
      </c>
      <c r="O77" s="14">
        <v>2018</v>
      </c>
      <c r="P77" s="13"/>
      <c r="Q77" s="14"/>
      <c r="R77" s="15" t="s">
        <v>42</v>
      </c>
      <c r="S77" s="10" t="s">
        <v>414</v>
      </c>
      <c r="T77" s="16">
        <v>43228</v>
      </c>
      <c r="U77" s="16">
        <v>43465</v>
      </c>
      <c r="V77" s="19"/>
      <c r="W77" s="13" t="s">
        <v>415</v>
      </c>
      <c r="X77" s="18">
        <v>1</v>
      </c>
      <c r="Y77" s="19" t="s">
        <v>45</v>
      </c>
      <c r="Z77" s="13"/>
      <c r="AA77" s="14" t="s">
        <v>412</v>
      </c>
      <c r="AB77" s="14">
        <v>2019</v>
      </c>
      <c r="AC77" s="20"/>
      <c r="AD77" s="21"/>
      <c r="AE77" s="22" t="s">
        <v>46</v>
      </c>
      <c r="AF77" s="14"/>
    </row>
    <row r="78" spans="1:32" ht="90" customHeight="1" x14ac:dyDescent="0.2">
      <c r="A78" s="9">
        <v>3542</v>
      </c>
      <c r="B78" s="10">
        <v>3</v>
      </c>
      <c r="C78" s="10">
        <v>2018</v>
      </c>
      <c r="D78" s="10" t="s">
        <v>416</v>
      </c>
      <c r="E78" s="10" t="s">
        <v>34</v>
      </c>
      <c r="F78" s="10"/>
      <c r="G78" s="10"/>
      <c r="H78" s="10" t="s">
        <v>35</v>
      </c>
      <c r="I78" s="11" t="s">
        <v>36</v>
      </c>
      <c r="J78" s="12" t="s">
        <v>98</v>
      </c>
      <c r="K78" s="10" t="s">
        <v>38</v>
      </c>
      <c r="L78" s="10" t="s">
        <v>112</v>
      </c>
      <c r="M78" s="13" t="s">
        <v>409</v>
      </c>
      <c r="N78" s="13" t="s">
        <v>138</v>
      </c>
      <c r="O78" s="14">
        <v>2018</v>
      </c>
      <c r="P78" s="13"/>
      <c r="Q78" s="14"/>
      <c r="R78" s="15" t="s">
        <v>42</v>
      </c>
      <c r="S78" s="10" t="s">
        <v>410</v>
      </c>
      <c r="T78" s="16">
        <v>43228</v>
      </c>
      <c r="U78" s="16">
        <v>43465</v>
      </c>
      <c r="V78" s="19"/>
      <c r="W78" s="13" t="s">
        <v>417</v>
      </c>
      <c r="X78" s="18">
        <v>1</v>
      </c>
      <c r="Y78" s="19" t="s">
        <v>45</v>
      </c>
      <c r="Z78" s="13"/>
      <c r="AA78" s="14" t="s">
        <v>412</v>
      </c>
      <c r="AB78" s="14">
        <v>2019</v>
      </c>
      <c r="AC78" s="20"/>
      <c r="AD78" s="21"/>
      <c r="AE78" s="22" t="s">
        <v>46</v>
      </c>
      <c r="AF78" s="14"/>
    </row>
    <row r="79" spans="1:32" ht="90" customHeight="1" x14ac:dyDescent="0.2">
      <c r="A79" s="9">
        <v>3543</v>
      </c>
      <c r="B79" s="14">
        <v>4</v>
      </c>
      <c r="C79" s="10">
        <v>2018</v>
      </c>
      <c r="D79" s="10" t="s">
        <v>418</v>
      </c>
      <c r="E79" s="10" t="s">
        <v>34</v>
      </c>
      <c r="F79" s="10"/>
      <c r="G79" s="10"/>
      <c r="H79" s="10" t="s">
        <v>35</v>
      </c>
      <c r="I79" s="11" t="s">
        <v>36</v>
      </c>
      <c r="J79" s="12" t="s">
        <v>98</v>
      </c>
      <c r="K79" s="10" t="s">
        <v>38</v>
      </c>
      <c r="L79" s="10" t="s">
        <v>112</v>
      </c>
      <c r="M79" s="13" t="s">
        <v>409</v>
      </c>
      <c r="N79" s="13" t="s">
        <v>138</v>
      </c>
      <c r="O79" s="14">
        <v>2018</v>
      </c>
      <c r="P79" s="13"/>
      <c r="Q79" s="14"/>
      <c r="R79" s="15" t="s">
        <v>42</v>
      </c>
      <c r="S79" s="10" t="s">
        <v>410</v>
      </c>
      <c r="T79" s="16">
        <v>43228</v>
      </c>
      <c r="U79" s="16">
        <v>43465</v>
      </c>
      <c r="V79" s="19"/>
      <c r="W79" s="13" t="s">
        <v>419</v>
      </c>
      <c r="X79" s="18">
        <v>1</v>
      </c>
      <c r="Y79" s="19" t="s">
        <v>45</v>
      </c>
      <c r="Z79" s="46"/>
      <c r="AA79" s="14" t="s">
        <v>412</v>
      </c>
      <c r="AB79" s="14">
        <v>2019</v>
      </c>
      <c r="AC79" s="20"/>
      <c r="AD79" s="21"/>
      <c r="AE79" s="22" t="s">
        <v>46</v>
      </c>
      <c r="AF79" s="14"/>
    </row>
    <row r="80" spans="1:32" ht="264" customHeight="1" x14ac:dyDescent="0.2">
      <c r="A80" s="9">
        <v>3544</v>
      </c>
      <c r="B80" s="10">
        <v>5</v>
      </c>
      <c r="C80" s="10">
        <v>2018</v>
      </c>
      <c r="D80" s="10" t="s">
        <v>420</v>
      </c>
      <c r="E80" s="10" t="s">
        <v>34</v>
      </c>
      <c r="F80" s="10"/>
      <c r="G80" s="10"/>
      <c r="H80" s="10" t="s">
        <v>35</v>
      </c>
      <c r="I80" s="11" t="s">
        <v>36</v>
      </c>
      <c r="J80" s="12" t="s">
        <v>98</v>
      </c>
      <c r="K80" s="10" t="s">
        <v>38</v>
      </c>
      <c r="L80" s="10" t="s">
        <v>112</v>
      </c>
      <c r="M80" s="13" t="s">
        <v>409</v>
      </c>
      <c r="N80" s="13" t="s">
        <v>138</v>
      </c>
      <c r="O80" s="14">
        <v>2018</v>
      </c>
      <c r="P80" s="13"/>
      <c r="Q80" s="14"/>
      <c r="R80" s="15" t="s">
        <v>42</v>
      </c>
      <c r="S80" s="10" t="s">
        <v>410</v>
      </c>
      <c r="T80" s="16">
        <v>43228</v>
      </c>
      <c r="U80" s="16">
        <v>43465</v>
      </c>
      <c r="V80" s="19"/>
      <c r="W80" s="13" t="s">
        <v>421</v>
      </c>
      <c r="X80" s="18">
        <v>1</v>
      </c>
      <c r="Y80" s="19" t="s">
        <v>45</v>
      </c>
      <c r="Z80" s="13"/>
      <c r="AA80" s="14" t="s">
        <v>412</v>
      </c>
      <c r="AB80" s="14">
        <v>2019</v>
      </c>
      <c r="AC80" s="20"/>
      <c r="AD80" s="21"/>
      <c r="AE80" s="22" t="s">
        <v>46</v>
      </c>
      <c r="AF80" s="14"/>
    </row>
    <row r="81" spans="1:32" ht="245.25" customHeight="1" x14ac:dyDescent="0.2">
      <c r="A81" s="9">
        <v>3545</v>
      </c>
      <c r="B81" s="10">
        <v>6</v>
      </c>
      <c r="C81" s="10">
        <v>2018</v>
      </c>
      <c r="D81" s="10" t="s">
        <v>422</v>
      </c>
      <c r="E81" s="10" t="s">
        <v>34</v>
      </c>
      <c r="F81" s="10"/>
      <c r="G81" s="10"/>
      <c r="H81" s="10" t="s">
        <v>35</v>
      </c>
      <c r="I81" s="11" t="s">
        <v>36</v>
      </c>
      <c r="J81" s="12" t="s">
        <v>98</v>
      </c>
      <c r="K81" s="10" t="s">
        <v>38</v>
      </c>
      <c r="L81" s="10" t="s">
        <v>39</v>
      </c>
      <c r="M81" s="13" t="s">
        <v>409</v>
      </c>
      <c r="N81" s="13" t="s">
        <v>138</v>
      </c>
      <c r="O81" s="14">
        <v>2018</v>
      </c>
      <c r="P81" s="13"/>
      <c r="Q81" s="14"/>
      <c r="R81" s="15" t="s">
        <v>42</v>
      </c>
      <c r="S81" s="10" t="s">
        <v>423</v>
      </c>
      <c r="T81" s="16">
        <v>43228</v>
      </c>
      <c r="U81" s="16">
        <v>44135</v>
      </c>
      <c r="V81" s="19"/>
      <c r="W81" s="13" t="s">
        <v>424</v>
      </c>
      <c r="X81" s="18">
        <v>1</v>
      </c>
      <c r="Y81" s="19" t="s">
        <v>45</v>
      </c>
      <c r="Z81" s="13"/>
      <c r="AA81" s="14">
        <v>9</v>
      </c>
      <c r="AB81" s="14">
        <v>2020</v>
      </c>
      <c r="AC81" s="20"/>
      <c r="AD81" s="21"/>
      <c r="AE81" s="22" t="s">
        <v>46</v>
      </c>
      <c r="AF81" s="14"/>
    </row>
    <row r="82" spans="1:32" ht="409.5" x14ac:dyDescent="0.2">
      <c r="A82" s="9">
        <v>3546</v>
      </c>
      <c r="B82" s="14">
        <v>7</v>
      </c>
      <c r="C82" s="10">
        <v>2018</v>
      </c>
      <c r="D82" s="10" t="s">
        <v>425</v>
      </c>
      <c r="E82" s="10" t="s">
        <v>34</v>
      </c>
      <c r="F82" s="10"/>
      <c r="G82" s="10"/>
      <c r="H82" s="10" t="s">
        <v>35</v>
      </c>
      <c r="I82" s="11" t="s">
        <v>36</v>
      </c>
      <c r="J82" s="12" t="s">
        <v>98</v>
      </c>
      <c r="K82" s="10" t="s">
        <v>38</v>
      </c>
      <c r="L82" s="10" t="s">
        <v>112</v>
      </c>
      <c r="M82" s="13" t="s">
        <v>409</v>
      </c>
      <c r="N82" s="13" t="s">
        <v>138</v>
      </c>
      <c r="O82" s="14">
        <v>2018</v>
      </c>
      <c r="P82" s="13"/>
      <c r="Q82" s="14"/>
      <c r="R82" s="15" t="s">
        <v>42</v>
      </c>
      <c r="S82" s="10" t="s">
        <v>410</v>
      </c>
      <c r="T82" s="16">
        <v>43228</v>
      </c>
      <c r="U82" s="16">
        <v>43465</v>
      </c>
      <c r="V82" s="19"/>
      <c r="W82" s="13" t="s">
        <v>426</v>
      </c>
      <c r="X82" s="18">
        <v>1</v>
      </c>
      <c r="Y82" s="19" t="s">
        <v>45</v>
      </c>
      <c r="Z82" s="13"/>
      <c r="AA82" s="14" t="s">
        <v>412</v>
      </c>
      <c r="AB82" s="14">
        <v>2019</v>
      </c>
      <c r="AC82" s="20"/>
      <c r="AD82" s="21"/>
      <c r="AE82" s="22" t="s">
        <v>46</v>
      </c>
      <c r="AF82" s="14"/>
    </row>
    <row r="83" spans="1:32" ht="287.25" customHeight="1" x14ac:dyDescent="0.2">
      <c r="A83" s="9">
        <v>3547</v>
      </c>
      <c r="B83" s="10">
        <v>8</v>
      </c>
      <c r="C83" s="10">
        <v>2018</v>
      </c>
      <c r="D83" s="10" t="s">
        <v>427</v>
      </c>
      <c r="E83" s="10" t="s">
        <v>34</v>
      </c>
      <c r="F83" s="10"/>
      <c r="G83" s="10"/>
      <c r="H83" s="10" t="s">
        <v>35</v>
      </c>
      <c r="I83" s="11" t="s">
        <v>36</v>
      </c>
      <c r="J83" s="12" t="s">
        <v>98</v>
      </c>
      <c r="K83" s="10" t="s">
        <v>38</v>
      </c>
      <c r="L83" s="10" t="s">
        <v>39</v>
      </c>
      <c r="M83" s="13" t="s">
        <v>409</v>
      </c>
      <c r="N83" s="13" t="s">
        <v>138</v>
      </c>
      <c r="O83" s="14">
        <v>2018</v>
      </c>
      <c r="P83" s="13"/>
      <c r="Q83" s="14"/>
      <c r="R83" s="15" t="s">
        <v>42</v>
      </c>
      <c r="S83" s="10" t="s">
        <v>423</v>
      </c>
      <c r="T83" s="16">
        <v>43228</v>
      </c>
      <c r="U83" s="16">
        <v>44135</v>
      </c>
      <c r="V83" s="19"/>
      <c r="W83" s="13" t="s">
        <v>428</v>
      </c>
      <c r="X83" s="18">
        <v>1</v>
      </c>
      <c r="Y83" s="19" t="s">
        <v>45</v>
      </c>
      <c r="Z83" s="13"/>
      <c r="AA83" s="14">
        <v>9</v>
      </c>
      <c r="AB83" s="14">
        <v>2020</v>
      </c>
      <c r="AC83" s="20"/>
      <c r="AD83" s="21"/>
      <c r="AE83" s="22" t="s">
        <v>46</v>
      </c>
      <c r="AF83" s="14"/>
    </row>
    <row r="84" spans="1:32" ht="409.5" x14ac:dyDescent="0.2">
      <c r="A84" s="9">
        <v>3548</v>
      </c>
      <c r="B84" s="10">
        <v>9</v>
      </c>
      <c r="C84" s="10">
        <v>2018</v>
      </c>
      <c r="D84" s="10" t="s">
        <v>429</v>
      </c>
      <c r="E84" s="10" t="s">
        <v>34</v>
      </c>
      <c r="F84" s="10"/>
      <c r="G84" s="10"/>
      <c r="H84" s="10" t="s">
        <v>35</v>
      </c>
      <c r="I84" s="11" t="s">
        <v>36</v>
      </c>
      <c r="J84" s="12" t="s">
        <v>98</v>
      </c>
      <c r="K84" s="10" t="s">
        <v>38</v>
      </c>
      <c r="L84" s="10" t="s">
        <v>39</v>
      </c>
      <c r="M84" s="13" t="s">
        <v>409</v>
      </c>
      <c r="N84" s="13" t="s">
        <v>138</v>
      </c>
      <c r="O84" s="14">
        <v>2018</v>
      </c>
      <c r="P84" s="13"/>
      <c r="Q84" s="14"/>
      <c r="R84" s="15" t="s">
        <v>42</v>
      </c>
      <c r="S84" s="10" t="s">
        <v>430</v>
      </c>
      <c r="T84" s="16">
        <v>43228</v>
      </c>
      <c r="U84" s="16">
        <v>44135</v>
      </c>
      <c r="V84" s="19"/>
      <c r="W84" s="13" t="s">
        <v>431</v>
      </c>
      <c r="X84" s="18">
        <v>1</v>
      </c>
      <c r="Y84" s="19" t="s">
        <v>45</v>
      </c>
      <c r="Z84" s="13"/>
      <c r="AA84" s="14">
        <v>9</v>
      </c>
      <c r="AB84" s="14">
        <v>2020</v>
      </c>
      <c r="AC84" s="20"/>
      <c r="AD84" s="21"/>
      <c r="AE84" s="22" t="s">
        <v>46</v>
      </c>
      <c r="AF84" s="14"/>
    </row>
    <row r="85" spans="1:32" ht="409.5" x14ac:dyDescent="0.2">
      <c r="A85" s="9">
        <v>3550</v>
      </c>
      <c r="B85" s="10">
        <v>11</v>
      </c>
      <c r="C85" s="10">
        <v>2018</v>
      </c>
      <c r="D85" s="10" t="s">
        <v>432</v>
      </c>
      <c r="E85" s="10" t="s">
        <v>34</v>
      </c>
      <c r="F85" s="10"/>
      <c r="G85" s="10"/>
      <c r="H85" s="10" t="s">
        <v>48</v>
      </c>
      <c r="I85" s="11" t="s">
        <v>36</v>
      </c>
      <c r="J85" s="12" t="s">
        <v>77</v>
      </c>
      <c r="K85" s="10" t="s">
        <v>38</v>
      </c>
      <c r="L85" s="10" t="s">
        <v>112</v>
      </c>
      <c r="M85" s="13" t="s">
        <v>409</v>
      </c>
      <c r="N85" s="13" t="s">
        <v>138</v>
      </c>
      <c r="O85" s="14">
        <v>2018</v>
      </c>
      <c r="P85" s="13"/>
      <c r="Q85" s="14"/>
      <c r="R85" s="15" t="s">
        <v>42</v>
      </c>
      <c r="S85" s="10" t="s">
        <v>433</v>
      </c>
      <c r="T85" s="16">
        <v>43280</v>
      </c>
      <c r="U85" s="16">
        <v>43465</v>
      </c>
      <c r="V85" s="19"/>
      <c r="W85" s="10" t="s">
        <v>434</v>
      </c>
      <c r="X85" s="18">
        <v>1</v>
      </c>
      <c r="Y85" s="19" t="s">
        <v>45</v>
      </c>
      <c r="Z85" s="13"/>
      <c r="AA85" s="14" t="s">
        <v>412</v>
      </c>
      <c r="AB85" s="14">
        <v>2019</v>
      </c>
      <c r="AC85" s="20"/>
      <c r="AD85" s="21"/>
      <c r="AE85" s="22" t="s">
        <v>46</v>
      </c>
      <c r="AF85" s="14"/>
    </row>
    <row r="86" spans="1:32" ht="409.5" x14ac:dyDescent="0.2">
      <c r="A86" s="9">
        <v>3552</v>
      </c>
      <c r="B86" s="14">
        <v>13</v>
      </c>
      <c r="C86" s="10">
        <v>2018</v>
      </c>
      <c r="D86" s="10" t="s">
        <v>435</v>
      </c>
      <c r="E86" s="10" t="s">
        <v>34</v>
      </c>
      <c r="F86" s="10"/>
      <c r="G86" s="10"/>
      <c r="H86" s="10" t="s">
        <v>85</v>
      </c>
      <c r="I86" s="10" t="s">
        <v>49</v>
      </c>
      <c r="J86" s="12" t="s">
        <v>50</v>
      </c>
      <c r="K86" s="10" t="s">
        <v>180</v>
      </c>
      <c r="L86" s="41" t="s">
        <v>279</v>
      </c>
      <c r="M86" s="13" t="s">
        <v>409</v>
      </c>
      <c r="N86" s="13" t="s">
        <v>138</v>
      </c>
      <c r="O86" s="14">
        <v>2018</v>
      </c>
      <c r="P86" s="13"/>
      <c r="Q86" s="14"/>
      <c r="R86" s="15" t="s">
        <v>436</v>
      </c>
      <c r="S86" s="25" t="s">
        <v>437</v>
      </c>
      <c r="T86" s="16" t="s">
        <v>438</v>
      </c>
      <c r="U86" s="16">
        <v>44135</v>
      </c>
      <c r="V86" s="10"/>
      <c r="W86" s="13" t="s">
        <v>439</v>
      </c>
      <c r="X86" s="18">
        <v>1</v>
      </c>
      <c r="Y86" s="19" t="s">
        <v>45</v>
      </c>
      <c r="Z86" s="13"/>
      <c r="AA86" s="14">
        <v>9</v>
      </c>
      <c r="AB86" s="14">
        <v>2021</v>
      </c>
      <c r="AC86" s="20"/>
      <c r="AD86" s="21"/>
      <c r="AE86" s="22" t="s">
        <v>58</v>
      </c>
      <c r="AF86" s="14"/>
    </row>
    <row r="87" spans="1:32" ht="409.5" x14ac:dyDescent="0.2">
      <c r="A87" s="9">
        <v>3564</v>
      </c>
      <c r="B87" s="14">
        <v>25</v>
      </c>
      <c r="C87" s="10">
        <v>2018</v>
      </c>
      <c r="D87" s="10" t="s">
        <v>440</v>
      </c>
      <c r="E87" s="10" t="s">
        <v>333</v>
      </c>
      <c r="F87" s="10"/>
      <c r="G87" s="10"/>
      <c r="H87" s="10" t="s">
        <v>35</v>
      </c>
      <c r="I87" s="11" t="s">
        <v>36</v>
      </c>
      <c r="J87" s="12" t="s">
        <v>98</v>
      </c>
      <c r="K87" s="10" t="s">
        <v>441</v>
      </c>
      <c r="L87" s="37" t="s">
        <v>100</v>
      </c>
      <c r="M87" s="13" t="s">
        <v>442</v>
      </c>
      <c r="N87" s="13" t="s">
        <v>274</v>
      </c>
      <c r="O87" s="14">
        <v>2018</v>
      </c>
      <c r="P87" s="28">
        <v>20221020116753</v>
      </c>
      <c r="Q87" s="14" t="s">
        <v>103</v>
      </c>
      <c r="R87" s="15" t="s">
        <v>42</v>
      </c>
      <c r="S87" s="25" t="s">
        <v>443</v>
      </c>
      <c r="T87" s="16">
        <v>43181</v>
      </c>
      <c r="U87" s="16" t="s">
        <v>444</v>
      </c>
      <c r="V87" s="10" t="s">
        <v>445</v>
      </c>
      <c r="W87" s="13" t="s">
        <v>446</v>
      </c>
      <c r="X87" s="18">
        <v>1</v>
      </c>
      <c r="Y87" s="19" t="s">
        <v>45</v>
      </c>
      <c r="Z87" s="13" t="s">
        <v>108</v>
      </c>
      <c r="AA87" s="14">
        <v>9</v>
      </c>
      <c r="AB87" s="14">
        <v>2022</v>
      </c>
      <c r="AC87" s="20"/>
      <c r="AD87" s="21"/>
      <c r="AE87" s="22" t="s">
        <v>46</v>
      </c>
      <c r="AF87" s="29" t="s">
        <v>447</v>
      </c>
    </row>
    <row r="88" spans="1:32" ht="409.5" x14ac:dyDescent="0.2">
      <c r="A88" s="9">
        <v>3572</v>
      </c>
      <c r="B88" s="10">
        <v>33</v>
      </c>
      <c r="C88" s="10">
        <v>2018</v>
      </c>
      <c r="D88" s="10" t="s">
        <v>448</v>
      </c>
      <c r="E88" s="10" t="s">
        <v>34</v>
      </c>
      <c r="F88" s="10"/>
      <c r="G88" s="10"/>
      <c r="H88" s="10" t="s">
        <v>35</v>
      </c>
      <c r="I88" s="11" t="s">
        <v>36</v>
      </c>
      <c r="J88" s="12" t="s">
        <v>37</v>
      </c>
      <c r="K88" s="10" t="s">
        <v>449</v>
      </c>
      <c r="L88" s="10" t="s">
        <v>396</v>
      </c>
      <c r="M88" s="13" t="s">
        <v>450</v>
      </c>
      <c r="N88" s="13" t="s">
        <v>451</v>
      </c>
      <c r="O88" s="14">
        <v>2018</v>
      </c>
      <c r="P88" s="13"/>
      <c r="Q88" s="14"/>
      <c r="R88" s="15" t="s">
        <v>42</v>
      </c>
      <c r="S88" s="33" t="s">
        <v>452</v>
      </c>
      <c r="T88" s="16">
        <v>43229</v>
      </c>
      <c r="U88" s="16">
        <v>43646</v>
      </c>
      <c r="V88" s="10" t="s">
        <v>453</v>
      </c>
      <c r="W88" s="13" t="s">
        <v>454</v>
      </c>
      <c r="X88" s="18">
        <v>1</v>
      </c>
      <c r="Y88" s="19" t="s">
        <v>45</v>
      </c>
      <c r="Z88" s="10"/>
      <c r="AA88" s="14" t="s">
        <v>455</v>
      </c>
      <c r="AB88" s="14">
        <v>2019</v>
      </c>
      <c r="AC88" s="20"/>
      <c r="AD88" s="21"/>
      <c r="AE88" s="22" t="s">
        <v>46</v>
      </c>
      <c r="AF88" s="14"/>
    </row>
    <row r="89" spans="1:32" ht="75" customHeight="1" x14ac:dyDescent="0.2">
      <c r="A89" s="9">
        <v>3576</v>
      </c>
      <c r="B89" s="14">
        <v>37</v>
      </c>
      <c r="C89" s="10">
        <v>2018</v>
      </c>
      <c r="D89" s="10" t="s">
        <v>456</v>
      </c>
      <c r="E89" s="10" t="s">
        <v>34</v>
      </c>
      <c r="F89" s="10"/>
      <c r="G89" s="10"/>
      <c r="H89" s="10" t="s">
        <v>85</v>
      </c>
      <c r="I89" s="11" t="s">
        <v>49</v>
      </c>
      <c r="J89" s="12" t="s">
        <v>50</v>
      </c>
      <c r="K89" s="10" t="s">
        <v>449</v>
      </c>
      <c r="L89" s="10" t="s">
        <v>100</v>
      </c>
      <c r="M89" s="13" t="s">
        <v>450</v>
      </c>
      <c r="N89" s="13" t="s">
        <v>451</v>
      </c>
      <c r="O89" s="14">
        <v>2018</v>
      </c>
      <c r="P89" s="13"/>
      <c r="Q89" s="14"/>
      <c r="R89" s="15" t="s">
        <v>42</v>
      </c>
      <c r="S89" s="13" t="s">
        <v>457</v>
      </c>
      <c r="T89" s="16">
        <v>43222</v>
      </c>
      <c r="U89" s="16">
        <v>43769</v>
      </c>
      <c r="V89" s="47" t="s">
        <v>458</v>
      </c>
      <c r="W89" s="17" t="s">
        <v>459</v>
      </c>
      <c r="X89" s="18">
        <v>1</v>
      </c>
      <c r="Y89" s="19" t="s">
        <v>45</v>
      </c>
      <c r="Z89" s="10"/>
      <c r="AA89" s="14">
        <v>10</v>
      </c>
      <c r="AB89" s="14">
        <v>2019</v>
      </c>
      <c r="AC89" s="20"/>
      <c r="AD89" s="21"/>
      <c r="AE89" s="22" t="s">
        <v>46</v>
      </c>
      <c r="AF89" s="14"/>
    </row>
    <row r="90" spans="1:32" ht="243" customHeight="1" x14ac:dyDescent="0.2">
      <c r="A90" s="9">
        <v>3577</v>
      </c>
      <c r="B90" s="10">
        <v>38</v>
      </c>
      <c r="C90" s="10">
        <v>2018</v>
      </c>
      <c r="D90" s="10" t="s">
        <v>460</v>
      </c>
      <c r="E90" s="10" t="s">
        <v>34</v>
      </c>
      <c r="F90" s="10"/>
      <c r="G90" s="10"/>
      <c r="H90" s="10" t="s">
        <v>35</v>
      </c>
      <c r="I90" s="11" t="s">
        <v>36</v>
      </c>
      <c r="J90" s="12" t="s">
        <v>98</v>
      </c>
      <c r="K90" s="10" t="s">
        <v>449</v>
      </c>
      <c r="L90" s="10" t="s">
        <v>100</v>
      </c>
      <c r="M90" s="13" t="s">
        <v>450</v>
      </c>
      <c r="N90" s="13" t="s">
        <v>451</v>
      </c>
      <c r="O90" s="14">
        <v>2018</v>
      </c>
      <c r="P90" s="13"/>
      <c r="Q90" s="14"/>
      <c r="R90" s="15" t="s">
        <v>42</v>
      </c>
      <c r="S90" s="13" t="s">
        <v>461</v>
      </c>
      <c r="T90" s="16">
        <v>43222</v>
      </c>
      <c r="U90" s="16">
        <v>43769</v>
      </c>
      <c r="V90" s="47" t="s">
        <v>462</v>
      </c>
      <c r="W90" s="17" t="s">
        <v>463</v>
      </c>
      <c r="X90" s="18">
        <v>1</v>
      </c>
      <c r="Y90" s="19" t="s">
        <v>45</v>
      </c>
      <c r="Z90" s="10"/>
      <c r="AA90" s="14">
        <v>10</v>
      </c>
      <c r="AB90" s="14">
        <v>2019</v>
      </c>
      <c r="AC90" s="20"/>
      <c r="AD90" s="21"/>
      <c r="AE90" s="22" t="s">
        <v>46</v>
      </c>
      <c r="AF90" s="14"/>
    </row>
    <row r="91" spans="1:32" ht="216.75" customHeight="1" x14ac:dyDescent="0.2">
      <c r="A91" s="9">
        <v>3578</v>
      </c>
      <c r="B91" s="10">
        <v>39</v>
      </c>
      <c r="C91" s="10">
        <v>2018</v>
      </c>
      <c r="D91" s="10" t="s">
        <v>464</v>
      </c>
      <c r="E91" s="10" t="s">
        <v>34</v>
      </c>
      <c r="F91" s="10"/>
      <c r="G91" s="10"/>
      <c r="H91" s="10" t="s">
        <v>35</v>
      </c>
      <c r="I91" s="11" t="s">
        <v>36</v>
      </c>
      <c r="J91" s="12" t="s">
        <v>37</v>
      </c>
      <c r="K91" s="10" t="s">
        <v>449</v>
      </c>
      <c r="L91" s="10" t="s">
        <v>396</v>
      </c>
      <c r="M91" s="13" t="s">
        <v>450</v>
      </c>
      <c r="N91" s="13" t="s">
        <v>451</v>
      </c>
      <c r="O91" s="14">
        <v>2018</v>
      </c>
      <c r="P91" s="13"/>
      <c r="Q91" s="14"/>
      <c r="R91" s="15" t="s">
        <v>42</v>
      </c>
      <c r="S91" s="13" t="s">
        <v>465</v>
      </c>
      <c r="T91" s="16">
        <v>43222</v>
      </c>
      <c r="U91" s="16">
        <v>43555</v>
      </c>
      <c r="V91" s="47" t="s">
        <v>466</v>
      </c>
      <c r="W91" s="17" t="s">
        <v>467</v>
      </c>
      <c r="X91" s="18">
        <v>1</v>
      </c>
      <c r="Y91" s="19" t="s">
        <v>45</v>
      </c>
      <c r="Z91" s="10"/>
      <c r="AA91" s="14" t="s">
        <v>455</v>
      </c>
      <c r="AB91" s="14">
        <v>2019</v>
      </c>
      <c r="AC91" s="20"/>
      <c r="AD91" s="21"/>
      <c r="AE91" s="22" t="s">
        <v>46</v>
      </c>
      <c r="AF91" s="14"/>
    </row>
    <row r="92" spans="1:32" ht="213" customHeight="1" x14ac:dyDescent="0.2">
      <c r="A92" s="9">
        <v>3580</v>
      </c>
      <c r="B92" s="10">
        <v>41</v>
      </c>
      <c r="C92" s="10">
        <v>2018</v>
      </c>
      <c r="D92" s="10" t="s">
        <v>468</v>
      </c>
      <c r="E92" s="10" t="s">
        <v>34</v>
      </c>
      <c r="F92" s="10"/>
      <c r="G92" s="10"/>
      <c r="H92" s="10" t="s">
        <v>120</v>
      </c>
      <c r="I92" s="11" t="s">
        <v>121</v>
      </c>
      <c r="J92" s="12" t="s">
        <v>77</v>
      </c>
      <c r="K92" s="10" t="s">
        <v>122</v>
      </c>
      <c r="L92" s="10" t="s">
        <v>123</v>
      </c>
      <c r="M92" s="13" t="s">
        <v>450</v>
      </c>
      <c r="N92" s="13" t="s">
        <v>451</v>
      </c>
      <c r="O92" s="14">
        <v>2018</v>
      </c>
      <c r="P92" s="13"/>
      <c r="Q92" s="14"/>
      <c r="R92" s="15" t="s">
        <v>42</v>
      </c>
      <c r="S92" s="25" t="s">
        <v>469</v>
      </c>
      <c r="T92" s="16">
        <v>42461</v>
      </c>
      <c r="U92" s="16">
        <v>44377</v>
      </c>
      <c r="V92" s="13"/>
      <c r="W92" s="10" t="s">
        <v>470</v>
      </c>
      <c r="X92" s="18">
        <v>1</v>
      </c>
      <c r="Y92" s="19" t="s">
        <v>45</v>
      </c>
      <c r="Z92" s="13"/>
      <c r="AA92" s="14">
        <v>7</v>
      </c>
      <c r="AB92" s="14">
        <v>2021</v>
      </c>
      <c r="AC92" s="20"/>
      <c r="AD92" s="21"/>
      <c r="AE92" s="22" t="s">
        <v>58</v>
      </c>
      <c r="AF92" s="14"/>
    </row>
    <row r="93" spans="1:32" ht="145.5" customHeight="1" x14ac:dyDescent="0.2">
      <c r="A93" s="9">
        <v>3585</v>
      </c>
      <c r="B93" s="14">
        <v>46</v>
      </c>
      <c r="C93" s="10">
        <v>2018</v>
      </c>
      <c r="D93" s="10" t="s">
        <v>471</v>
      </c>
      <c r="E93" s="10" t="s">
        <v>34</v>
      </c>
      <c r="F93" s="10"/>
      <c r="G93" s="10"/>
      <c r="H93" s="10" t="s">
        <v>48</v>
      </c>
      <c r="I93" s="11" t="s">
        <v>308</v>
      </c>
      <c r="J93" s="12" t="s">
        <v>133</v>
      </c>
      <c r="K93" s="10" t="s">
        <v>309</v>
      </c>
      <c r="L93" s="10" t="s">
        <v>279</v>
      </c>
      <c r="M93" s="13" t="s">
        <v>450</v>
      </c>
      <c r="N93" s="13" t="s">
        <v>451</v>
      </c>
      <c r="O93" s="14">
        <v>2018</v>
      </c>
      <c r="P93" s="10"/>
      <c r="Q93" s="10"/>
      <c r="R93" s="15" t="s">
        <v>42</v>
      </c>
      <c r="S93" s="25" t="s">
        <v>472</v>
      </c>
      <c r="T93" s="16">
        <v>43334</v>
      </c>
      <c r="U93" s="16">
        <v>43465</v>
      </c>
      <c r="V93" s="10" t="s">
        <v>473</v>
      </c>
      <c r="W93" s="25" t="s">
        <v>474</v>
      </c>
      <c r="X93" s="18">
        <v>1</v>
      </c>
      <c r="Y93" s="19" t="s">
        <v>45</v>
      </c>
      <c r="Z93" s="13"/>
      <c r="AA93" s="14">
        <v>10</v>
      </c>
      <c r="AB93" s="14">
        <v>2019</v>
      </c>
      <c r="AC93" s="20"/>
      <c r="AD93" s="21"/>
      <c r="AE93" s="22" t="s">
        <v>58</v>
      </c>
      <c r="AF93" s="14"/>
    </row>
    <row r="94" spans="1:32" ht="171.75" customHeight="1" x14ac:dyDescent="0.2">
      <c r="A94" s="9">
        <v>3586</v>
      </c>
      <c r="B94" s="10">
        <v>47</v>
      </c>
      <c r="C94" s="10">
        <v>2018</v>
      </c>
      <c r="D94" s="10" t="s">
        <v>475</v>
      </c>
      <c r="E94" s="10" t="s">
        <v>34</v>
      </c>
      <c r="F94" s="10"/>
      <c r="G94" s="10"/>
      <c r="H94" s="10" t="s">
        <v>48</v>
      </c>
      <c r="I94" s="11" t="s">
        <v>308</v>
      </c>
      <c r="J94" s="12" t="s">
        <v>133</v>
      </c>
      <c r="K94" s="10" t="s">
        <v>309</v>
      </c>
      <c r="L94" s="10" t="s">
        <v>279</v>
      </c>
      <c r="M94" s="13" t="s">
        <v>450</v>
      </c>
      <c r="N94" s="13" t="s">
        <v>451</v>
      </c>
      <c r="O94" s="14">
        <v>2018</v>
      </c>
      <c r="P94" s="10"/>
      <c r="Q94" s="10"/>
      <c r="R94" s="15" t="s">
        <v>42</v>
      </c>
      <c r="S94" s="25" t="s">
        <v>472</v>
      </c>
      <c r="T94" s="16">
        <v>43334</v>
      </c>
      <c r="U94" s="16">
        <v>43465</v>
      </c>
      <c r="V94" s="10" t="s">
        <v>473</v>
      </c>
      <c r="W94" s="25" t="s">
        <v>476</v>
      </c>
      <c r="X94" s="18">
        <v>1</v>
      </c>
      <c r="Y94" s="19" t="s">
        <v>45</v>
      </c>
      <c r="Z94" s="13"/>
      <c r="AA94" s="14">
        <v>10</v>
      </c>
      <c r="AB94" s="14">
        <v>2019</v>
      </c>
      <c r="AC94" s="20"/>
      <c r="AD94" s="21"/>
      <c r="AE94" s="22" t="s">
        <v>58</v>
      </c>
      <c r="AF94" s="14"/>
    </row>
    <row r="95" spans="1:32" ht="171.75" customHeight="1" x14ac:dyDescent="0.2">
      <c r="A95" s="9">
        <v>3587</v>
      </c>
      <c r="B95" s="10">
        <v>48</v>
      </c>
      <c r="C95" s="10">
        <v>2018</v>
      </c>
      <c r="D95" s="10" t="s">
        <v>477</v>
      </c>
      <c r="E95" s="10" t="s">
        <v>34</v>
      </c>
      <c r="F95" s="10"/>
      <c r="G95" s="10"/>
      <c r="H95" s="10" t="s">
        <v>48</v>
      </c>
      <c r="I95" s="11" t="s">
        <v>308</v>
      </c>
      <c r="J95" s="12" t="s">
        <v>133</v>
      </c>
      <c r="K95" s="10" t="s">
        <v>309</v>
      </c>
      <c r="L95" s="10" t="s">
        <v>279</v>
      </c>
      <c r="M95" s="13" t="s">
        <v>450</v>
      </c>
      <c r="N95" s="13" t="s">
        <v>451</v>
      </c>
      <c r="O95" s="14">
        <v>2018</v>
      </c>
      <c r="P95" s="10"/>
      <c r="Q95" s="10"/>
      <c r="R95" s="15" t="s">
        <v>42</v>
      </c>
      <c r="S95" s="25" t="s">
        <v>472</v>
      </c>
      <c r="T95" s="16">
        <v>43334</v>
      </c>
      <c r="U95" s="16">
        <v>43465</v>
      </c>
      <c r="V95" s="10" t="s">
        <v>478</v>
      </c>
      <c r="W95" s="25" t="s">
        <v>479</v>
      </c>
      <c r="X95" s="18">
        <v>1</v>
      </c>
      <c r="Y95" s="19" t="s">
        <v>45</v>
      </c>
      <c r="Z95" s="13"/>
      <c r="AA95" s="14">
        <v>10</v>
      </c>
      <c r="AB95" s="14">
        <v>2019</v>
      </c>
      <c r="AC95" s="20"/>
      <c r="AD95" s="21"/>
      <c r="AE95" s="22" t="s">
        <v>58</v>
      </c>
      <c r="AF95" s="14"/>
    </row>
    <row r="96" spans="1:32" ht="100.5" customHeight="1" x14ac:dyDescent="0.2">
      <c r="A96" s="9">
        <v>3588</v>
      </c>
      <c r="B96" s="14">
        <v>49</v>
      </c>
      <c r="C96" s="10">
        <v>2018</v>
      </c>
      <c r="D96" s="10" t="s">
        <v>480</v>
      </c>
      <c r="E96" s="10" t="s">
        <v>34</v>
      </c>
      <c r="F96" s="10"/>
      <c r="G96" s="10"/>
      <c r="H96" s="10" t="s">
        <v>48</v>
      </c>
      <c r="I96" s="11" t="s">
        <v>308</v>
      </c>
      <c r="J96" s="12" t="s">
        <v>133</v>
      </c>
      <c r="K96" s="10" t="s">
        <v>481</v>
      </c>
      <c r="L96" s="10" t="s">
        <v>210</v>
      </c>
      <c r="M96" s="13" t="s">
        <v>450</v>
      </c>
      <c r="N96" s="13" t="s">
        <v>451</v>
      </c>
      <c r="O96" s="14">
        <v>2018</v>
      </c>
      <c r="P96" s="10"/>
      <c r="Q96" s="10"/>
      <c r="R96" s="15" t="s">
        <v>482</v>
      </c>
      <c r="S96" s="25" t="s">
        <v>483</v>
      </c>
      <c r="T96" s="16">
        <v>43244</v>
      </c>
      <c r="U96" s="16">
        <v>43251</v>
      </c>
      <c r="V96" s="10"/>
      <c r="W96" s="10" t="s">
        <v>484</v>
      </c>
      <c r="X96" s="18">
        <v>1</v>
      </c>
      <c r="Y96" s="19" t="s">
        <v>45</v>
      </c>
      <c r="Z96" s="13"/>
      <c r="AA96" s="14" t="s">
        <v>485</v>
      </c>
      <c r="AB96" s="14">
        <v>2019</v>
      </c>
      <c r="AC96" s="20"/>
      <c r="AD96" s="21"/>
      <c r="AE96" s="22" t="s">
        <v>58</v>
      </c>
      <c r="AF96" s="14"/>
    </row>
    <row r="97" spans="1:32" ht="99.75" customHeight="1" x14ac:dyDescent="0.2">
      <c r="A97" s="9">
        <v>3589</v>
      </c>
      <c r="B97" s="10">
        <v>50</v>
      </c>
      <c r="C97" s="10">
        <v>2018</v>
      </c>
      <c r="D97" s="10" t="s">
        <v>486</v>
      </c>
      <c r="E97" s="10" t="s">
        <v>34</v>
      </c>
      <c r="F97" s="10"/>
      <c r="G97" s="10"/>
      <c r="H97" s="10" t="s">
        <v>48</v>
      </c>
      <c r="I97" s="11" t="s">
        <v>308</v>
      </c>
      <c r="J97" s="12" t="s">
        <v>133</v>
      </c>
      <c r="K97" s="10" t="s">
        <v>481</v>
      </c>
      <c r="L97" s="10" t="s">
        <v>210</v>
      </c>
      <c r="M97" s="13" t="s">
        <v>450</v>
      </c>
      <c r="N97" s="13" t="s">
        <v>451</v>
      </c>
      <c r="O97" s="14">
        <v>2018</v>
      </c>
      <c r="P97" s="10"/>
      <c r="Q97" s="10"/>
      <c r="R97" s="15"/>
      <c r="S97" s="25"/>
      <c r="T97" s="16">
        <v>43210</v>
      </c>
      <c r="U97" s="16">
        <v>43524</v>
      </c>
      <c r="V97" s="10" t="s">
        <v>487</v>
      </c>
      <c r="W97" s="13" t="s">
        <v>488</v>
      </c>
      <c r="X97" s="18">
        <v>1</v>
      </c>
      <c r="Y97" s="19" t="s">
        <v>45</v>
      </c>
      <c r="Z97" s="13"/>
      <c r="AA97" s="22" t="s">
        <v>216</v>
      </c>
      <c r="AB97" s="14">
        <v>2019</v>
      </c>
      <c r="AC97" s="20"/>
      <c r="AD97" s="21"/>
      <c r="AE97" s="22" t="s">
        <v>58</v>
      </c>
      <c r="AF97" s="14"/>
    </row>
    <row r="98" spans="1:32" ht="94.5" x14ac:dyDescent="0.2">
      <c r="A98" s="9">
        <v>3590</v>
      </c>
      <c r="B98" s="10">
        <v>51</v>
      </c>
      <c r="C98" s="10">
        <v>2018</v>
      </c>
      <c r="D98" s="10" t="s">
        <v>489</v>
      </c>
      <c r="E98" s="10" t="s">
        <v>34</v>
      </c>
      <c r="F98" s="10"/>
      <c r="G98" s="10"/>
      <c r="H98" s="10" t="s">
        <v>48</v>
      </c>
      <c r="I98" s="11" t="s">
        <v>308</v>
      </c>
      <c r="J98" s="12" t="s">
        <v>133</v>
      </c>
      <c r="K98" s="10" t="s">
        <v>481</v>
      </c>
      <c r="L98" s="10" t="s">
        <v>210</v>
      </c>
      <c r="M98" s="13" t="s">
        <v>450</v>
      </c>
      <c r="N98" s="13" t="s">
        <v>451</v>
      </c>
      <c r="O98" s="14">
        <v>2018</v>
      </c>
      <c r="P98" s="10"/>
      <c r="Q98" s="10"/>
      <c r="R98" s="15"/>
      <c r="S98" s="25"/>
      <c r="T98" s="16">
        <v>43210</v>
      </c>
      <c r="U98" s="16">
        <v>43524</v>
      </c>
      <c r="V98" s="10" t="s">
        <v>487</v>
      </c>
      <c r="W98" s="13" t="s">
        <v>488</v>
      </c>
      <c r="X98" s="18">
        <v>1</v>
      </c>
      <c r="Y98" s="19" t="s">
        <v>45</v>
      </c>
      <c r="Z98" s="13"/>
      <c r="AA98" s="22" t="s">
        <v>216</v>
      </c>
      <c r="AB98" s="14">
        <v>2019</v>
      </c>
      <c r="AC98" s="20"/>
      <c r="AD98" s="21"/>
      <c r="AE98" s="22" t="s">
        <v>58</v>
      </c>
      <c r="AF98" s="14"/>
    </row>
    <row r="99" spans="1:32" ht="157.5" x14ac:dyDescent="0.2">
      <c r="A99" s="9">
        <v>3591</v>
      </c>
      <c r="B99" s="14">
        <v>52</v>
      </c>
      <c r="C99" s="10">
        <v>2018</v>
      </c>
      <c r="D99" s="10" t="s">
        <v>490</v>
      </c>
      <c r="E99" s="10" t="s">
        <v>34</v>
      </c>
      <c r="F99" s="10"/>
      <c r="G99" s="10"/>
      <c r="H99" s="10" t="s">
        <v>48</v>
      </c>
      <c r="I99" s="11" t="s">
        <v>308</v>
      </c>
      <c r="J99" s="12" t="s">
        <v>133</v>
      </c>
      <c r="K99" s="10" t="s">
        <v>481</v>
      </c>
      <c r="L99" s="10" t="s">
        <v>210</v>
      </c>
      <c r="M99" s="13" t="s">
        <v>450</v>
      </c>
      <c r="N99" s="13" t="s">
        <v>451</v>
      </c>
      <c r="O99" s="14">
        <v>2018</v>
      </c>
      <c r="P99" s="10"/>
      <c r="Q99" s="10"/>
      <c r="R99" s="15"/>
      <c r="S99" s="25"/>
      <c r="T99" s="16">
        <v>43210</v>
      </c>
      <c r="U99" s="16">
        <v>43524</v>
      </c>
      <c r="V99" s="10" t="s">
        <v>487</v>
      </c>
      <c r="W99" s="13" t="s">
        <v>488</v>
      </c>
      <c r="X99" s="18">
        <v>1</v>
      </c>
      <c r="Y99" s="19" t="s">
        <v>45</v>
      </c>
      <c r="Z99" s="13"/>
      <c r="AA99" s="22" t="s">
        <v>216</v>
      </c>
      <c r="AB99" s="14">
        <v>2019</v>
      </c>
      <c r="AC99" s="20"/>
      <c r="AD99" s="21"/>
      <c r="AE99" s="22" t="s">
        <v>58</v>
      </c>
      <c r="AF99" s="14"/>
    </row>
    <row r="100" spans="1:32" ht="135" customHeight="1" x14ac:dyDescent="0.2">
      <c r="A100" s="9">
        <v>3596</v>
      </c>
      <c r="B100" s="10">
        <v>57</v>
      </c>
      <c r="C100" s="10">
        <v>2018</v>
      </c>
      <c r="D100" s="10" t="s">
        <v>491</v>
      </c>
      <c r="E100" s="10" t="s">
        <v>34</v>
      </c>
      <c r="F100" s="10"/>
      <c r="G100" s="10"/>
      <c r="H100" s="10" t="s">
        <v>48</v>
      </c>
      <c r="I100" s="11" t="s">
        <v>132</v>
      </c>
      <c r="J100" s="12" t="s">
        <v>133</v>
      </c>
      <c r="K100" s="10" t="s">
        <v>134</v>
      </c>
      <c r="L100" s="45" t="s">
        <v>492</v>
      </c>
      <c r="M100" s="13" t="s">
        <v>450</v>
      </c>
      <c r="N100" s="13" t="s">
        <v>451</v>
      </c>
      <c r="O100" s="14">
        <v>2018</v>
      </c>
      <c r="P100" s="10"/>
      <c r="Q100" s="14"/>
      <c r="R100" s="15" t="s">
        <v>358</v>
      </c>
      <c r="S100" s="25" t="s">
        <v>493</v>
      </c>
      <c r="T100" s="16">
        <v>43221</v>
      </c>
      <c r="U100" s="16">
        <v>43465</v>
      </c>
      <c r="V100" s="10"/>
      <c r="W100" s="13" t="s">
        <v>494</v>
      </c>
      <c r="X100" s="18">
        <v>1</v>
      </c>
      <c r="Y100" s="19" t="s">
        <v>45</v>
      </c>
      <c r="Z100" s="13"/>
      <c r="AA100" s="14" t="s">
        <v>41</v>
      </c>
      <c r="AB100" s="14">
        <v>2019</v>
      </c>
      <c r="AC100" s="20"/>
      <c r="AD100" s="21"/>
      <c r="AE100" s="22" t="s">
        <v>58</v>
      </c>
      <c r="AF100" s="14"/>
    </row>
    <row r="101" spans="1:32" ht="90" customHeight="1" x14ac:dyDescent="0.2">
      <c r="A101" s="9">
        <v>3598</v>
      </c>
      <c r="B101" s="10">
        <v>59</v>
      </c>
      <c r="C101" s="10">
        <v>2018</v>
      </c>
      <c r="D101" s="10" t="s">
        <v>495</v>
      </c>
      <c r="E101" s="10" t="s">
        <v>34</v>
      </c>
      <c r="F101" s="10"/>
      <c r="G101" s="10"/>
      <c r="H101" s="10" t="s">
        <v>35</v>
      </c>
      <c r="I101" s="11" t="s">
        <v>36</v>
      </c>
      <c r="J101" s="12" t="s">
        <v>37</v>
      </c>
      <c r="K101" s="10" t="s">
        <v>496</v>
      </c>
      <c r="L101" s="10" t="s">
        <v>112</v>
      </c>
      <c r="M101" s="13" t="s">
        <v>497</v>
      </c>
      <c r="N101" s="13" t="s">
        <v>102</v>
      </c>
      <c r="O101" s="14">
        <v>2018</v>
      </c>
      <c r="P101" s="13"/>
      <c r="Q101" s="14"/>
      <c r="R101" s="15" t="s">
        <v>42</v>
      </c>
      <c r="S101" s="25" t="s">
        <v>498</v>
      </c>
      <c r="T101" s="16">
        <v>43266</v>
      </c>
      <c r="U101" s="16">
        <v>43708</v>
      </c>
      <c r="V101" s="10"/>
      <c r="W101" s="40" t="s">
        <v>499</v>
      </c>
      <c r="X101" s="18">
        <v>1</v>
      </c>
      <c r="Y101" s="19" t="s">
        <v>45</v>
      </c>
      <c r="Z101" s="13"/>
      <c r="AA101" s="14">
        <v>9</v>
      </c>
      <c r="AB101" s="14">
        <v>2019</v>
      </c>
      <c r="AC101" s="20"/>
      <c r="AD101" s="21"/>
      <c r="AE101" s="22" t="s">
        <v>46</v>
      </c>
      <c r="AF101" s="14"/>
    </row>
    <row r="102" spans="1:32" ht="165.75" customHeight="1" x14ac:dyDescent="0.2">
      <c r="A102" s="9">
        <v>3599</v>
      </c>
      <c r="B102" s="10">
        <v>60</v>
      </c>
      <c r="C102" s="10">
        <v>2018</v>
      </c>
      <c r="D102" s="15" t="s">
        <v>500</v>
      </c>
      <c r="E102" s="10" t="s">
        <v>34</v>
      </c>
      <c r="F102" s="10"/>
      <c r="G102" s="10"/>
      <c r="H102" s="10" t="s">
        <v>35</v>
      </c>
      <c r="I102" s="11" t="s">
        <v>36</v>
      </c>
      <c r="J102" s="12" t="s">
        <v>37</v>
      </c>
      <c r="K102" s="10" t="s">
        <v>496</v>
      </c>
      <c r="L102" s="10" t="s">
        <v>112</v>
      </c>
      <c r="M102" s="13" t="s">
        <v>497</v>
      </c>
      <c r="N102" s="13" t="s">
        <v>102</v>
      </c>
      <c r="O102" s="14">
        <v>2018</v>
      </c>
      <c r="P102" s="13"/>
      <c r="Q102" s="14"/>
      <c r="R102" s="15" t="s">
        <v>42</v>
      </c>
      <c r="S102" s="25" t="s">
        <v>501</v>
      </c>
      <c r="T102" s="16">
        <v>43266</v>
      </c>
      <c r="U102" s="16">
        <v>43555</v>
      </c>
      <c r="V102" s="48"/>
      <c r="W102" s="10" t="s">
        <v>502</v>
      </c>
      <c r="X102" s="18">
        <v>1</v>
      </c>
      <c r="Y102" s="19" t="s">
        <v>45</v>
      </c>
      <c r="Z102" s="13"/>
      <c r="AA102" s="14" t="s">
        <v>455</v>
      </c>
      <c r="AB102" s="14">
        <v>2019</v>
      </c>
      <c r="AC102" s="20"/>
      <c r="AD102" s="21"/>
      <c r="AE102" s="22" t="s">
        <v>46</v>
      </c>
      <c r="AF102" s="14"/>
    </row>
    <row r="103" spans="1:32" ht="141" customHeight="1" x14ac:dyDescent="0.2">
      <c r="A103" s="9">
        <v>3600</v>
      </c>
      <c r="B103" s="14">
        <v>61</v>
      </c>
      <c r="C103" s="10">
        <v>2018</v>
      </c>
      <c r="D103" s="15" t="s">
        <v>503</v>
      </c>
      <c r="E103" s="10" t="s">
        <v>34</v>
      </c>
      <c r="F103" s="10"/>
      <c r="G103" s="10"/>
      <c r="H103" s="10" t="s">
        <v>35</v>
      </c>
      <c r="I103" s="11" t="s">
        <v>36</v>
      </c>
      <c r="J103" s="12" t="s">
        <v>37</v>
      </c>
      <c r="K103" s="10" t="s">
        <v>496</v>
      </c>
      <c r="L103" s="10" t="s">
        <v>112</v>
      </c>
      <c r="M103" s="13" t="s">
        <v>497</v>
      </c>
      <c r="N103" s="13" t="s">
        <v>102</v>
      </c>
      <c r="O103" s="14">
        <v>2018</v>
      </c>
      <c r="P103" s="13"/>
      <c r="Q103" s="14"/>
      <c r="R103" s="15" t="s">
        <v>42</v>
      </c>
      <c r="S103" s="25" t="s">
        <v>504</v>
      </c>
      <c r="T103" s="16">
        <v>43266</v>
      </c>
      <c r="U103" s="16">
        <v>43555</v>
      </c>
      <c r="V103" s="48"/>
      <c r="W103" s="10" t="s">
        <v>505</v>
      </c>
      <c r="X103" s="18">
        <v>1</v>
      </c>
      <c r="Y103" s="19" t="s">
        <v>45</v>
      </c>
      <c r="Z103" s="13"/>
      <c r="AA103" s="14" t="s">
        <v>412</v>
      </c>
      <c r="AB103" s="14">
        <v>2019</v>
      </c>
      <c r="AC103" s="20"/>
      <c r="AD103" s="21"/>
      <c r="AE103" s="22" t="s">
        <v>46</v>
      </c>
      <c r="AF103" s="14"/>
    </row>
    <row r="104" spans="1:32" ht="181.5" customHeight="1" x14ac:dyDescent="0.2">
      <c r="A104" s="9">
        <v>3602</v>
      </c>
      <c r="B104" s="10">
        <v>63</v>
      </c>
      <c r="C104" s="10">
        <v>2018</v>
      </c>
      <c r="D104" s="10" t="s">
        <v>506</v>
      </c>
      <c r="E104" s="10" t="s">
        <v>34</v>
      </c>
      <c r="F104" s="10"/>
      <c r="G104" s="10"/>
      <c r="H104" s="10" t="s">
        <v>48</v>
      </c>
      <c r="I104" s="11" t="s">
        <v>308</v>
      </c>
      <c r="J104" s="12" t="s">
        <v>133</v>
      </c>
      <c r="K104" s="10" t="s">
        <v>309</v>
      </c>
      <c r="L104" s="10" t="s">
        <v>279</v>
      </c>
      <c r="M104" s="13" t="s">
        <v>497</v>
      </c>
      <c r="N104" s="13" t="s">
        <v>102</v>
      </c>
      <c r="O104" s="14">
        <v>2018</v>
      </c>
      <c r="P104" s="14"/>
      <c r="Q104" s="14"/>
      <c r="R104" s="15" t="s">
        <v>42</v>
      </c>
      <c r="S104" s="49" t="s">
        <v>507</v>
      </c>
      <c r="T104" s="16">
        <v>43101</v>
      </c>
      <c r="U104" s="16">
        <v>43465</v>
      </c>
      <c r="V104" s="10"/>
      <c r="W104" s="10" t="s">
        <v>508</v>
      </c>
      <c r="X104" s="18">
        <v>1</v>
      </c>
      <c r="Y104" s="19" t="s">
        <v>45</v>
      </c>
      <c r="Z104" s="13"/>
      <c r="AA104" s="14" t="s">
        <v>266</v>
      </c>
      <c r="AB104" s="14">
        <v>2019</v>
      </c>
      <c r="AC104" s="20"/>
      <c r="AD104" s="21"/>
      <c r="AE104" s="22" t="s">
        <v>58</v>
      </c>
      <c r="AF104" s="14"/>
    </row>
    <row r="105" spans="1:32" ht="409.5" x14ac:dyDescent="0.2">
      <c r="A105" s="9">
        <v>3603</v>
      </c>
      <c r="B105" s="14">
        <v>64</v>
      </c>
      <c r="C105" s="10">
        <v>2018</v>
      </c>
      <c r="D105" s="10" t="s">
        <v>509</v>
      </c>
      <c r="E105" s="10" t="s">
        <v>34</v>
      </c>
      <c r="F105" s="10"/>
      <c r="G105" s="10"/>
      <c r="H105" s="10" t="s">
        <v>48</v>
      </c>
      <c r="I105" s="11" t="s">
        <v>308</v>
      </c>
      <c r="J105" s="12" t="s">
        <v>133</v>
      </c>
      <c r="K105" s="10" t="s">
        <v>309</v>
      </c>
      <c r="L105" s="10" t="s">
        <v>279</v>
      </c>
      <c r="M105" s="13" t="s">
        <v>497</v>
      </c>
      <c r="N105" s="13" t="s">
        <v>102</v>
      </c>
      <c r="O105" s="14">
        <v>2018</v>
      </c>
      <c r="P105" s="14"/>
      <c r="Q105" s="14"/>
      <c r="R105" s="15"/>
      <c r="S105" s="49"/>
      <c r="T105" s="16"/>
      <c r="U105" s="16">
        <v>43555</v>
      </c>
      <c r="V105" s="10"/>
      <c r="W105" s="10" t="s">
        <v>510</v>
      </c>
      <c r="X105" s="18">
        <v>1</v>
      </c>
      <c r="Y105" s="19" t="s">
        <v>45</v>
      </c>
      <c r="Z105" s="13"/>
      <c r="AA105" s="14" t="s">
        <v>266</v>
      </c>
      <c r="AB105" s="14">
        <v>2019</v>
      </c>
      <c r="AC105" s="20"/>
      <c r="AD105" s="21"/>
      <c r="AE105" s="22" t="s">
        <v>58</v>
      </c>
      <c r="AF105" s="14"/>
    </row>
    <row r="106" spans="1:32" ht="267.75" x14ac:dyDescent="0.2">
      <c r="A106" s="9">
        <v>3615</v>
      </c>
      <c r="B106" s="14">
        <v>76</v>
      </c>
      <c r="C106" s="10">
        <v>2018</v>
      </c>
      <c r="D106" s="10" t="s">
        <v>511</v>
      </c>
      <c r="E106" s="10" t="s">
        <v>34</v>
      </c>
      <c r="F106" s="10"/>
      <c r="G106" s="10"/>
      <c r="H106" s="10" t="s">
        <v>35</v>
      </c>
      <c r="I106" s="11" t="s">
        <v>36</v>
      </c>
      <c r="J106" s="12" t="s">
        <v>37</v>
      </c>
      <c r="K106" s="10" t="s">
        <v>512</v>
      </c>
      <c r="L106" s="10" t="s">
        <v>112</v>
      </c>
      <c r="M106" s="13" t="s">
        <v>513</v>
      </c>
      <c r="N106" s="13" t="s">
        <v>81</v>
      </c>
      <c r="O106" s="14">
        <v>2018</v>
      </c>
      <c r="P106" s="14"/>
      <c r="Q106" s="14"/>
      <c r="R106" s="15" t="s">
        <v>42</v>
      </c>
      <c r="S106" s="39" t="s">
        <v>514</v>
      </c>
      <c r="T106" s="16">
        <v>43309</v>
      </c>
      <c r="U106" s="16">
        <v>43496</v>
      </c>
      <c r="V106" s="10"/>
      <c r="W106" s="40" t="s">
        <v>515</v>
      </c>
      <c r="X106" s="18">
        <v>1</v>
      </c>
      <c r="Y106" s="19" t="s">
        <v>45</v>
      </c>
      <c r="Z106" s="13"/>
      <c r="AA106" s="14" t="s">
        <v>485</v>
      </c>
      <c r="AB106" s="14">
        <v>2019</v>
      </c>
      <c r="AC106" s="20"/>
      <c r="AD106" s="21"/>
      <c r="AE106" s="22" t="s">
        <v>46</v>
      </c>
      <c r="AF106" s="14"/>
    </row>
    <row r="107" spans="1:32" ht="92.25" customHeight="1" x14ac:dyDescent="0.2">
      <c r="A107" s="9">
        <v>3616</v>
      </c>
      <c r="B107" s="10">
        <v>77</v>
      </c>
      <c r="C107" s="10">
        <v>2018</v>
      </c>
      <c r="D107" s="10" t="s">
        <v>516</v>
      </c>
      <c r="E107" s="10" t="s">
        <v>34</v>
      </c>
      <c r="F107" s="10"/>
      <c r="G107" s="10"/>
      <c r="H107" s="10" t="s">
        <v>35</v>
      </c>
      <c r="I107" s="11" t="s">
        <v>36</v>
      </c>
      <c r="J107" s="12" t="s">
        <v>37</v>
      </c>
      <c r="K107" s="10" t="s">
        <v>512</v>
      </c>
      <c r="L107" s="10" t="s">
        <v>112</v>
      </c>
      <c r="M107" s="13" t="s">
        <v>513</v>
      </c>
      <c r="N107" s="13" t="s">
        <v>81</v>
      </c>
      <c r="O107" s="14">
        <v>2018</v>
      </c>
      <c r="P107" s="14"/>
      <c r="Q107" s="14"/>
      <c r="R107" s="15" t="s">
        <v>42</v>
      </c>
      <c r="S107" s="39" t="s">
        <v>514</v>
      </c>
      <c r="T107" s="16">
        <v>43309</v>
      </c>
      <c r="U107" s="16">
        <v>43496</v>
      </c>
      <c r="V107" s="10"/>
      <c r="W107" s="40" t="s">
        <v>517</v>
      </c>
      <c r="X107" s="18">
        <v>1</v>
      </c>
      <c r="Y107" s="19" t="s">
        <v>45</v>
      </c>
      <c r="Z107" s="13"/>
      <c r="AA107" s="14" t="s">
        <v>485</v>
      </c>
      <c r="AB107" s="14">
        <v>2019</v>
      </c>
      <c r="AC107" s="20"/>
      <c r="AD107" s="21"/>
      <c r="AE107" s="22" t="s">
        <v>46</v>
      </c>
      <c r="AF107" s="14"/>
    </row>
    <row r="108" spans="1:32" ht="141.75" customHeight="1" x14ac:dyDescent="0.2">
      <c r="A108" s="9">
        <v>3618</v>
      </c>
      <c r="B108" s="14">
        <v>79</v>
      </c>
      <c r="C108" s="10">
        <v>2018</v>
      </c>
      <c r="D108" s="10" t="s">
        <v>518</v>
      </c>
      <c r="E108" s="10" t="s">
        <v>34</v>
      </c>
      <c r="F108" s="10"/>
      <c r="G108" s="10"/>
      <c r="H108" s="10" t="s">
        <v>35</v>
      </c>
      <c r="I108" s="11" t="s">
        <v>36</v>
      </c>
      <c r="J108" s="12" t="s">
        <v>37</v>
      </c>
      <c r="K108" s="10" t="s">
        <v>519</v>
      </c>
      <c r="L108" s="37" t="s">
        <v>100</v>
      </c>
      <c r="M108" s="13" t="s">
        <v>520</v>
      </c>
      <c r="N108" s="13" t="s">
        <v>195</v>
      </c>
      <c r="O108" s="14">
        <v>2018</v>
      </c>
      <c r="P108" s="14"/>
      <c r="Q108" s="14"/>
      <c r="R108" s="15" t="s">
        <v>42</v>
      </c>
      <c r="S108" s="25" t="s">
        <v>521</v>
      </c>
      <c r="T108" s="16">
        <v>43320</v>
      </c>
      <c r="U108" s="16">
        <v>43555</v>
      </c>
      <c r="V108" s="10"/>
      <c r="W108" s="10" t="s">
        <v>522</v>
      </c>
      <c r="X108" s="18">
        <v>1</v>
      </c>
      <c r="Y108" s="19" t="s">
        <v>45</v>
      </c>
      <c r="Z108" s="13"/>
      <c r="AA108" s="14" t="s">
        <v>412</v>
      </c>
      <c r="AB108" s="14">
        <v>2019</v>
      </c>
      <c r="AC108" s="20"/>
      <c r="AD108" s="21"/>
      <c r="AE108" s="22" t="s">
        <v>46</v>
      </c>
      <c r="AF108" s="14"/>
    </row>
    <row r="109" spans="1:32" ht="409.5" x14ac:dyDescent="0.2">
      <c r="A109" s="9">
        <v>3620</v>
      </c>
      <c r="B109" s="10">
        <v>81</v>
      </c>
      <c r="C109" s="10">
        <v>2018</v>
      </c>
      <c r="D109" s="10" t="s">
        <v>523</v>
      </c>
      <c r="E109" s="10" t="s">
        <v>34</v>
      </c>
      <c r="F109" s="10"/>
      <c r="G109" s="10"/>
      <c r="H109" s="10" t="s">
        <v>35</v>
      </c>
      <c r="I109" s="11" t="s">
        <v>36</v>
      </c>
      <c r="J109" s="12" t="s">
        <v>98</v>
      </c>
      <c r="K109" s="10" t="s">
        <v>273</v>
      </c>
      <c r="L109" s="10" t="s">
        <v>100</v>
      </c>
      <c r="M109" s="13" t="s">
        <v>520</v>
      </c>
      <c r="N109" s="13" t="s">
        <v>195</v>
      </c>
      <c r="O109" s="14">
        <v>2018</v>
      </c>
      <c r="P109" s="14"/>
      <c r="Q109" s="14"/>
      <c r="R109" s="15"/>
      <c r="S109" s="25" t="s">
        <v>524</v>
      </c>
      <c r="T109" s="16">
        <v>43313</v>
      </c>
      <c r="U109" s="16">
        <v>43373</v>
      </c>
      <c r="V109" s="10"/>
      <c r="W109" s="50" t="s">
        <v>525</v>
      </c>
      <c r="X109" s="18">
        <v>1</v>
      </c>
      <c r="Y109" s="19" t="s">
        <v>45</v>
      </c>
      <c r="Z109" s="13"/>
      <c r="AA109" s="14">
        <v>7</v>
      </c>
      <c r="AB109" s="14">
        <v>2019</v>
      </c>
      <c r="AC109" s="20"/>
      <c r="AD109" s="21"/>
      <c r="AE109" s="22" t="s">
        <v>46</v>
      </c>
      <c r="AF109" s="14"/>
    </row>
    <row r="110" spans="1:32" ht="156" customHeight="1" x14ac:dyDescent="0.2">
      <c r="A110" s="9">
        <v>3622</v>
      </c>
      <c r="B110" s="10">
        <v>83</v>
      </c>
      <c r="C110" s="10">
        <v>2018</v>
      </c>
      <c r="D110" s="10" t="s">
        <v>526</v>
      </c>
      <c r="E110" s="10" t="s">
        <v>97</v>
      </c>
      <c r="F110" s="10"/>
      <c r="G110" s="10"/>
      <c r="H110" s="10" t="s">
        <v>35</v>
      </c>
      <c r="I110" s="11" t="s">
        <v>36</v>
      </c>
      <c r="J110" s="12" t="s">
        <v>37</v>
      </c>
      <c r="K110" s="10" t="s">
        <v>273</v>
      </c>
      <c r="L110" s="10" t="s">
        <v>527</v>
      </c>
      <c r="M110" s="13" t="s">
        <v>520</v>
      </c>
      <c r="N110" s="13" t="s">
        <v>195</v>
      </c>
      <c r="O110" s="14">
        <v>2018</v>
      </c>
      <c r="P110" s="14"/>
      <c r="Q110" s="14"/>
      <c r="R110" s="15"/>
      <c r="S110" s="25" t="s">
        <v>528</v>
      </c>
      <c r="T110" s="16">
        <v>43313</v>
      </c>
      <c r="U110" s="16" t="s">
        <v>529</v>
      </c>
      <c r="V110" s="10"/>
      <c r="W110" s="50" t="s">
        <v>530</v>
      </c>
      <c r="X110" s="18">
        <v>0.8</v>
      </c>
      <c r="Y110" s="19" t="s">
        <v>305</v>
      </c>
      <c r="Z110" s="13"/>
      <c r="AA110" s="14"/>
      <c r="AB110" s="14"/>
      <c r="AC110" s="20"/>
      <c r="AD110" s="21"/>
      <c r="AE110" s="22" t="s">
        <v>46</v>
      </c>
      <c r="AF110" s="34" t="s">
        <v>531</v>
      </c>
    </row>
    <row r="111" spans="1:32" ht="153.75" customHeight="1" x14ac:dyDescent="0.2">
      <c r="A111" s="9">
        <v>3624</v>
      </c>
      <c r="B111" s="14">
        <v>85</v>
      </c>
      <c r="C111" s="10">
        <v>2018</v>
      </c>
      <c r="D111" s="10" t="s">
        <v>532</v>
      </c>
      <c r="E111" s="10" t="s">
        <v>34</v>
      </c>
      <c r="F111" s="10"/>
      <c r="G111" s="10"/>
      <c r="H111" s="10" t="s">
        <v>85</v>
      </c>
      <c r="I111" s="11" t="s">
        <v>49</v>
      </c>
      <c r="J111" s="12" t="s">
        <v>50</v>
      </c>
      <c r="K111" s="10" t="s">
        <v>86</v>
      </c>
      <c r="L111" s="10" t="s">
        <v>63</v>
      </c>
      <c r="M111" s="13" t="s">
        <v>533</v>
      </c>
      <c r="N111" s="13" t="s">
        <v>212</v>
      </c>
      <c r="O111" s="14">
        <v>2018</v>
      </c>
      <c r="P111" s="14"/>
      <c r="Q111" s="14"/>
      <c r="R111" s="15" t="s">
        <v>42</v>
      </c>
      <c r="S111" s="25" t="s">
        <v>534</v>
      </c>
      <c r="T111" s="16">
        <v>43367</v>
      </c>
      <c r="U111" s="16">
        <v>43555</v>
      </c>
      <c r="V111" s="10" t="s">
        <v>535</v>
      </c>
      <c r="W111" s="25" t="s">
        <v>536</v>
      </c>
      <c r="X111" s="18">
        <v>1</v>
      </c>
      <c r="Y111" s="19" t="s">
        <v>45</v>
      </c>
      <c r="Z111" s="13"/>
      <c r="AA111" s="14">
        <v>12</v>
      </c>
      <c r="AB111" s="14">
        <v>2019</v>
      </c>
      <c r="AC111" s="20"/>
      <c r="AD111" s="21"/>
      <c r="AE111" s="22" t="s">
        <v>58</v>
      </c>
      <c r="AF111" s="14"/>
    </row>
    <row r="112" spans="1:32" ht="291.75" customHeight="1" x14ac:dyDescent="0.2">
      <c r="A112" s="9">
        <v>3625</v>
      </c>
      <c r="B112" s="10">
        <v>86</v>
      </c>
      <c r="C112" s="10">
        <v>2018</v>
      </c>
      <c r="D112" s="10" t="s">
        <v>537</v>
      </c>
      <c r="E112" s="10" t="s">
        <v>34</v>
      </c>
      <c r="F112" s="10"/>
      <c r="G112" s="10"/>
      <c r="H112" s="10" t="s">
        <v>85</v>
      </c>
      <c r="I112" s="11" t="s">
        <v>49</v>
      </c>
      <c r="J112" s="12" t="s">
        <v>50</v>
      </c>
      <c r="K112" s="10" t="s">
        <v>86</v>
      </c>
      <c r="L112" s="10" t="s">
        <v>63</v>
      </c>
      <c r="M112" s="13" t="s">
        <v>533</v>
      </c>
      <c r="N112" s="13" t="s">
        <v>212</v>
      </c>
      <c r="O112" s="14">
        <v>2018</v>
      </c>
      <c r="P112" s="14"/>
      <c r="Q112" s="14"/>
      <c r="R112" s="15" t="s">
        <v>42</v>
      </c>
      <c r="S112" s="25" t="s">
        <v>538</v>
      </c>
      <c r="T112" s="16">
        <v>43367</v>
      </c>
      <c r="U112" s="16">
        <v>43555</v>
      </c>
      <c r="V112" s="10" t="s">
        <v>535</v>
      </c>
      <c r="W112" s="25" t="s">
        <v>539</v>
      </c>
      <c r="X112" s="18">
        <v>1</v>
      </c>
      <c r="Y112" s="19" t="s">
        <v>45</v>
      </c>
      <c r="Z112" s="13"/>
      <c r="AA112" s="14">
        <v>11</v>
      </c>
      <c r="AB112" s="14">
        <v>2019</v>
      </c>
      <c r="AC112" s="20"/>
      <c r="AD112" s="21"/>
      <c r="AE112" s="22" t="s">
        <v>58</v>
      </c>
      <c r="AF112" s="14"/>
    </row>
    <row r="113" spans="1:32" ht="192" customHeight="1" x14ac:dyDescent="0.2">
      <c r="A113" s="9">
        <v>3627</v>
      </c>
      <c r="B113" s="14">
        <v>88</v>
      </c>
      <c r="C113" s="10">
        <v>2018</v>
      </c>
      <c r="D113" s="10" t="s">
        <v>540</v>
      </c>
      <c r="E113" s="10" t="s">
        <v>34</v>
      </c>
      <c r="F113" s="10"/>
      <c r="G113" s="10"/>
      <c r="H113" s="10" t="s">
        <v>35</v>
      </c>
      <c r="I113" s="11" t="s">
        <v>36</v>
      </c>
      <c r="J113" s="12" t="s">
        <v>37</v>
      </c>
      <c r="K113" s="10" t="s">
        <v>541</v>
      </c>
      <c r="L113" s="10" t="s">
        <v>112</v>
      </c>
      <c r="M113" s="13" t="s">
        <v>533</v>
      </c>
      <c r="N113" s="13" t="s">
        <v>212</v>
      </c>
      <c r="O113" s="14">
        <v>2018</v>
      </c>
      <c r="P113" s="14"/>
      <c r="Q113" s="14"/>
      <c r="R113" s="15" t="s">
        <v>42</v>
      </c>
      <c r="S113" s="25" t="s">
        <v>542</v>
      </c>
      <c r="T113" s="16">
        <v>43346</v>
      </c>
      <c r="U113" s="16">
        <v>43434</v>
      </c>
      <c r="V113" s="10"/>
      <c r="W113" s="10" t="s">
        <v>543</v>
      </c>
      <c r="X113" s="18">
        <v>1</v>
      </c>
      <c r="Y113" s="19" t="s">
        <v>45</v>
      </c>
      <c r="Z113" s="13"/>
      <c r="AA113" s="14" t="s">
        <v>455</v>
      </c>
      <c r="AB113" s="14">
        <v>2019</v>
      </c>
      <c r="AC113" s="20"/>
      <c r="AD113" s="21"/>
      <c r="AE113" s="22" t="s">
        <v>46</v>
      </c>
      <c r="AF113" s="14"/>
    </row>
    <row r="114" spans="1:32" ht="171.75" customHeight="1" x14ac:dyDescent="0.2">
      <c r="A114" s="9">
        <v>3628</v>
      </c>
      <c r="B114" s="10">
        <v>89</v>
      </c>
      <c r="C114" s="10">
        <v>2018</v>
      </c>
      <c r="D114" s="10" t="s">
        <v>544</v>
      </c>
      <c r="E114" s="10" t="s">
        <v>34</v>
      </c>
      <c r="F114" s="10"/>
      <c r="G114" s="10"/>
      <c r="H114" s="10" t="s">
        <v>35</v>
      </c>
      <c r="I114" s="11" t="s">
        <v>36</v>
      </c>
      <c r="J114" s="12" t="s">
        <v>37</v>
      </c>
      <c r="K114" s="10" t="s">
        <v>541</v>
      </c>
      <c r="L114" s="10" t="s">
        <v>112</v>
      </c>
      <c r="M114" s="13" t="s">
        <v>533</v>
      </c>
      <c r="N114" s="13" t="s">
        <v>212</v>
      </c>
      <c r="O114" s="14">
        <v>2018</v>
      </c>
      <c r="P114" s="14"/>
      <c r="Q114" s="14"/>
      <c r="R114" s="15" t="s">
        <v>42</v>
      </c>
      <c r="S114" s="25" t="s">
        <v>545</v>
      </c>
      <c r="T114" s="16">
        <v>43346</v>
      </c>
      <c r="U114" s="16">
        <v>43434</v>
      </c>
      <c r="V114" s="10"/>
      <c r="W114" s="10" t="s">
        <v>543</v>
      </c>
      <c r="X114" s="18">
        <v>1</v>
      </c>
      <c r="Y114" s="19" t="s">
        <v>45</v>
      </c>
      <c r="Z114" s="13"/>
      <c r="AA114" s="14" t="s">
        <v>455</v>
      </c>
      <c r="AB114" s="14">
        <v>2019</v>
      </c>
      <c r="AC114" s="20"/>
      <c r="AD114" s="21"/>
      <c r="AE114" s="22" t="s">
        <v>46</v>
      </c>
      <c r="AF114" s="14"/>
    </row>
    <row r="115" spans="1:32" ht="192" customHeight="1" x14ac:dyDescent="0.2">
      <c r="A115" s="9">
        <v>3629</v>
      </c>
      <c r="B115" s="10">
        <v>90</v>
      </c>
      <c r="C115" s="10">
        <v>2018</v>
      </c>
      <c r="D115" s="10" t="s">
        <v>546</v>
      </c>
      <c r="E115" s="10" t="s">
        <v>34</v>
      </c>
      <c r="F115" s="10"/>
      <c r="G115" s="10"/>
      <c r="H115" s="10" t="s">
        <v>35</v>
      </c>
      <c r="I115" s="11" t="s">
        <v>36</v>
      </c>
      <c r="J115" s="12" t="s">
        <v>37</v>
      </c>
      <c r="K115" s="10" t="s">
        <v>541</v>
      </c>
      <c r="L115" s="10" t="s">
        <v>112</v>
      </c>
      <c r="M115" s="13" t="s">
        <v>533</v>
      </c>
      <c r="N115" s="13" t="s">
        <v>212</v>
      </c>
      <c r="O115" s="14">
        <v>2018</v>
      </c>
      <c r="P115" s="14"/>
      <c r="Q115" s="14"/>
      <c r="R115" s="15" t="s">
        <v>42</v>
      </c>
      <c r="S115" s="25" t="s">
        <v>547</v>
      </c>
      <c r="T115" s="16">
        <v>43346</v>
      </c>
      <c r="U115" s="16">
        <v>43434</v>
      </c>
      <c r="V115" s="10"/>
      <c r="W115" s="10" t="s">
        <v>543</v>
      </c>
      <c r="X115" s="18">
        <v>1</v>
      </c>
      <c r="Y115" s="19" t="s">
        <v>45</v>
      </c>
      <c r="Z115" s="13"/>
      <c r="AA115" s="14" t="s">
        <v>455</v>
      </c>
      <c r="AB115" s="14">
        <v>2019</v>
      </c>
      <c r="AC115" s="20"/>
      <c r="AD115" s="21"/>
      <c r="AE115" s="22" t="s">
        <v>46</v>
      </c>
      <c r="AF115" s="14"/>
    </row>
    <row r="116" spans="1:32" ht="230.25" customHeight="1" x14ac:dyDescent="0.2">
      <c r="A116" s="9">
        <v>3630</v>
      </c>
      <c r="B116" s="14">
        <v>91</v>
      </c>
      <c r="C116" s="10">
        <v>2018</v>
      </c>
      <c r="D116" s="10" t="s">
        <v>548</v>
      </c>
      <c r="E116" s="10" t="s">
        <v>34</v>
      </c>
      <c r="F116" s="10"/>
      <c r="G116" s="10"/>
      <c r="H116" s="10" t="s">
        <v>35</v>
      </c>
      <c r="I116" s="11" t="s">
        <v>36</v>
      </c>
      <c r="J116" s="12" t="s">
        <v>37</v>
      </c>
      <c r="K116" s="10" t="s">
        <v>541</v>
      </c>
      <c r="L116" s="10" t="s">
        <v>112</v>
      </c>
      <c r="M116" s="13" t="s">
        <v>533</v>
      </c>
      <c r="N116" s="13" t="s">
        <v>212</v>
      </c>
      <c r="O116" s="14">
        <v>2018</v>
      </c>
      <c r="P116" s="14"/>
      <c r="Q116" s="14"/>
      <c r="R116" s="15" t="s">
        <v>42</v>
      </c>
      <c r="S116" s="25" t="s">
        <v>549</v>
      </c>
      <c r="T116" s="16">
        <v>43346</v>
      </c>
      <c r="U116" s="16">
        <v>43434</v>
      </c>
      <c r="V116" s="10"/>
      <c r="W116" s="10" t="s">
        <v>550</v>
      </c>
      <c r="X116" s="18">
        <v>1</v>
      </c>
      <c r="Y116" s="19" t="s">
        <v>45</v>
      </c>
      <c r="Z116" s="13"/>
      <c r="AA116" s="14" t="s">
        <v>455</v>
      </c>
      <c r="AB116" s="14">
        <v>2019</v>
      </c>
      <c r="AC116" s="20"/>
      <c r="AD116" s="21"/>
      <c r="AE116" s="22" t="s">
        <v>46</v>
      </c>
      <c r="AF116" s="14"/>
    </row>
    <row r="117" spans="1:32" ht="259.5" customHeight="1" x14ac:dyDescent="0.2">
      <c r="A117" s="9">
        <v>3631</v>
      </c>
      <c r="B117" s="10">
        <v>92</v>
      </c>
      <c r="C117" s="10">
        <v>2018</v>
      </c>
      <c r="D117" s="10" t="s">
        <v>551</v>
      </c>
      <c r="E117" s="10" t="s">
        <v>34</v>
      </c>
      <c r="F117" s="10"/>
      <c r="G117" s="10"/>
      <c r="H117" s="10" t="s">
        <v>35</v>
      </c>
      <c r="I117" s="11" t="s">
        <v>36</v>
      </c>
      <c r="J117" s="12" t="s">
        <v>37</v>
      </c>
      <c r="K117" s="10" t="s">
        <v>541</v>
      </c>
      <c r="L117" s="10" t="s">
        <v>112</v>
      </c>
      <c r="M117" s="13" t="s">
        <v>533</v>
      </c>
      <c r="N117" s="13" t="s">
        <v>212</v>
      </c>
      <c r="O117" s="14">
        <v>2018</v>
      </c>
      <c r="P117" s="14"/>
      <c r="Q117" s="14"/>
      <c r="R117" s="15" t="s">
        <v>42</v>
      </c>
      <c r="S117" s="25" t="s">
        <v>552</v>
      </c>
      <c r="T117" s="16">
        <v>43346</v>
      </c>
      <c r="U117" s="16">
        <v>43662</v>
      </c>
      <c r="V117" s="10"/>
      <c r="W117" s="10" t="s">
        <v>553</v>
      </c>
      <c r="X117" s="18">
        <v>1</v>
      </c>
      <c r="Y117" s="19" t="s">
        <v>45</v>
      </c>
      <c r="Z117" s="13"/>
      <c r="AA117" s="14">
        <v>10</v>
      </c>
      <c r="AB117" s="14">
        <v>2019</v>
      </c>
      <c r="AC117" s="20"/>
      <c r="AD117" s="21"/>
      <c r="AE117" s="22" t="s">
        <v>46</v>
      </c>
      <c r="AF117" s="14"/>
    </row>
    <row r="118" spans="1:32" ht="219" customHeight="1" x14ac:dyDescent="0.2">
      <c r="A118" s="9">
        <v>3632</v>
      </c>
      <c r="B118" s="10">
        <v>93</v>
      </c>
      <c r="C118" s="10">
        <v>2018</v>
      </c>
      <c r="D118" s="10" t="s">
        <v>554</v>
      </c>
      <c r="E118" s="10" t="s">
        <v>34</v>
      </c>
      <c r="F118" s="10"/>
      <c r="G118" s="10"/>
      <c r="H118" s="10" t="s">
        <v>35</v>
      </c>
      <c r="I118" s="11" t="s">
        <v>36</v>
      </c>
      <c r="J118" s="12" t="s">
        <v>37</v>
      </c>
      <c r="K118" s="10" t="s">
        <v>541</v>
      </c>
      <c r="L118" s="10" t="s">
        <v>39</v>
      </c>
      <c r="M118" s="13" t="s">
        <v>533</v>
      </c>
      <c r="N118" s="13" t="s">
        <v>212</v>
      </c>
      <c r="O118" s="14">
        <v>2018</v>
      </c>
      <c r="P118" s="14"/>
      <c r="Q118" s="14"/>
      <c r="R118" s="15" t="s">
        <v>42</v>
      </c>
      <c r="S118" s="25" t="s">
        <v>555</v>
      </c>
      <c r="T118" s="16">
        <v>43346</v>
      </c>
      <c r="U118" s="16">
        <v>44195</v>
      </c>
      <c r="V118" s="10"/>
      <c r="W118" s="51" t="s">
        <v>556</v>
      </c>
      <c r="X118" s="18">
        <v>1</v>
      </c>
      <c r="Y118" s="19" t="s">
        <v>45</v>
      </c>
      <c r="Z118" s="13"/>
      <c r="AA118" s="14">
        <v>1</v>
      </c>
      <c r="AB118" s="14">
        <v>2021</v>
      </c>
      <c r="AC118" s="20"/>
      <c r="AD118" s="21"/>
      <c r="AE118" s="22" t="s">
        <v>46</v>
      </c>
      <c r="AF118" s="14"/>
    </row>
    <row r="119" spans="1:32" ht="372.75" customHeight="1" x14ac:dyDescent="0.2">
      <c r="A119" s="9">
        <v>3633</v>
      </c>
      <c r="B119" s="14">
        <v>94</v>
      </c>
      <c r="C119" s="10">
        <v>2018</v>
      </c>
      <c r="D119" s="10" t="s">
        <v>557</v>
      </c>
      <c r="E119" s="10" t="s">
        <v>34</v>
      </c>
      <c r="F119" s="10"/>
      <c r="G119" s="10"/>
      <c r="H119" s="10" t="s">
        <v>35</v>
      </c>
      <c r="I119" s="11" t="s">
        <v>36</v>
      </c>
      <c r="J119" s="12" t="s">
        <v>37</v>
      </c>
      <c r="K119" s="10" t="s">
        <v>541</v>
      </c>
      <c r="L119" s="10" t="s">
        <v>39</v>
      </c>
      <c r="M119" s="13" t="s">
        <v>533</v>
      </c>
      <c r="N119" s="13" t="s">
        <v>212</v>
      </c>
      <c r="O119" s="14">
        <v>2018</v>
      </c>
      <c r="P119" s="14"/>
      <c r="Q119" s="14"/>
      <c r="R119" s="15" t="s">
        <v>42</v>
      </c>
      <c r="S119" s="39" t="s">
        <v>558</v>
      </c>
      <c r="T119" s="16">
        <v>43346</v>
      </c>
      <c r="U119" s="16">
        <v>44286</v>
      </c>
      <c r="V119" s="10"/>
      <c r="W119" s="40" t="s">
        <v>559</v>
      </c>
      <c r="X119" s="18">
        <v>1</v>
      </c>
      <c r="Y119" s="19" t="s">
        <v>45</v>
      </c>
      <c r="Z119" s="13"/>
      <c r="AA119" s="14">
        <v>3</v>
      </c>
      <c r="AB119" s="14">
        <v>2021</v>
      </c>
      <c r="AC119" s="20"/>
      <c r="AD119" s="21"/>
      <c r="AE119" s="22" t="s">
        <v>46</v>
      </c>
      <c r="AF119" s="14"/>
    </row>
    <row r="120" spans="1:32" ht="123.75" customHeight="1" x14ac:dyDescent="0.2">
      <c r="A120" s="9">
        <v>3634</v>
      </c>
      <c r="B120" s="10">
        <v>95</v>
      </c>
      <c r="C120" s="10">
        <v>2018</v>
      </c>
      <c r="D120" s="10" t="s">
        <v>560</v>
      </c>
      <c r="E120" s="10" t="s">
        <v>34</v>
      </c>
      <c r="F120" s="10"/>
      <c r="G120" s="10"/>
      <c r="H120" s="10" t="s">
        <v>35</v>
      </c>
      <c r="I120" s="11" t="s">
        <v>36</v>
      </c>
      <c r="J120" s="12" t="s">
        <v>37</v>
      </c>
      <c r="K120" s="10" t="s">
        <v>541</v>
      </c>
      <c r="L120" s="10" t="s">
        <v>112</v>
      </c>
      <c r="M120" s="13" t="s">
        <v>533</v>
      </c>
      <c r="N120" s="13" t="s">
        <v>212</v>
      </c>
      <c r="O120" s="14">
        <v>2018</v>
      </c>
      <c r="P120" s="14"/>
      <c r="Q120" s="14"/>
      <c r="R120" s="15" t="s">
        <v>42</v>
      </c>
      <c r="S120" s="10" t="s">
        <v>561</v>
      </c>
      <c r="T120" s="16">
        <v>43346</v>
      </c>
      <c r="U120" s="16">
        <v>43662</v>
      </c>
      <c r="V120" s="10"/>
      <c r="W120" s="40" t="s">
        <v>562</v>
      </c>
      <c r="X120" s="18">
        <v>1</v>
      </c>
      <c r="Y120" s="19" t="s">
        <v>45</v>
      </c>
      <c r="Z120" s="13"/>
      <c r="AA120" s="14">
        <v>10</v>
      </c>
      <c r="AB120" s="14">
        <v>2019</v>
      </c>
      <c r="AC120" s="20"/>
      <c r="AD120" s="21"/>
      <c r="AE120" s="22" t="s">
        <v>46</v>
      </c>
      <c r="AF120" s="14"/>
    </row>
    <row r="121" spans="1:32" ht="117.75" customHeight="1" x14ac:dyDescent="0.2">
      <c r="A121" s="9">
        <v>3636</v>
      </c>
      <c r="B121" s="14">
        <v>97</v>
      </c>
      <c r="C121" s="10">
        <v>2018</v>
      </c>
      <c r="D121" s="10" t="s">
        <v>563</v>
      </c>
      <c r="E121" s="10" t="s">
        <v>34</v>
      </c>
      <c r="F121" s="10"/>
      <c r="G121" s="10"/>
      <c r="H121" s="10" t="s">
        <v>85</v>
      </c>
      <c r="I121" s="11" t="s">
        <v>49</v>
      </c>
      <c r="J121" s="12" t="s">
        <v>50</v>
      </c>
      <c r="K121" s="10" t="s">
        <v>180</v>
      </c>
      <c r="L121" s="10" t="s">
        <v>63</v>
      </c>
      <c r="M121" s="13" t="s">
        <v>533</v>
      </c>
      <c r="N121" s="13" t="s">
        <v>212</v>
      </c>
      <c r="O121" s="14">
        <v>2018</v>
      </c>
      <c r="P121" s="14"/>
      <c r="Q121" s="14"/>
      <c r="R121" s="15" t="s">
        <v>42</v>
      </c>
      <c r="S121" s="25" t="s">
        <v>564</v>
      </c>
      <c r="T121" s="16">
        <v>43374</v>
      </c>
      <c r="U121" s="16">
        <v>44408</v>
      </c>
      <c r="V121" s="25"/>
      <c r="W121" s="40" t="s">
        <v>565</v>
      </c>
      <c r="X121" s="18">
        <v>1</v>
      </c>
      <c r="Y121" s="19" t="s">
        <v>45</v>
      </c>
      <c r="Z121" s="13"/>
      <c r="AA121" s="14">
        <v>7</v>
      </c>
      <c r="AB121" s="14">
        <v>2021</v>
      </c>
      <c r="AC121" s="20"/>
      <c r="AD121" s="21"/>
      <c r="AE121" s="22" t="s">
        <v>58</v>
      </c>
      <c r="AF121" s="14"/>
    </row>
    <row r="122" spans="1:32" ht="100.5" customHeight="1" x14ac:dyDescent="0.2">
      <c r="A122" s="9">
        <v>3637</v>
      </c>
      <c r="B122" s="10">
        <v>98</v>
      </c>
      <c r="C122" s="10">
        <v>2018</v>
      </c>
      <c r="D122" s="10" t="s">
        <v>566</v>
      </c>
      <c r="E122" s="10" t="s">
        <v>34</v>
      </c>
      <c r="F122" s="10"/>
      <c r="G122" s="10"/>
      <c r="H122" s="10" t="s">
        <v>85</v>
      </c>
      <c r="I122" s="11" t="s">
        <v>49</v>
      </c>
      <c r="J122" s="12" t="s">
        <v>50</v>
      </c>
      <c r="K122" s="10" t="s">
        <v>180</v>
      </c>
      <c r="L122" s="10" t="s">
        <v>63</v>
      </c>
      <c r="M122" s="13" t="s">
        <v>533</v>
      </c>
      <c r="N122" s="13" t="s">
        <v>212</v>
      </c>
      <c r="O122" s="14">
        <v>2018</v>
      </c>
      <c r="P122" s="14"/>
      <c r="Q122" s="14"/>
      <c r="R122" s="15" t="s">
        <v>42</v>
      </c>
      <c r="S122" s="25" t="s">
        <v>567</v>
      </c>
      <c r="T122" s="16">
        <v>43710</v>
      </c>
      <c r="U122" s="16">
        <v>44408</v>
      </c>
      <c r="V122" s="25"/>
      <c r="W122" s="10" t="s">
        <v>568</v>
      </c>
      <c r="X122" s="18">
        <v>1</v>
      </c>
      <c r="Y122" s="19" t="s">
        <v>45</v>
      </c>
      <c r="Z122" s="13"/>
      <c r="AA122" s="14">
        <v>7</v>
      </c>
      <c r="AB122" s="14">
        <v>2021</v>
      </c>
      <c r="AC122" s="20"/>
      <c r="AD122" s="21"/>
      <c r="AE122" s="22" t="s">
        <v>58</v>
      </c>
      <c r="AF122" s="14"/>
    </row>
    <row r="123" spans="1:32" ht="104.25" customHeight="1" x14ac:dyDescent="0.2">
      <c r="A123" s="9">
        <v>3638</v>
      </c>
      <c r="B123" s="10">
        <v>99</v>
      </c>
      <c r="C123" s="10">
        <v>2018</v>
      </c>
      <c r="D123" s="10" t="s">
        <v>569</v>
      </c>
      <c r="E123" s="10" t="s">
        <v>34</v>
      </c>
      <c r="F123" s="10"/>
      <c r="G123" s="10"/>
      <c r="H123" s="10" t="s">
        <v>85</v>
      </c>
      <c r="I123" s="11" t="s">
        <v>49</v>
      </c>
      <c r="J123" s="12" t="s">
        <v>50</v>
      </c>
      <c r="K123" s="10" t="s">
        <v>180</v>
      </c>
      <c r="L123" s="10" t="s">
        <v>63</v>
      </c>
      <c r="M123" s="13" t="s">
        <v>533</v>
      </c>
      <c r="N123" s="13" t="s">
        <v>212</v>
      </c>
      <c r="O123" s="14">
        <v>2018</v>
      </c>
      <c r="P123" s="14"/>
      <c r="Q123" s="14"/>
      <c r="R123" s="15" t="s">
        <v>42</v>
      </c>
      <c r="S123" s="25" t="s">
        <v>570</v>
      </c>
      <c r="T123" s="16">
        <v>43710</v>
      </c>
      <c r="U123" s="16">
        <v>44408</v>
      </c>
      <c r="V123" s="25"/>
      <c r="W123" s="10" t="s">
        <v>571</v>
      </c>
      <c r="X123" s="18">
        <v>1</v>
      </c>
      <c r="Y123" s="19" t="s">
        <v>45</v>
      </c>
      <c r="Z123" s="13"/>
      <c r="AA123" s="14">
        <v>7</v>
      </c>
      <c r="AB123" s="14">
        <v>2021</v>
      </c>
      <c r="AC123" s="20"/>
      <c r="AD123" s="21"/>
      <c r="AE123" s="22" t="s">
        <v>58</v>
      </c>
      <c r="AF123" s="14"/>
    </row>
    <row r="124" spans="1:32" ht="117" customHeight="1" x14ac:dyDescent="0.2">
      <c r="A124" s="9">
        <v>3640</v>
      </c>
      <c r="B124" s="10">
        <v>101</v>
      </c>
      <c r="C124" s="10">
        <v>2018</v>
      </c>
      <c r="D124" s="10" t="s">
        <v>572</v>
      </c>
      <c r="E124" s="10" t="s">
        <v>34</v>
      </c>
      <c r="F124" s="10"/>
      <c r="G124" s="10"/>
      <c r="H124" s="10" t="s">
        <v>35</v>
      </c>
      <c r="I124" s="11" t="s">
        <v>36</v>
      </c>
      <c r="J124" s="12" t="s">
        <v>37</v>
      </c>
      <c r="K124" s="10" t="s">
        <v>573</v>
      </c>
      <c r="L124" s="37" t="s">
        <v>285</v>
      </c>
      <c r="M124" s="13" t="s">
        <v>574</v>
      </c>
      <c r="N124" s="13" t="s">
        <v>88</v>
      </c>
      <c r="O124" s="14">
        <v>2018</v>
      </c>
      <c r="P124" s="14"/>
      <c r="Q124" s="14"/>
      <c r="R124" s="15" t="s">
        <v>358</v>
      </c>
      <c r="S124" s="25" t="s">
        <v>575</v>
      </c>
      <c r="T124" s="16">
        <v>43384</v>
      </c>
      <c r="U124" s="16">
        <v>43529</v>
      </c>
      <c r="V124" s="25"/>
      <c r="W124" s="40" t="s">
        <v>576</v>
      </c>
      <c r="X124" s="18">
        <v>1</v>
      </c>
      <c r="Y124" s="19" t="s">
        <v>45</v>
      </c>
      <c r="Z124" s="13"/>
      <c r="AA124" s="14" t="s">
        <v>266</v>
      </c>
      <c r="AB124" s="14">
        <v>2019</v>
      </c>
      <c r="AC124" s="20"/>
      <c r="AD124" s="21"/>
      <c r="AE124" s="22" t="s">
        <v>46</v>
      </c>
      <c r="AF124" s="14"/>
    </row>
    <row r="125" spans="1:32" ht="270.75" customHeight="1" x14ac:dyDescent="0.2">
      <c r="A125" s="9">
        <v>3641</v>
      </c>
      <c r="B125" s="10">
        <v>102</v>
      </c>
      <c r="C125" s="10">
        <v>2018</v>
      </c>
      <c r="D125" s="10" t="s">
        <v>577</v>
      </c>
      <c r="E125" s="10" t="s">
        <v>34</v>
      </c>
      <c r="F125" s="10"/>
      <c r="G125" s="10"/>
      <c r="H125" s="10" t="s">
        <v>35</v>
      </c>
      <c r="I125" s="11" t="s">
        <v>36</v>
      </c>
      <c r="J125" s="12" t="s">
        <v>37</v>
      </c>
      <c r="K125" s="10" t="s">
        <v>578</v>
      </c>
      <c r="L125" s="10" t="s">
        <v>112</v>
      </c>
      <c r="M125" s="13" t="s">
        <v>574</v>
      </c>
      <c r="N125" s="13" t="s">
        <v>88</v>
      </c>
      <c r="O125" s="14">
        <v>2018</v>
      </c>
      <c r="P125" s="14"/>
      <c r="Q125" s="14"/>
      <c r="R125" s="15"/>
      <c r="S125" s="25" t="s">
        <v>579</v>
      </c>
      <c r="T125" s="16">
        <v>43374</v>
      </c>
      <c r="U125" s="16">
        <v>43434</v>
      </c>
      <c r="V125" s="25" t="s">
        <v>579</v>
      </c>
      <c r="W125" s="25" t="s">
        <v>580</v>
      </c>
      <c r="X125" s="18">
        <v>1</v>
      </c>
      <c r="Y125" s="19" t="s">
        <v>45</v>
      </c>
      <c r="Z125" s="13"/>
      <c r="AA125" s="14" t="s">
        <v>455</v>
      </c>
      <c r="AB125" s="14">
        <v>2019</v>
      </c>
      <c r="AC125" s="20"/>
      <c r="AD125" s="21"/>
      <c r="AE125" s="22" t="s">
        <v>46</v>
      </c>
      <c r="AF125" s="14"/>
    </row>
    <row r="126" spans="1:32" ht="108.75" customHeight="1" x14ac:dyDescent="0.2">
      <c r="A126" s="9">
        <v>3642</v>
      </c>
      <c r="B126" s="14">
        <v>103</v>
      </c>
      <c r="C126" s="10">
        <v>2018</v>
      </c>
      <c r="D126" s="10" t="s">
        <v>581</v>
      </c>
      <c r="E126" s="10" t="s">
        <v>34</v>
      </c>
      <c r="F126" s="10"/>
      <c r="G126" s="10"/>
      <c r="H126" s="10" t="s">
        <v>35</v>
      </c>
      <c r="I126" s="11" t="s">
        <v>36</v>
      </c>
      <c r="J126" s="12" t="s">
        <v>37</v>
      </c>
      <c r="K126" s="10" t="s">
        <v>578</v>
      </c>
      <c r="L126" s="10" t="s">
        <v>112</v>
      </c>
      <c r="M126" s="13" t="s">
        <v>574</v>
      </c>
      <c r="N126" s="13" t="s">
        <v>88</v>
      </c>
      <c r="O126" s="14">
        <v>2018</v>
      </c>
      <c r="P126" s="14"/>
      <c r="Q126" s="14"/>
      <c r="R126" s="15" t="s">
        <v>42</v>
      </c>
      <c r="S126" s="25" t="s">
        <v>582</v>
      </c>
      <c r="T126" s="16">
        <v>43341</v>
      </c>
      <c r="U126" s="16">
        <v>43662</v>
      </c>
      <c r="V126" s="10"/>
      <c r="W126" s="10" t="s">
        <v>583</v>
      </c>
      <c r="X126" s="18">
        <v>1</v>
      </c>
      <c r="Y126" s="19" t="s">
        <v>45</v>
      </c>
      <c r="Z126" s="13"/>
      <c r="AA126" s="14">
        <v>10</v>
      </c>
      <c r="AB126" s="14">
        <v>2019</v>
      </c>
      <c r="AC126" s="20"/>
      <c r="AD126" s="21"/>
      <c r="AE126" s="22" t="s">
        <v>46</v>
      </c>
      <c r="AF126" s="14"/>
    </row>
    <row r="127" spans="1:32" ht="185.25" customHeight="1" x14ac:dyDescent="0.2">
      <c r="A127" s="9">
        <v>3643</v>
      </c>
      <c r="B127" s="10">
        <v>104</v>
      </c>
      <c r="C127" s="10">
        <v>2018</v>
      </c>
      <c r="D127" s="10" t="s">
        <v>584</v>
      </c>
      <c r="E127" s="10" t="s">
        <v>34</v>
      </c>
      <c r="F127" s="10"/>
      <c r="G127" s="10"/>
      <c r="H127" s="10" t="s">
        <v>35</v>
      </c>
      <c r="I127" s="11" t="s">
        <v>36</v>
      </c>
      <c r="J127" s="12" t="s">
        <v>37</v>
      </c>
      <c r="K127" s="10" t="s">
        <v>578</v>
      </c>
      <c r="L127" s="10" t="s">
        <v>112</v>
      </c>
      <c r="M127" s="13" t="s">
        <v>574</v>
      </c>
      <c r="N127" s="13" t="s">
        <v>88</v>
      </c>
      <c r="O127" s="14">
        <v>2018</v>
      </c>
      <c r="P127" s="14"/>
      <c r="Q127" s="14"/>
      <c r="R127" s="15" t="s">
        <v>42</v>
      </c>
      <c r="S127" s="25" t="s">
        <v>582</v>
      </c>
      <c r="T127" s="16">
        <v>43374</v>
      </c>
      <c r="U127" s="16">
        <v>43662</v>
      </c>
      <c r="V127" s="10"/>
      <c r="W127" s="10" t="s">
        <v>585</v>
      </c>
      <c r="X127" s="18">
        <v>1</v>
      </c>
      <c r="Y127" s="19" t="s">
        <v>45</v>
      </c>
      <c r="Z127" s="13"/>
      <c r="AA127" s="14">
        <v>10</v>
      </c>
      <c r="AB127" s="14">
        <v>2019</v>
      </c>
      <c r="AC127" s="20"/>
      <c r="AD127" s="21"/>
      <c r="AE127" s="22" t="s">
        <v>46</v>
      </c>
      <c r="AF127" s="14"/>
    </row>
    <row r="128" spans="1:32" ht="129.75" customHeight="1" x14ac:dyDescent="0.2">
      <c r="A128" s="9">
        <v>3644</v>
      </c>
      <c r="B128" s="10">
        <v>105</v>
      </c>
      <c r="C128" s="10">
        <v>2018</v>
      </c>
      <c r="D128" s="10" t="s">
        <v>586</v>
      </c>
      <c r="E128" s="10" t="s">
        <v>34</v>
      </c>
      <c r="F128" s="10"/>
      <c r="G128" s="10"/>
      <c r="H128" s="10" t="s">
        <v>35</v>
      </c>
      <c r="I128" s="11" t="s">
        <v>36</v>
      </c>
      <c r="J128" s="12" t="s">
        <v>37</v>
      </c>
      <c r="K128" s="10" t="s">
        <v>578</v>
      </c>
      <c r="L128" s="10" t="s">
        <v>112</v>
      </c>
      <c r="M128" s="13" t="s">
        <v>574</v>
      </c>
      <c r="N128" s="13" t="s">
        <v>88</v>
      </c>
      <c r="O128" s="14">
        <v>2018</v>
      </c>
      <c r="P128" s="14"/>
      <c r="Q128" s="14"/>
      <c r="R128" s="15" t="s">
        <v>42</v>
      </c>
      <c r="S128" s="25" t="s">
        <v>587</v>
      </c>
      <c r="T128" s="16">
        <v>43374</v>
      </c>
      <c r="U128" s="16">
        <v>43800</v>
      </c>
      <c r="V128" s="10"/>
      <c r="W128" s="10" t="s">
        <v>588</v>
      </c>
      <c r="X128" s="18">
        <v>1</v>
      </c>
      <c r="Y128" s="19" t="s">
        <v>45</v>
      </c>
      <c r="Z128" s="13"/>
      <c r="AA128" s="14">
        <v>10</v>
      </c>
      <c r="AB128" s="14">
        <v>2019</v>
      </c>
      <c r="AC128" s="20"/>
      <c r="AD128" s="21"/>
      <c r="AE128" s="22" t="s">
        <v>46</v>
      </c>
      <c r="AF128" s="14"/>
    </row>
    <row r="129" spans="1:32" ht="140.25" customHeight="1" x14ac:dyDescent="0.2">
      <c r="A129" s="9">
        <v>3645</v>
      </c>
      <c r="B129" s="14">
        <v>106</v>
      </c>
      <c r="C129" s="10">
        <v>2018</v>
      </c>
      <c r="D129" s="10" t="s">
        <v>589</v>
      </c>
      <c r="E129" s="10" t="s">
        <v>34</v>
      </c>
      <c r="F129" s="10"/>
      <c r="G129" s="10"/>
      <c r="H129" s="10" t="s">
        <v>35</v>
      </c>
      <c r="I129" s="11" t="s">
        <v>36</v>
      </c>
      <c r="J129" s="12" t="s">
        <v>37</v>
      </c>
      <c r="K129" s="10" t="s">
        <v>578</v>
      </c>
      <c r="L129" s="10" t="s">
        <v>39</v>
      </c>
      <c r="M129" s="13" t="s">
        <v>574</v>
      </c>
      <c r="N129" s="13" t="s">
        <v>88</v>
      </c>
      <c r="O129" s="14">
        <v>2018</v>
      </c>
      <c r="P129" s="14"/>
      <c r="Q129" s="14"/>
      <c r="R129" s="15" t="s">
        <v>42</v>
      </c>
      <c r="S129" s="10" t="s">
        <v>555</v>
      </c>
      <c r="T129" s="16">
        <v>43398</v>
      </c>
      <c r="U129" s="16">
        <v>44286</v>
      </c>
      <c r="V129" s="10"/>
      <c r="W129" s="10" t="s">
        <v>590</v>
      </c>
      <c r="X129" s="18">
        <v>1</v>
      </c>
      <c r="Y129" s="19" t="s">
        <v>45</v>
      </c>
      <c r="Z129" s="13"/>
      <c r="AA129" s="14">
        <v>2</v>
      </c>
      <c r="AB129" s="14">
        <v>2021</v>
      </c>
      <c r="AC129" s="20"/>
      <c r="AD129" s="21"/>
      <c r="AE129" s="22" t="s">
        <v>46</v>
      </c>
      <c r="AF129" s="14"/>
    </row>
    <row r="130" spans="1:32" ht="237" customHeight="1" x14ac:dyDescent="0.2">
      <c r="A130" s="9">
        <v>3646</v>
      </c>
      <c r="B130" s="10">
        <v>107</v>
      </c>
      <c r="C130" s="10">
        <v>2018</v>
      </c>
      <c r="D130" s="10" t="s">
        <v>591</v>
      </c>
      <c r="E130" s="10" t="s">
        <v>333</v>
      </c>
      <c r="F130" s="10"/>
      <c r="G130" s="10"/>
      <c r="H130" s="10" t="s">
        <v>35</v>
      </c>
      <c r="I130" s="11" t="s">
        <v>36</v>
      </c>
      <c r="J130" s="12" t="s">
        <v>37</v>
      </c>
      <c r="K130" s="10" t="s">
        <v>578</v>
      </c>
      <c r="L130" s="10" t="s">
        <v>100</v>
      </c>
      <c r="M130" s="13" t="s">
        <v>574</v>
      </c>
      <c r="N130" s="13" t="s">
        <v>88</v>
      </c>
      <c r="O130" s="14">
        <v>2018</v>
      </c>
      <c r="P130" s="14"/>
      <c r="Q130" s="14"/>
      <c r="R130" s="15" t="s">
        <v>42</v>
      </c>
      <c r="S130" s="10" t="s">
        <v>592</v>
      </c>
      <c r="T130" s="16">
        <v>43398</v>
      </c>
      <c r="U130" s="16">
        <v>45473</v>
      </c>
      <c r="V130" s="10"/>
      <c r="W130" s="10" t="s">
        <v>593</v>
      </c>
      <c r="X130" s="18">
        <v>0</v>
      </c>
      <c r="Y130" s="19" t="s">
        <v>305</v>
      </c>
      <c r="Z130" s="13"/>
      <c r="AA130" s="14">
        <v>6</v>
      </c>
      <c r="AB130" s="14">
        <v>2022</v>
      </c>
      <c r="AC130" s="20"/>
      <c r="AD130" s="21"/>
      <c r="AE130" s="22" t="s">
        <v>46</v>
      </c>
      <c r="AF130" s="34" t="s">
        <v>594</v>
      </c>
    </row>
    <row r="131" spans="1:32" ht="133.5" customHeight="1" x14ac:dyDescent="0.2">
      <c r="A131" s="9">
        <v>3647</v>
      </c>
      <c r="B131" s="10">
        <v>108</v>
      </c>
      <c r="C131" s="10">
        <v>2018</v>
      </c>
      <c r="D131" s="10" t="s">
        <v>595</v>
      </c>
      <c r="E131" s="10" t="s">
        <v>34</v>
      </c>
      <c r="F131" s="10"/>
      <c r="G131" s="10"/>
      <c r="H131" s="10" t="s">
        <v>35</v>
      </c>
      <c r="I131" s="11" t="s">
        <v>36</v>
      </c>
      <c r="J131" s="12" t="s">
        <v>37</v>
      </c>
      <c r="K131" s="10" t="s">
        <v>578</v>
      </c>
      <c r="L131" s="10" t="s">
        <v>39</v>
      </c>
      <c r="M131" s="13" t="s">
        <v>574</v>
      </c>
      <c r="N131" s="13" t="s">
        <v>88</v>
      </c>
      <c r="O131" s="14">
        <v>2018</v>
      </c>
      <c r="P131" s="14"/>
      <c r="Q131" s="14"/>
      <c r="R131" s="15" t="s">
        <v>42</v>
      </c>
      <c r="S131" s="10" t="s">
        <v>596</v>
      </c>
      <c r="T131" s="16">
        <v>43346</v>
      </c>
      <c r="U131" s="16" t="s">
        <v>597</v>
      </c>
      <c r="V131" s="10"/>
      <c r="W131" s="10" t="s">
        <v>598</v>
      </c>
      <c r="X131" s="18">
        <v>1</v>
      </c>
      <c r="Y131" s="19" t="s">
        <v>45</v>
      </c>
      <c r="Z131" s="13"/>
      <c r="AA131" s="14">
        <v>8</v>
      </c>
      <c r="AB131" s="14">
        <v>2021</v>
      </c>
      <c r="AC131" s="20"/>
      <c r="AD131" s="21"/>
      <c r="AE131" s="22" t="s">
        <v>46</v>
      </c>
      <c r="AF131" s="14"/>
    </row>
    <row r="132" spans="1:32" ht="75" customHeight="1" x14ac:dyDescent="0.2">
      <c r="A132" s="9">
        <v>3648</v>
      </c>
      <c r="B132" s="14">
        <v>109</v>
      </c>
      <c r="C132" s="10">
        <v>2018</v>
      </c>
      <c r="D132" s="10" t="s">
        <v>599</v>
      </c>
      <c r="E132" s="10" t="s">
        <v>34</v>
      </c>
      <c r="F132" s="10"/>
      <c r="G132" s="10"/>
      <c r="H132" s="10" t="s">
        <v>48</v>
      </c>
      <c r="I132" s="11" t="s">
        <v>49</v>
      </c>
      <c r="J132" s="12" t="s">
        <v>50</v>
      </c>
      <c r="K132" s="10" t="s">
        <v>86</v>
      </c>
      <c r="L132" s="10" t="s">
        <v>63</v>
      </c>
      <c r="M132" s="13" t="s">
        <v>574</v>
      </c>
      <c r="N132" s="13" t="s">
        <v>88</v>
      </c>
      <c r="O132" s="14">
        <v>2018</v>
      </c>
      <c r="P132" s="14"/>
      <c r="Q132" s="14"/>
      <c r="R132" s="15" t="s">
        <v>42</v>
      </c>
      <c r="S132" s="25" t="s">
        <v>600</v>
      </c>
      <c r="T132" s="16">
        <v>43420</v>
      </c>
      <c r="U132" s="16">
        <v>43465</v>
      </c>
      <c r="V132" s="10" t="s">
        <v>601</v>
      </c>
      <c r="W132" s="10" t="s">
        <v>602</v>
      </c>
      <c r="X132" s="18">
        <v>1</v>
      </c>
      <c r="Y132" s="19" t="s">
        <v>45</v>
      </c>
      <c r="Z132" s="13"/>
      <c r="AA132" s="14">
        <v>11</v>
      </c>
      <c r="AB132" s="14">
        <v>2019</v>
      </c>
      <c r="AC132" s="20"/>
      <c r="AD132" s="21"/>
      <c r="AE132" s="22" t="s">
        <v>58</v>
      </c>
      <c r="AF132" s="14"/>
    </row>
    <row r="133" spans="1:32" ht="84" customHeight="1" x14ac:dyDescent="0.2">
      <c r="A133" s="9">
        <v>3649</v>
      </c>
      <c r="B133" s="10">
        <v>110</v>
      </c>
      <c r="C133" s="10">
        <v>2018</v>
      </c>
      <c r="D133" s="15" t="s">
        <v>603</v>
      </c>
      <c r="E133" s="10" t="s">
        <v>34</v>
      </c>
      <c r="F133" s="10"/>
      <c r="G133" s="10"/>
      <c r="H133" s="10" t="s">
        <v>35</v>
      </c>
      <c r="I133" s="11" t="s">
        <v>36</v>
      </c>
      <c r="J133" s="12" t="s">
        <v>98</v>
      </c>
      <c r="K133" s="10" t="s">
        <v>604</v>
      </c>
      <c r="L133" s="37" t="s">
        <v>100</v>
      </c>
      <c r="M133" s="13" t="s">
        <v>605</v>
      </c>
      <c r="N133" s="13" t="s">
        <v>367</v>
      </c>
      <c r="O133" s="14">
        <v>2018</v>
      </c>
      <c r="P133" s="14"/>
      <c r="Q133" s="14"/>
      <c r="R133" s="15" t="s">
        <v>42</v>
      </c>
      <c r="S133" s="39" t="s">
        <v>606</v>
      </c>
      <c r="T133" s="16">
        <v>43437</v>
      </c>
      <c r="U133" s="16">
        <v>43889</v>
      </c>
      <c r="V133" s="14"/>
      <c r="W133" s="10" t="s">
        <v>607</v>
      </c>
      <c r="X133" s="18">
        <v>1</v>
      </c>
      <c r="Y133" s="19" t="s">
        <v>45</v>
      </c>
      <c r="Z133" s="14"/>
      <c r="AA133" s="14">
        <v>4</v>
      </c>
      <c r="AB133" s="14">
        <v>2020</v>
      </c>
      <c r="AC133" s="20"/>
      <c r="AD133" s="21"/>
      <c r="AE133" s="22" t="s">
        <v>46</v>
      </c>
      <c r="AF133" s="14"/>
    </row>
    <row r="134" spans="1:32" ht="190.5" customHeight="1" x14ac:dyDescent="0.2">
      <c r="A134" s="9">
        <v>3651</v>
      </c>
      <c r="B134" s="14">
        <v>112</v>
      </c>
      <c r="C134" s="10">
        <v>2018</v>
      </c>
      <c r="D134" s="15" t="s">
        <v>608</v>
      </c>
      <c r="E134" s="10" t="s">
        <v>34</v>
      </c>
      <c r="F134" s="10"/>
      <c r="G134" s="10"/>
      <c r="H134" s="10" t="s">
        <v>35</v>
      </c>
      <c r="I134" s="11" t="s">
        <v>36</v>
      </c>
      <c r="J134" s="12" t="s">
        <v>98</v>
      </c>
      <c r="K134" s="10" t="s">
        <v>604</v>
      </c>
      <c r="L134" s="37" t="s">
        <v>285</v>
      </c>
      <c r="M134" s="13" t="s">
        <v>605</v>
      </c>
      <c r="N134" s="13" t="s">
        <v>367</v>
      </c>
      <c r="O134" s="14">
        <v>2018</v>
      </c>
      <c r="P134" s="14"/>
      <c r="Q134" s="14"/>
      <c r="R134" s="15" t="s">
        <v>42</v>
      </c>
      <c r="S134" s="25" t="s">
        <v>609</v>
      </c>
      <c r="T134" s="16">
        <v>43406</v>
      </c>
      <c r="U134" s="16">
        <v>43539</v>
      </c>
      <c r="V134" s="14"/>
      <c r="W134" s="10" t="s">
        <v>610</v>
      </c>
      <c r="X134" s="18">
        <v>1</v>
      </c>
      <c r="Y134" s="19" t="s">
        <v>45</v>
      </c>
      <c r="Z134" s="14"/>
      <c r="AA134" s="14" t="s">
        <v>266</v>
      </c>
      <c r="AB134" s="14">
        <v>2019</v>
      </c>
      <c r="AC134" s="20"/>
      <c r="AD134" s="21"/>
      <c r="AE134" s="22" t="s">
        <v>46</v>
      </c>
      <c r="AF134" s="14"/>
    </row>
    <row r="135" spans="1:32" ht="409.5" customHeight="1" x14ac:dyDescent="0.2">
      <c r="A135" s="9">
        <v>3652</v>
      </c>
      <c r="B135" s="10">
        <v>113</v>
      </c>
      <c r="C135" s="10">
        <v>2018</v>
      </c>
      <c r="D135" s="15" t="s">
        <v>611</v>
      </c>
      <c r="E135" s="10" t="s">
        <v>34</v>
      </c>
      <c r="F135" s="10"/>
      <c r="G135" s="10"/>
      <c r="H135" s="10" t="s">
        <v>35</v>
      </c>
      <c r="I135" s="11" t="s">
        <v>36</v>
      </c>
      <c r="J135" s="12" t="s">
        <v>98</v>
      </c>
      <c r="K135" s="10" t="s">
        <v>604</v>
      </c>
      <c r="L135" s="37" t="s">
        <v>100</v>
      </c>
      <c r="M135" s="13" t="s">
        <v>605</v>
      </c>
      <c r="N135" s="13" t="s">
        <v>367</v>
      </c>
      <c r="O135" s="14">
        <v>2018</v>
      </c>
      <c r="P135" s="14"/>
      <c r="Q135" s="14"/>
      <c r="R135" s="15" t="s">
        <v>42</v>
      </c>
      <c r="S135" s="25" t="s">
        <v>612</v>
      </c>
      <c r="T135" s="16">
        <v>43404</v>
      </c>
      <c r="U135" s="16">
        <v>43889</v>
      </c>
      <c r="V135" s="14"/>
      <c r="W135" s="10" t="s">
        <v>613</v>
      </c>
      <c r="X135" s="18">
        <v>1</v>
      </c>
      <c r="Y135" s="19" t="s">
        <v>45</v>
      </c>
      <c r="Z135" s="14"/>
      <c r="AA135" s="14">
        <v>5</v>
      </c>
      <c r="AB135" s="14">
        <v>2020</v>
      </c>
      <c r="AC135" s="20"/>
      <c r="AD135" s="21"/>
      <c r="AE135" s="22" t="s">
        <v>46</v>
      </c>
      <c r="AF135" s="14"/>
    </row>
    <row r="136" spans="1:32" ht="384.75" customHeight="1" x14ac:dyDescent="0.2">
      <c r="A136" s="9">
        <v>3653</v>
      </c>
      <c r="B136" s="10">
        <v>114</v>
      </c>
      <c r="C136" s="10">
        <v>2018</v>
      </c>
      <c r="D136" s="10" t="s">
        <v>614</v>
      </c>
      <c r="E136" s="10" t="s">
        <v>34</v>
      </c>
      <c r="F136" s="10"/>
      <c r="G136" s="10"/>
      <c r="H136" s="10" t="s">
        <v>301</v>
      </c>
      <c r="I136" s="11" t="s">
        <v>36</v>
      </c>
      <c r="J136" s="12" t="s">
        <v>37</v>
      </c>
      <c r="K136" s="10" t="s">
        <v>615</v>
      </c>
      <c r="L136" s="10" t="s">
        <v>181</v>
      </c>
      <c r="M136" s="13" t="s">
        <v>605</v>
      </c>
      <c r="N136" s="13" t="s">
        <v>367</v>
      </c>
      <c r="O136" s="14">
        <v>2018</v>
      </c>
      <c r="P136" s="14"/>
      <c r="Q136" s="14"/>
      <c r="R136" s="15" t="s">
        <v>358</v>
      </c>
      <c r="S136" s="25" t="s">
        <v>616</v>
      </c>
      <c r="T136" s="16">
        <v>43665</v>
      </c>
      <c r="U136" s="16">
        <v>43830</v>
      </c>
      <c r="V136" s="14"/>
      <c r="W136" s="10" t="s">
        <v>617</v>
      </c>
      <c r="X136" s="18">
        <v>1</v>
      </c>
      <c r="Y136" s="19" t="s">
        <v>45</v>
      </c>
      <c r="Z136" s="14"/>
      <c r="AA136" s="14">
        <v>8</v>
      </c>
      <c r="AB136" s="14">
        <v>2019</v>
      </c>
      <c r="AC136" s="20"/>
      <c r="AD136" s="21"/>
      <c r="AE136" s="22" t="s">
        <v>58</v>
      </c>
      <c r="AF136" s="14"/>
    </row>
    <row r="137" spans="1:32" ht="246" customHeight="1" x14ac:dyDescent="0.2">
      <c r="A137" s="9">
        <v>3654</v>
      </c>
      <c r="B137" s="14">
        <v>115</v>
      </c>
      <c r="C137" s="10">
        <v>2018</v>
      </c>
      <c r="D137" s="10" t="s">
        <v>618</v>
      </c>
      <c r="E137" s="10" t="s">
        <v>34</v>
      </c>
      <c r="F137" s="10"/>
      <c r="G137" s="10"/>
      <c r="H137" s="10" t="s">
        <v>186</v>
      </c>
      <c r="I137" s="11" t="s">
        <v>187</v>
      </c>
      <c r="J137" s="12" t="s">
        <v>188</v>
      </c>
      <c r="K137" s="10" t="s">
        <v>262</v>
      </c>
      <c r="L137" s="10" t="s">
        <v>123</v>
      </c>
      <c r="M137" s="13" t="s">
        <v>605</v>
      </c>
      <c r="N137" s="13" t="s">
        <v>367</v>
      </c>
      <c r="O137" s="14">
        <v>2018</v>
      </c>
      <c r="P137" s="14"/>
      <c r="Q137" s="14"/>
      <c r="R137" s="15" t="s">
        <v>358</v>
      </c>
      <c r="S137" s="25" t="s">
        <v>619</v>
      </c>
      <c r="T137" s="16">
        <v>43405</v>
      </c>
      <c r="U137" s="16">
        <v>43708</v>
      </c>
      <c r="V137" s="14" t="s">
        <v>620</v>
      </c>
      <c r="W137" s="10" t="s">
        <v>621</v>
      </c>
      <c r="X137" s="18">
        <v>1</v>
      </c>
      <c r="Y137" s="19" t="s">
        <v>45</v>
      </c>
      <c r="Z137" s="14"/>
      <c r="AA137" s="14">
        <v>10</v>
      </c>
      <c r="AB137" s="14">
        <v>2019</v>
      </c>
      <c r="AC137" s="20"/>
      <c r="AD137" s="21"/>
      <c r="AE137" s="22" t="s">
        <v>58</v>
      </c>
      <c r="AF137" s="14"/>
    </row>
    <row r="138" spans="1:32" ht="99.75" customHeight="1" x14ac:dyDescent="0.2">
      <c r="A138" s="9">
        <v>3655</v>
      </c>
      <c r="B138" s="10">
        <v>116</v>
      </c>
      <c r="C138" s="10">
        <v>2018</v>
      </c>
      <c r="D138" s="10" t="s">
        <v>622</v>
      </c>
      <c r="E138" s="10" t="s">
        <v>34</v>
      </c>
      <c r="F138" s="10"/>
      <c r="G138" s="10"/>
      <c r="H138" s="10" t="s">
        <v>186</v>
      </c>
      <c r="I138" s="11" t="s">
        <v>187</v>
      </c>
      <c r="J138" s="12" t="s">
        <v>188</v>
      </c>
      <c r="K138" s="10" t="s">
        <v>262</v>
      </c>
      <c r="L138" s="10" t="s">
        <v>123</v>
      </c>
      <c r="M138" s="13" t="s">
        <v>605</v>
      </c>
      <c r="N138" s="13" t="s">
        <v>367</v>
      </c>
      <c r="O138" s="14">
        <v>2018</v>
      </c>
      <c r="P138" s="14"/>
      <c r="Q138" s="14"/>
      <c r="R138" s="15" t="s">
        <v>358</v>
      </c>
      <c r="S138" s="25" t="s">
        <v>623</v>
      </c>
      <c r="T138" s="16">
        <v>43405</v>
      </c>
      <c r="U138" s="16">
        <v>43555</v>
      </c>
      <c r="V138" s="14" t="s">
        <v>624</v>
      </c>
      <c r="W138" s="10" t="s">
        <v>625</v>
      </c>
      <c r="X138" s="18">
        <v>1</v>
      </c>
      <c r="Y138" s="19" t="s">
        <v>45</v>
      </c>
      <c r="Z138" s="14"/>
      <c r="AA138" s="14">
        <v>6</v>
      </c>
      <c r="AB138" s="14">
        <v>2019</v>
      </c>
      <c r="AC138" s="20"/>
      <c r="AD138" s="21"/>
      <c r="AE138" s="22" t="s">
        <v>58</v>
      </c>
      <c r="AF138" s="14"/>
    </row>
    <row r="139" spans="1:32" ht="74.25" customHeight="1" x14ac:dyDescent="0.2">
      <c r="A139" s="9">
        <v>3656</v>
      </c>
      <c r="B139" s="10">
        <v>117</v>
      </c>
      <c r="C139" s="10">
        <v>2018</v>
      </c>
      <c r="D139" s="10" t="s">
        <v>626</v>
      </c>
      <c r="E139" s="10" t="s">
        <v>34</v>
      </c>
      <c r="F139" s="10"/>
      <c r="G139" s="10"/>
      <c r="H139" s="10" t="s">
        <v>186</v>
      </c>
      <c r="I139" s="11" t="s">
        <v>187</v>
      </c>
      <c r="J139" s="12" t="s">
        <v>188</v>
      </c>
      <c r="K139" s="10" t="s">
        <v>262</v>
      </c>
      <c r="L139" s="10" t="s">
        <v>123</v>
      </c>
      <c r="M139" s="13" t="s">
        <v>605</v>
      </c>
      <c r="N139" s="13" t="s">
        <v>367</v>
      </c>
      <c r="O139" s="14">
        <v>2018</v>
      </c>
      <c r="P139" s="14"/>
      <c r="Q139" s="14"/>
      <c r="R139" s="15" t="s">
        <v>358</v>
      </c>
      <c r="S139" s="33" t="s">
        <v>627</v>
      </c>
      <c r="T139" s="16">
        <v>43405</v>
      </c>
      <c r="U139" s="16">
        <v>43555</v>
      </c>
      <c r="V139" s="14" t="s">
        <v>628</v>
      </c>
      <c r="W139" s="10" t="s">
        <v>629</v>
      </c>
      <c r="X139" s="18">
        <v>1</v>
      </c>
      <c r="Y139" s="19" t="s">
        <v>45</v>
      </c>
      <c r="Z139" s="14"/>
      <c r="AA139" s="14">
        <v>6</v>
      </c>
      <c r="AB139" s="14">
        <v>2019</v>
      </c>
      <c r="AC139" s="20"/>
      <c r="AD139" s="21"/>
      <c r="AE139" s="22" t="s">
        <v>58</v>
      </c>
      <c r="AF139" s="14"/>
    </row>
    <row r="140" spans="1:32" ht="102" customHeight="1" x14ac:dyDescent="0.2">
      <c r="A140" s="9">
        <v>3657</v>
      </c>
      <c r="B140" s="14">
        <v>118</v>
      </c>
      <c r="C140" s="10">
        <v>2018</v>
      </c>
      <c r="D140" s="10" t="s">
        <v>630</v>
      </c>
      <c r="E140" s="10" t="s">
        <v>34</v>
      </c>
      <c r="F140" s="10"/>
      <c r="G140" s="10"/>
      <c r="H140" s="10" t="s">
        <v>301</v>
      </c>
      <c r="I140" s="11" t="s">
        <v>308</v>
      </c>
      <c r="J140" s="12" t="s">
        <v>133</v>
      </c>
      <c r="K140" s="10" t="s">
        <v>309</v>
      </c>
      <c r="L140" s="10" t="s">
        <v>79</v>
      </c>
      <c r="M140" s="13" t="s">
        <v>605</v>
      </c>
      <c r="N140" s="13" t="s">
        <v>367</v>
      </c>
      <c r="O140" s="14">
        <v>2018</v>
      </c>
      <c r="P140" s="14"/>
      <c r="Q140" s="14"/>
      <c r="R140" s="15" t="s">
        <v>42</v>
      </c>
      <c r="S140" s="25" t="s">
        <v>631</v>
      </c>
      <c r="T140" s="16">
        <v>43466</v>
      </c>
      <c r="U140" s="16">
        <v>43830</v>
      </c>
      <c r="V140" s="14"/>
      <c r="W140" s="10" t="s">
        <v>632</v>
      </c>
      <c r="X140" s="18">
        <v>1</v>
      </c>
      <c r="Y140" s="19" t="s">
        <v>45</v>
      </c>
      <c r="Z140" s="14"/>
      <c r="AA140" s="14">
        <v>2</v>
      </c>
      <c r="AB140" s="14">
        <v>2020</v>
      </c>
      <c r="AC140" s="20"/>
      <c r="AD140" s="21"/>
      <c r="AE140" s="22" t="s">
        <v>58</v>
      </c>
      <c r="AF140" s="14"/>
    </row>
    <row r="141" spans="1:32" ht="84" customHeight="1" x14ac:dyDescent="0.2">
      <c r="A141" s="9">
        <v>3658</v>
      </c>
      <c r="B141" s="10">
        <v>119</v>
      </c>
      <c r="C141" s="10">
        <v>2018</v>
      </c>
      <c r="D141" s="10" t="s">
        <v>633</v>
      </c>
      <c r="E141" s="10" t="s">
        <v>34</v>
      </c>
      <c r="F141" s="10"/>
      <c r="G141" s="10"/>
      <c r="H141" s="10" t="s">
        <v>85</v>
      </c>
      <c r="I141" s="11" t="s">
        <v>49</v>
      </c>
      <c r="J141" s="12" t="s">
        <v>50</v>
      </c>
      <c r="K141" s="10" t="s">
        <v>86</v>
      </c>
      <c r="L141" s="10" t="s">
        <v>52</v>
      </c>
      <c r="M141" s="13" t="s">
        <v>605</v>
      </c>
      <c r="N141" s="13" t="s">
        <v>367</v>
      </c>
      <c r="O141" s="14">
        <v>2018</v>
      </c>
      <c r="P141" s="14"/>
      <c r="Q141" s="14"/>
      <c r="R141" s="15"/>
      <c r="S141" s="14" t="s">
        <v>634</v>
      </c>
      <c r="T141" s="16"/>
      <c r="U141" s="16">
        <v>43528</v>
      </c>
      <c r="V141" s="14" t="s">
        <v>635</v>
      </c>
      <c r="W141" s="10" t="s">
        <v>91</v>
      </c>
      <c r="X141" s="18">
        <v>1</v>
      </c>
      <c r="Y141" s="19" t="s">
        <v>45</v>
      </c>
      <c r="Z141" s="14"/>
      <c r="AA141" s="14" t="s">
        <v>57</v>
      </c>
      <c r="AB141" s="14">
        <v>2019</v>
      </c>
      <c r="AC141" s="20"/>
      <c r="AD141" s="21"/>
      <c r="AE141" s="22" t="s">
        <v>58</v>
      </c>
      <c r="AF141" s="14"/>
    </row>
    <row r="142" spans="1:32" ht="180.75" customHeight="1" x14ac:dyDescent="0.2">
      <c r="A142" s="9">
        <v>3659</v>
      </c>
      <c r="B142" s="10">
        <v>120</v>
      </c>
      <c r="C142" s="10">
        <v>2018</v>
      </c>
      <c r="D142" s="10" t="s">
        <v>636</v>
      </c>
      <c r="E142" s="10" t="s">
        <v>34</v>
      </c>
      <c r="F142" s="10"/>
      <c r="G142" s="10"/>
      <c r="H142" s="10" t="s">
        <v>85</v>
      </c>
      <c r="I142" s="11" t="s">
        <v>49</v>
      </c>
      <c r="J142" s="12" t="s">
        <v>50</v>
      </c>
      <c r="K142" s="10" t="s">
        <v>180</v>
      </c>
      <c r="L142" s="10" t="s">
        <v>63</v>
      </c>
      <c r="M142" s="13" t="s">
        <v>533</v>
      </c>
      <c r="N142" s="13" t="s">
        <v>212</v>
      </c>
      <c r="O142" s="14">
        <v>2018</v>
      </c>
      <c r="P142" s="14"/>
      <c r="Q142" s="14"/>
      <c r="R142" s="15" t="s">
        <v>42</v>
      </c>
      <c r="S142" s="25" t="s">
        <v>637</v>
      </c>
      <c r="T142" s="16">
        <v>43374</v>
      </c>
      <c r="U142" s="16">
        <v>44408</v>
      </c>
      <c r="V142" s="14"/>
      <c r="W142" s="10" t="s">
        <v>638</v>
      </c>
      <c r="X142" s="18">
        <v>1</v>
      </c>
      <c r="Y142" s="19" t="s">
        <v>45</v>
      </c>
      <c r="Z142" s="14"/>
      <c r="AA142" s="14">
        <v>7</v>
      </c>
      <c r="AB142" s="14">
        <v>2021</v>
      </c>
      <c r="AC142" s="20"/>
      <c r="AD142" s="21"/>
      <c r="AE142" s="22" t="s">
        <v>58</v>
      </c>
      <c r="AF142" s="14"/>
    </row>
    <row r="143" spans="1:32" ht="200.25" customHeight="1" x14ac:dyDescent="0.2">
      <c r="A143" s="9">
        <v>3660</v>
      </c>
      <c r="B143" s="14">
        <v>121</v>
      </c>
      <c r="C143" s="10">
        <v>2018</v>
      </c>
      <c r="D143" s="10" t="s">
        <v>639</v>
      </c>
      <c r="E143" s="10" t="s">
        <v>34</v>
      </c>
      <c r="F143" s="10"/>
      <c r="G143" s="10"/>
      <c r="H143" s="10" t="s">
        <v>85</v>
      </c>
      <c r="I143" s="11" t="s">
        <v>49</v>
      </c>
      <c r="J143" s="12" t="s">
        <v>50</v>
      </c>
      <c r="K143" s="10" t="s">
        <v>180</v>
      </c>
      <c r="L143" s="10" t="s">
        <v>63</v>
      </c>
      <c r="M143" s="13" t="s">
        <v>533</v>
      </c>
      <c r="N143" s="13" t="s">
        <v>212</v>
      </c>
      <c r="O143" s="14">
        <v>2018</v>
      </c>
      <c r="P143" s="14"/>
      <c r="Q143" s="14"/>
      <c r="R143" s="15" t="s">
        <v>42</v>
      </c>
      <c r="S143" s="25" t="s">
        <v>640</v>
      </c>
      <c r="T143" s="16">
        <v>43374</v>
      </c>
      <c r="U143" s="16">
        <v>43465</v>
      </c>
      <c r="V143" s="14"/>
      <c r="W143" s="10" t="s">
        <v>641</v>
      </c>
      <c r="X143" s="18">
        <v>1</v>
      </c>
      <c r="Y143" s="19" t="s">
        <v>45</v>
      </c>
      <c r="Z143" s="14"/>
      <c r="AA143" s="14">
        <v>8</v>
      </c>
      <c r="AB143" s="14">
        <v>2019</v>
      </c>
      <c r="AC143" s="20"/>
      <c r="AD143" s="21"/>
      <c r="AE143" s="22" t="s">
        <v>58</v>
      </c>
      <c r="AF143" s="14"/>
    </row>
    <row r="144" spans="1:32" ht="121.5" customHeight="1" x14ac:dyDescent="0.2">
      <c r="A144" s="9">
        <v>3661</v>
      </c>
      <c r="B144" s="10">
        <v>122</v>
      </c>
      <c r="C144" s="10">
        <v>2018</v>
      </c>
      <c r="D144" s="15" t="s">
        <v>642</v>
      </c>
      <c r="E144" s="10" t="s">
        <v>34</v>
      </c>
      <c r="F144" s="10"/>
      <c r="G144" s="10"/>
      <c r="H144" s="10" t="s">
        <v>35</v>
      </c>
      <c r="I144" s="11" t="s">
        <v>36</v>
      </c>
      <c r="J144" s="12" t="s">
        <v>37</v>
      </c>
      <c r="K144" s="10" t="s">
        <v>643</v>
      </c>
      <c r="L144" s="10" t="s">
        <v>112</v>
      </c>
      <c r="M144" s="13" t="s">
        <v>644</v>
      </c>
      <c r="N144" s="13" t="s">
        <v>144</v>
      </c>
      <c r="O144" s="14">
        <v>2018</v>
      </c>
      <c r="P144" s="14"/>
      <c r="Q144" s="14"/>
      <c r="R144" s="15"/>
      <c r="S144" s="52" t="s">
        <v>645</v>
      </c>
      <c r="T144" s="16">
        <v>43434</v>
      </c>
      <c r="U144" s="16">
        <v>43511</v>
      </c>
      <c r="V144" s="14"/>
      <c r="W144" s="10" t="s">
        <v>646</v>
      </c>
      <c r="X144" s="18">
        <v>1</v>
      </c>
      <c r="Y144" s="19" t="s">
        <v>45</v>
      </c>
      <c r="Z144" s="14"/>
      <c r="AA144" s="14">
        <v>2</v>
      </c>
      <c r="AB144" s="14">
        <v>2019</v>
      </c>
      <c r="AC144" s="20"/>
      <c r="AD144" s="21"/>
      <c r="AE144" s="22" t="s">
        <v>46</v>
      </c>
      <c r="AF144" s="14"/>
    </row>
    <row r="145" spans="1:32" ht="84" customHeight="1" x14ac:dyDescent="0.2">
      <c r="A145" s="9">
        <v>3662</v>
      </c>
      <c r="B145" s="10">
        <v>123</v>
      </c>
      <c r="C145" s="10">
        <v>2018</v>
      </c>
      <c r="D145" s="15" t="s">
        <v>647</v>
      </c>
      <c r="E145" s="10" t="s">
        <v>34</v>
      </c>
      <c r="F145" s="10"/>
      <c r="G145" s="10"/>
      <c r="H145" s="10" t="s">
        <v>35</v>
      </c>
      <c r="I145" s="11" t="s">
        <v>36</v>
      </c>
      <c r="J145" s="12" t="s">
        <v>37</v>
      </c>
      <c r="K145" s="10" t="s">
        <v>643</v>
      </c>
      <c r="L145" s="10" t="s">
        <v>112</v>
      </c>
      <c r="M145" s="13" t="s">
        <v>644</v>
      </c>
      <c r="N145" s="13" t="s">
        <v>144</v>
      </c>
      <c r="O145" s="14">
        <v>2018</v>
      </c>
      <c r="P145" s="14"/>
      <c r="Q145" s="14"/>
      <c r="R145" s="15"/>
      <c r="S145" s="52" t="s">
        <v>648</v>
      </c>
      <c r="T145" s="16">
        <v>43434</v>
      </c>
      <c r="U145" s="16">
        <v>43830</v>
      </c>
      <c r="V145" s="14"/>
      <c r="W145" s="10" t="s">
        <v>649</v>
      </c>
      <c r="X145" s="18">
        <v>1</v>
      </c>
      <c r="Y145" s="19" t="s">
        <v>45</v>
      </c>
      <c r="Z145" s="14"/>
      <c r="AA145" s="14">
        <v>4</v>
      </c>
      <c r="AB145" s="14">
        <v>2020</v>
      </c>
      <c r="AC145" s="20"/>
      <c r="AD145" s="21"/>
      <c r="AE145" s="22" t="s">
        <v>46</v>
      </c>
      <c r="AF145" s="14"/>
    </row>
    <row r="146" spans="1:32" ht="114" customHeight="1" x14ac:dyDescent="0.2">
      <c r="A146" s="9">
        <v>3663</v>
      </c>
      <c r="B146" s="14">
        <v>124</v>
      </c>
      <c r="C146" s="10">
        <v>2018</v>
      </c>
      <c r="D146" s="15" t="s">
        <v>650</v>
      </c>
      <c r="E146" s="10" t="s">
        <v>34</v>
      </c>
      <c r="F146" s="10"/>
      <c r="G146" s="10"/>
      <c r="H146" s="10" t="s">
        <v>35</v>
      </c>
      <c r="I146" s="11" t="s">
        <v>36</v>
      </c>
      <c r="J146" s="12" t="s">
        <v>37</v>
      </c>
      <c r="K146" s="10" t="s">
        <v>643</v>
      </c>
      <c r="L146" s="10" t="s">
        <v>112</v>
      </c>
      <c r="M146" s="13" t="s">
        <v>644</v>
      </c>
      <c r="N146" s="13" t="s">
        <v>144</v>
      </c>
      <c r="O146" s="14">
        <v>2018</v>
      </c>
      <c r="P146" s="14"/>
      <c r="Q146" s="14"/>
      <c r="R146" s="15"/>
      <c r="S146" s="52" t="s">
        <v>651</v>
      </c>
      <c r="T146" s="16">
        <v>43434</v>
      </c>
      <c r="U146" s="16">
        <v>43830</v>
      </c>
      <c r="V146" s="14"/>
      <c r="W146" s="10" t="s">
        <v>652</v>
      </c>
      <c r="X146" s="18">
        <v>1</v>
      </c>
      <c r="Y146" s="19" t="s">
        <v>45</v>
      </c>
      <c r="Z146" s="14"/>
      <c r="AA146" s="14">
        <v>4</v>
      </c>
      <c r="AB146" s="14">
        <v>2020</v>
      </c>
      <c r="AC146" s="20"/>
      <c r="AD146" s="21"/>
      <c r="AE146" s="22" t="s">
        <v>46</v>
      </c>
      <c r="AF146" s="14"/>
    </row>
    <row r="147" spans="1:32" ht="84" customHeight="1" x14ac:dyDescent="0.2">
      <c r="A147" s="9">
        <v>3664</v>
      </c>
      <c r="B147" s="10">
        <v>125</v>
      </c>
      <c r="C147" s="10">
        <v>2018</v>
      </c>
      <c r="D147" s="15" t="s">
        <v>653</v>
      </c>
      <c r="E147" s="10" t="s">
        <v>34</v>
      </c>
      <c r="F147" s="10"/>
      <c r="G147" s="10"/>
      <c r="H147" s="10" t="s">
        <v>35</v>
      </c>
      <c r="I147" s="11" t="s">
        <v>36</v>
      </c>
      <c r="J147" s="12" t="s">
        <v>37</v>
      </c>
      <c r="K147" s="10" t="s">
        <v>643</v>
      </c>
      <c r="L147" s="10" t="s">
        <v>112</v>
      </c>
      <c r="M147" s="13" t="s">
        <v>644</v>
      </c>
      <c r="N147" s="13" t="s">
        <v>144</v>
      </c>
      <c r="O147" s="14">
        <v>2018</v>
      </c>
      <c r="P147" s="14"/>
      <c r="Q147" s="14"/>
      <c r="R147" s="15"/>
      <c r="S147" s="52" t="s">
        <v>654</v>
      </c>
      <c r="T147" s="16">
        <v>43434</v>
      </c>
      <c r="U147" s="16">
        <v>43646</v>
      </c>
      <c r="V147" s="14"/>
      <c r="W147" s="10" t="s">
        <v>655</v>
      </c>
      <c r="X147" s="18">
        <v>1</v>
      </c>
      <c r="Y147" s="19" t="s">
        <v>45</v>
      </c>
      <c r="Z147" s="14"/>
      <c r="AA147" s="14">
        <v>4</v>
      </c>
      <c r="AB147" s="14">
        <v>2020</v>
      </c>
      <c r="AC147" s="20"/>
      <c r="AD147" s="21"/>
      <c r="AE147" s="22" t="s">
        <v>46</v>
      </c>
      <c r="AF147" s="14"/>
    </row>
    <row r="148" spans="1:32" ht="84" customHeight="1" x14ac:dyDescent="0.2">
      <c r="A148" s="9">
        <v>3665</v>
      </c>
      <c r="B148" s="10">
        <v>126</v>
      </c>
      <c r="C148" s="10">
        <v>2018</v>
      </c>
      <c r="D148" s="15" t="s">
        <v>656</v>
      </c>
      <c r="E148" s="10" t="s">
        <v>34</v>
      </c>
      <c r="F148" s="10"/>
      <c r="G148" s="10"/>
      <c r="H148" s="10" t="s">
        <v>35</v>
      </c>
      <c r="I148" s="11" t="s">
        <v>36</v>
      </c>
      <c r="J148" s="12" t="s">
        <v>37</v>
      </c>
      <c r="K148" s="10" t="s">
        <v>643</v>
      </c>
      <c r="L148" s="10" t="s">
        <v>112</v>
      </c>
      <c r="M148" s="13" t="s">
        <v>644</v>
      </c>
      <c r="N148" s="13" t="s">
        <v>144</v>
      </c>
      <c r="O148" s="14">
        <v>2018</v>
      </c>
      <c r="P148" s="14"/>
      <c r="Q148" s="14"/>
      <c r="R148" s="15"/>
      <c r="S148" s="52" t="s">
        <v>657</v>
      </c>
      <c r="T148" s="16">
        <v>43434</v>
      </c>
      <c r="U148" s="16">
        <v>43830</v>
      </c>
      <c r="V148" s="14"/>
      <c r="W148" s="10" t="s">
        <v>658</v>
      </c>
      <c r="X148" s="18">
        <v>1</v>
      </c>
      <c r="Y148" s="19" t="s">
        <v>45</v>
      </c>
      <c r="Z148" s="14"/>
      <c r="AA148" s="14">
        <v>12</v>
      </c>
      <c r="AB148" s="14">
        <v>2019</v>
      </c>
      <c r="AC148" s="20"/>
      <c r="AD148" s="21"/>
      <c r="AE148" s="22" t="s">
        <v>46</v>
      </c>
      <c r="AF148" s="14"/>
    </row>
    <row r="149" spans="1:32" ht="84" customHeight="1" x14ac:dyDescent="0.2">
      <c r="A149" s="9">
        <v>3666</v>
      </c>
      <c r="B149" s="14">
        <v>127</v>
      </c>
      <c r="C149" s="10">
        <v>2018</v>
      </c>
      <c r="D149" s="15" t="s">
        <v>659</v>
      </c>
      <c r="E149" s="10" t="s">
        <v>34</v>
      </c>
      <c r="F149" s="10"/>
      <c r="G149" s="10"/>
      <c r="H149" s="10" t="s">
        <v>35</v>
      </c>
      <c r="I149" s="11" t="s">
        <v>36</v>
      </c>
      <c r="J149" s="12" t="s">
        <v>37</v>
      </c>
      <c r="K149" s="10" t="s">
        <v>643</v>
      </c>
      <c r="L149" s="10" t="s">
        <v>112</v>
      </c>
      <c r="M149" s="13" t="s">
        <v>644</v>
      </c>
      <c r="N149" s="13" t="s">
        <v>144</v>
      </c>
      <c r="O149" s="14">
        <v>2018</v>
      </c>
      <c r="P149" s="14"/>
      <c r="Q149" s="14"/>
      <c r="R149" s="15"/>
      <c r="S149" s="53" t="s">
        <v>660</v>
      </c>
      <c r="T149" s="16">
        <v>43434</v>
      </c>
      <c r="U149" s="16">
        <v>43830</v>
      </c>
      <c r="V149" s="14"/>
      <c r="W149" s="10" t="s">
        <v>661</v>
      </c>
      <c r="X149" s="18">
        <v>1</v>
      </c>
      <c r="Y149" s="19" t="s">
        <v>45</v>
      </c>
      <c r="Z149" s="14"/>
      <c r="AA149" s="14">
        <v>4</v>
      </c>
      <c r="AB149" s="14">
        <v>2020</v>
      </c>
      <c r="AC149" s="20"/>
      <c r="AD149" s="21"/>
      <c r="AE149" s="22" t="s">
        <v>46</v>
      </c>
      <c r="AF149" s="14"/>
    </row>
    <row r="150" spans="1:32" ht="409.5" x14ac:dyDescent="0.2">
      <c r="A150" s="54">
        <v>3667</v>
      </c>
      <c r="B150" s="10">
        <v>128</v>
      </c>
      <c r="C150" s="10">
        <v>2018</v>
      </c>
      <c r="D150" s="15" t="s">
        <v>662</v>
      </c>
      <c r="E150" s="10" t="s">
        <v>34</v>
      </c>
      <c r="F150" s="10"/>
      <c r="G150" s="10"/>
      <c r="H150" s="10" t="s">
        <v>35</v>
      </c>
      <c r="I150" s="11" t="s">
        <v>36</v>
      </c>
      <c r="J150" s="12" t="s">
        <v>37</v>
      </c>
      <c r="K150" s="10" t="s">
        <v>643</v>
      </c>
      <c r="L150" s="10" t="s">
        <v>112</v>
      </c>
      <c r="M150" s="13" t="s">
        <v>644</v>
      </c>
      <c r="N150" s="13" t="s">
        <v>144</v>
      </c>
      <c r="O150" s="14">
        <v>2018</v>
      </c>
      <c r="P150" s="14"/>
      <c r="Q150" s="14"/>
      <c r="R150" s="15"/>
      <c r="S150" s="52" t="s">
        <v>663</v>
      </c>
      <c r="T150" s="16">
        <v>43502</v>
      </c>
      <c r="U150" s="16">
        <v>43799</v>
      </c>
      <c r="V150" s="14"/>
      <c r="W150" s="55" t="s">
        <v>664</v>
      </c>
      <c r="X150" s="18">
        <v>1</v>
      </c>
      <c r="Y150" s="19" t="s">
        <v>45</v>
      </c>
      <c r="Z150" s="14"/>
      <c r="AA150" s="14">
        <v>4</v>
      </c>
      <c r="AB150" s="14">
        <v>2020</v>
      </c>
      <c r="AC150" s="20"/>
      <c r="AD150" s="21"/>
      <c r="AE150" s="22" t="s">
        <v>46</v>
      </c>
      <c r="AF150" s="14"/>
    </row>
    <row r="151" spans="1:32" ht="409.5" x14ac:dyDescent="0.2">
      <c r="A151" s="9">
        <v>3668</v>
      </c>
      <c r="B151" s="10">
        <v>129</v>
      </c>
      <c r="C151" s="10">
        <v>2018</v>
      </c>
      <c r="D151" s="15" t="s">
        <v>665</v>
      </c>
      <c r="E151" s="10" t="s">
        <v>34</v>
      </c>
      <c r="F151" s="10"/>
      <c r="G151" s="10"/>
      <c r="H151" s="10" t="s">
        <v>35</v>
      </c>
      <c r="I151" s="11" t="s">
        <v>36</v>
      </c>
      <c r="J151" s="12" t="s">
        <v>37</v>
      </c>
      <c r="K151" s="10" t="s">
        <v>643</v>
      </c>
      <c r="L151" s="10" t="s">
        <v>39</v>
      </c>
      <c r="M151" s="13" t="s">
        <v>644</v>
      </c>
      <c r="N151" s="13" t="s">
        <v>144</v>
      </c>
      <c r="O151" s="14">
        <v>2018</v>
      </c>
      <c r="P151" s="14"/>
      <c r="Q151" s="14"/>
      <c r="R151" s="15"/>
      <c r="S151" s="56" t="s">
        <v>666</v>
      </c>
      <c r="T151" s="16">
        <v>43507</v>
      </c>
      <c r="U151" s="16">
        <v>44196</v>
      </c>
      <c r="V151" s="14"/>
      <c r="W151" s="55" t="s">
        <v>667</v>
      </c>
      <c r="X151" s="18">
        <v>1</v>
      </c>
      <c r="Y151" s="19" t="s">
        <v>45</v>
      </c>
      <c r="Z151" s="14"/>
      <c r="AA151" s="14">
        <v>12</v>
      </c>
      <c r="AB151" s="14">
        <v>2020</v>
      </c>
      <c r="AC151" s="20"/>
      <c r="AD151" s="21"/>
      <c r="AE151" s="22" t="s">
        <v>46</v>
      </c>
      <c r="AF151" s="14"/>
    </row>
    <row r="152" spans="1:32" ht="409.5" x14ac:dyDescent="0.2">
      <c r="A152" s="9">
        <v>3669</v>
      </c>
      <c r="B152" s="14">
        <v>130</v>
      </c>
      <c r="C152" s="10">
        <v>2018</v>
      </c>
      <c r="D152" s="15" t="s">
        <v>668</v>
      </c>
      <c r="E152" s="10" t="s">
        <v>34</v>
      </c>
      <c r="F152" s="10"/>
      <c r="G152" s="10"/>
      <c r="H152" s="10" t="s">
        <v>35</v>
      </c>
      <c r="I152" s="11" t="s">
        <v>36</v>
      </c>
      <c r="J152" s="12" t="s">
        <v>37</v>
      </c>
      <c r="K152" s="10" t="s">
        <v>643</v>
      </c>
      <c r="L152" s="10" t="s">
        <v>112</v>
      </c>
      <c r="M152" s="13" t="s">
        <v>644</v>
      </c>
      <c r="N152" s="13" t="s">
        <v>144</v>
      </c>
      <c r="O152" s="14">
        <v>2018</v>
      </c>
      <c r="P152" s="14"/>
      <c r="Q152" s="14"/>
      <c r="R152" s="15"/>
      <c r="S152" s="57" t="s">
        <v>669</v>
      </c>
      <c r="T152" s="16">
        <v>43507</v>
      </c>
      <c r="U152" s="16">
        <v>43830</v>
      </c>
      <c r="V152" s="14"/>
      <c r="W152" s="55" t="s">
        <v>670</v>
      </c>
      <c r="X152" s="18">
        <v>1</v>
      </c>
      <c r="Y152" s="19" t="s">
        <v>45</v>
      </c>
      <c r="Z152" s="14"/>
      <c r="AA152" s="14">
        <v>4</v>
      </c>
      <c r="AB152" s="14">
        <v>2020</v>
      </c>
      <c r="AC152" s="20"/>
      <c r="AD152" s="21"/>
      <c r="AE152" s="22" t="s">
        <v>46</v>
      </c>
      <c r="AF152" s="14"/>
    </row>
    <row r="153" spans="1:32" ht="299.25" x14ac:dyDescent="0.2">
      <c r="A153" s="9">
        <v>3670</v>
      </c>
      <c r="B153" s="10">
        <v>131</v>
      </c>
      <c r="C153" s="10">
        <v>2018</v>
      </c>
      <c r="D153" s="10" t="s">
        <v>671</v>
      </c>
      <c r="E153" s="10" t="s">
        <v>34</v>
      </c>
      <c r="F153" s="10"/>
      <c r="G153" s="10"/>
      <c r="H153" s="10" t="s">
        <v>85</v>
      </c>
      <c r="I153" s="11" t="s">
        <v>36</v>
      </c>
      <c r="J153" s="12" t="s">
        <v>37</v>
      </c>
      <c r="K153" s="10" t="s">
        <v>643</v>
      </c>
      <c r="L153" s="10" t="s">
        <v>112</v>
      </c>
      <c r="M153" s="13" t="s">
        <v>644</v>
      </c>
      <c r="N153" s="13" t="s">
        <v>144</v>
      </c>
      <c r="O153" s="14">
        <v>2018</v>
      </c>
      <c r="P153" s="14"/>
      <c r="Q153" s="14"/>
      <c r="R153" s="15"/>
      <c r="S153" s="25" t="s">
        <v>672</v>
      </c>
      <c r="T153" s="16">
        <v>43405</v>
      </c>
      <c r="U153" s="16">
        <v>43506</v>
      </c>
      <c r="V153" s="14"/>
      <c r="W153" s="10" t="s">
        <v>673</v>
      </c>
      <c r="X153" s="18">
        <v>1</v>
      </c>
      <c r="Y153" s="19" t="s">
        <v>45</v>
      </c>
      <c r="Z153" s="14"/>
      <c r="AA153" s="14" t="s">
        <v>485</v>
      </c>
      <c r="AB153" s="14">
        <v>2019</v>
      </c>
      <c r="AC153" s="20"/>
      <c r="AD153" s="21"/>
      <c r="AE153" s="22" t="s">
        <v>46</v>
      </c>
      <c r="AF153" s="14"/>
    </row>
    <row r="154" spans="1:32" ht="135" customHeight="1" x14ac:dyDescent="0.2">
      <c r="A154" s="9">
        <v>3671</v>
      </c>
      <c r="B154" s="10">
        <v>132</v>
      </c>
      <c r="C154" s="10">
        <v>2018</v>
      </c>
      <c r="D154" s="10" t="s">
        <v>674</v>
      </c>
      <c r="E154" s="10" t="s">
        <v>34</v>
      </c>
      <c r="F154" s="10"/>
      <c r="G154" s="10"/>
      <c r="H154" s="10" t="s">
        <v>186</v>
      </c>
      <c r="I154" s="11" t="s">
        <v>36</v>
      </c>
      <c r="J154" s="12" t="s">
        <v>37</v>
      </c>
      <c r="K154" s="10" t="s">
        <v>643</v>
      </c>
      <c r="L154" s="10" t="s">
        <v>112</v>
      </c>
      <c r="M154" s="13" t="s">
        <v>644</v>
      </c>
      <c r="N154" s="13" t="s">
        <v>144</v>
      </c>
      <c r="O154" s="14">
        <v>2018</v>
      </c>
      <c r="P154" s="14"/>
      <c r="Q154" s="14"/>
      <c r="R154" s="15" t="s">
        <v>42</v>
      </c>
      <c r="S154" s="49" t="s">
        <v>561</v>
      </c>
      <c r="T154" s="16">
        <v>43346</v>
      </c>
      <c r="U154" s="16">
        <v>43677</v>
      </c>
      <c r="V154" s="14"/>
      <c r="W154" s="55" t="s">
        <v>675</v>
      </c>
      <c r="X154" s="18">
        <v>1</v>
      </c>
      <c r="Y154" s="19" t="s">
        <v>45</v>
      </c>
      <c r="Z154" s="14"/>
      <c r="AA154" s="14">
        <v>11</v>
      </c>
      <c r="AB154" s="14">
        <v>2019</v>
      </c>
      <c r="AC154" s="20"/>
      <c r="AD154" s="21"/>
      <c r="AE154" s="22" t="s">
        <v>46</v>
      </c>
      <c r="AF154" s="14"/>
    </row>
    <row r="155" spans="1:32" ht="204" customHeight="1" x14ac:dyDescent="0.2">
      <c r="A155" s="9">
        <v>3673</v>
      </c>
      <c r="B155" s="10">
        <v>134</v>
      </c>
      <c r="C155" s="10">
        <v>2018</v>
      </c>
      <c r="D155" s="15" t="s">
        <v>676</v>
      </c>
      <c r="E155" s="10" t="s">
        <v>34</v>
      </c>
      <c r="F155" s="10"/>
      <c r="G155" s="10"/>
      <c r="H155" s="10" t="s">
        <v>35</v>
      </c>
      <c r="I155" s="11" t="s">
        <v>36</v>
      </c>
      <c r="J155" s="12" t="s">
        <v>37</v>
      </c>
      <c r="K155" s="10" t="s">
        <v>677</v>
      </c>
      <c r="L155" s="10" t="s">
        <v>396</v>
      </c>
      <c r="M155" s="13" t="s">
        <v>644</v>
      </c>
      <c r="N155" s="13" t="s">
        <v>144</v>
      </c>
      <c r="O155" s="14">
        <v>2018</v>
      </c>
      <c r="P155" s="14"/>
      <c r="Q155" s="14"/>
      <c r="R155" s="15" t="s">
        <v>42</v>
      </c>
      <c r="S155" s="25" t="s">
        <v>678</v>
      </c>
      <c r="T155" s="16">
        <v>43433</v>
      </c>
      <c r="U155" s="16">
        <v>43496</v>
      </c>
      <c r="V155" s="14"/>
      <c r="W155" s="10" t="s">
        <v>679</v>
      </c>
      <c r="X155" s="18">
        <v>1</v>
      </c>
      <c r="Y155" s="19" t="s">
        <v>45</v>
      </c>
      <c r="Z155" s="14"/>
      <c r="AA155" s="14" t="s">
        <v>41</v>
      </c>
      <c r="AB155" s="14">
        <v>2019</v>
      </c>
      <c r="AC155" s="20"/>
      <c r="AD155" s="21"/>
      <c r="AE155" s="22" t="s">
        <v>46</v>
      </c>
      <c r="AF155" s="14"/>
    </row>
    <row r="156" spans="1:32" ht="159.75" customHeight="1" x14ac:dyDescent="0.2">
      <c r="A156" s="9">
        <v>3674</v>
      </c>
      <c r="B156" s="10">
        <v>135</v>
      </c>
      <c r="C156" s="10">
        <v>2018</v>
      </c>
      <c r="D156" s="15" t="s">
        <v>680</v>
      </c>
      <c r="E156" s="10" t="s">
        <v>34</v>
      </c>
      <c r="F156" s="10"/>
      <c r="G156" s="10"/>
      <c r="H156" s="10" t="s">
        <v>35</v>
      </c>
      <c r="I156" s="11" t="s">
        <v>36</v>
      </c>
      <c r="J156" s="12" t="s">
        <v>37</v>
      </c>
      <c r="K156" s="10" t="s">
        <v>677</v>
      </c>
      <c r="L156" s="10" t="s">
        <v>396</v>
      </c>
      <c r="M156" s="13" t="s">
        <v>644</v>
      </c>
      <c r="N156" s="13" t="s">
        <v>144</v>
      </c>
      <c r="O156" s="14">
        <v>2018</v>
      </c>
      <c r="P156" s="14"/>
      <c r="Q156" s="14"/>
      <c r="R156" s="15"/>
      <c r="S156" s="25" t="s">
        <v>681</v>
      </c>
      <c r="T156" s="16">
        <v>43433</v>
      </c>
      <c r="U156" s="16">
        <v>43496</v>
      </c>
      <c r="V156" s="14"/>
      <c r="W156" s="10" t="s">
        <v>682</v>
      </c>
      <c r="X156" s="18">
        <v>1</v>
      </c>
      <c r="Y156" s="19" t="s">
        <v>45</v>
      </c>
      <c r="Z156" s="14"/>
      <c r="AA156" s="14" t="s">
        <v>41</v>
      </c>
      <c r="AB156" s="14">
        <v>2019</v>
      </c>
      <c r="AC156" s="20"/>
      <c r="AD156" s="21"/>
      <c r="AE156" s="22" t="s">
        <v>46</v>
      </c>
      <c r="AF156" s="14"/>
    </row>
    <row r="157" spans="1:32" ht="227.25" customHeight="1" x14ac:dyDescent="0.2">
      <c r="A157" s="9">
        <v>3675</v>
      </c>
      <c r="B157" s="14">
        <v>136</v>
      </c>
      <c r="C157" s="10">
        <v>2018</v>
      </c>
      <c r="D157" s="15" t="s">
        <v>683</v>
      </c>
      <c r="E157" s="10" t="s">
        <v>34</v>
      </c>
      <c r="F157" s="10"/>
      <c r="G157" s="10"/>
      <c r="H157" s="10" t="s">
        <v>35</v>
      </c>
      <c r="I157" s="11" t="s">
        <v>36</v>
      </c>
      <c r="J157" s="12" t="s">
        <v>37</v>
      </c>
      <c r="K157" s="10" t="s">
        <v>677</v>
      </c>
      <c r="L157" s="10" t="s">
        <v>396</v>
      </c>
      <c r="M157" s="13" t="s">
        <v>644</v>
      </c>
      <c r="N157" s="13" t="s">
        <v>144</v>
      </c>
      <c r="O157" s="14">
        <v>2018</v>
      </c>
      <c r="P157" s="14"/>
      <c r="Q157" s="14"/>
      <c r="R157" s="15"/>
      <c r="S157" s="25" t="s">
        <v>684</v>
      </c>
      <c r="T157" s="16">
        <v>43433</v>
      </c>
      <c r="U157" s="16">
        <v>43496</v>
      </c>
      <c r="V157" s="14"/>
      <c r="W157" s="10" t="s">
        <v>685</v>
      </c>
      <c r="X157" s="18">
        <v>1</v>
      </c>
      <c r="Y157" s="19" t="s">
        <v>45</v>
      </c>
      <c r="Z157" s="14"/>
      <c r="AA157" s="14" t="s">
        <v>41</v>
      </c>
      <c r="AB157" s="14">
        <v>2019</v>
      </c>
      <c r="AC157" s="20"/>
      <c r="AD157" s="21"/>
      <c r="AE157" s="22" t="s">
        <v>46</v>
      </c>
      <c r="AF157" s="14"/>
    </row>
    <row r="158" spans="1:32" ht="200.25" customHeight="1" x14ac:dyDescent="0.2">
      <c r="A158" s="9">
        <v>3676</v>
      </c>
      <c r="B158" s="10">
        <v>137</v>
      </c>
      <c r="C158" s="10">
        <v>2018</v>
      </c>
      <c r="D158" s="15" t="s">
        <v>686</v>
      </c>
      <c r="E158" s="10" t="s">
        <v>34</v>
      </c>
      <c r="F158" s="10"/>
      <c r="G158" s="10"/>
      <c r="H158" s="10" t="s">
        <v>35</v>
      </c>
      <c r="I158" s="11" t="s">
        <v>36</v>
      </c>
      <c r="J158" s="12" t="s">
        <v>98</v>
      </c>
      <c r="K158" s="10" t="s">
        <v>677</v>
      </c>
      <c r="L158" s="10" t="s">
        <v>100</v>
      </c>
      <c r="M158" s="13" t="s">
        <v>644</v>
      </c>
      <c r="N158" s="13" t="s">
        <v>144</v>
      </c>
      <c r="O158" s="14">
        <v>2018</v>
      </c>
      <c r="P158" s="14"/>
      <c r="Q158" s="14"/>
      <c r="R158" s="15"/>
      <c r="S158" s="25" t="s">
        <v>687</v>
      </c>
      <c r="T158" s="16">
        <v>43427</v>
      </c>
      <c r="U158" s="16">
        <v>44012</v>
      </c>
      <c r="V158" s="10"/>
      <c r="W158" s="10" t="s">
        <v>688</v>
      </c>
      <c r="X158" s="18">
        <v>1</v>
      </c>
      <c r="Y158" s="19" t="s">
        <v>45</v>
      </c>
      <c r="Z158" s="10"/>
      <c r="AA158" s="14">
        <v>6</v>
      </c>
      <c r="AB158" s="14">
        <v>2020</v>
      </c>
      <c r="AC158" s="20"/>
      <c r="AD158" s="21"/>
      <c r="AE158" s="22" t="s">
        <v>46</v>
      </c>
      <c r="AF158" s="14"/>
    </row>
    <row r="159" spans="1:32" ht="354.75" customHeight="1" x14ac:dyDescent="0.2">
      <c r="A159" s="9">
        <v>3677</v>
      </c>
      <c r="B159" s="10">
        <v>138</v>
      </c>
      <c r="C159" s="10">
        <v>2018</v>
      </c>
      <c r="D159" s="10" t="s">
        <v>689</v>
      </c>
      <c r="E159" s="10" t="s">
        <v>34</v>
      </c>
      <c r="F159" s="10"/>
      <c r="G159" s="10"/>
      <c r="H159" s="10" t="s">
        <v>301</v>
      </c>
      <c r="I159" s="11" t="s">
        <v>308</v>
      </c>
      <c r="J159" s="12" t="s">
        <v>133</v>
      </c>
      <c r="K159" s="10" t="s">
        <v>309</v>
      </c>
      <c r="L159" s="10" t="s">
        <v>279</v>
      </c>
      <c r="M159" s="13" t="s">
        <v>644</v>
      </c>
      <c r="N159" s="13" t="s">
        <v>144</v>
      </c>
      <c r="O159" s="14">
        <v>2018</v>
      </c>
      <c r="P159" s="14"/>
      <c r="Q159" s="14"/>
      <c r="R159" s="15"/>
      <c r="S159" s="25"/>
      <c r="T159" s="16"/>
      <c r="U159" s="16">
        <v>43585</v>
      </c>
      <c r="V159" s="14"/>
      <c r="W159" s="10" t="s">
        <v>690</v>
      </c>
      <c r="X159" s="18">
        <v>1</v>
      </c>
      <c r="Y159" s="19" t="s">
        <v>45</v>
      </c>
      <c r="Z159" s="14"/>
      <c r="AA159" s="14" t="s">
        <v>455</v>
      </c>
      <c r="AB159" s="14">
        <v>2019</v>
      </c>
      <c r="AC159" s="20"/>
      <c r="AD159" s="21"/>
      <c r="AE159" s="22" t="s">
        <v>58</v>
      </c>
      <c r="AF159" s="14"/>
    </row>
    <row r="160" spans="1:32" ht="126.75" customHeight="1" x14ac:dyDescent="0.2">
      <c r="A160" s="9">
        <v>3678</v>
      </c>
      <c r="B160" s="14">
        <v>139</v>
      </c>
      <c r="C160" s="10">
        <v>2018</v>
      </c>
      <c r="D160" s="10" t="s">
        <v>691</v>
      </c>
      <c r="E160" s="10" t="s">
        <v>34</v>
      </c>
      <c r="F160" s="10"/>
      <c r="G160" s="10"/>
      <c r="H160" s="10" t="s">
        <v>85</v>
      </c>
      <c r="I160" s="11" t="s">
        <v>308</v>
      </c>
      <c r="J160" s="12" t="s">
        <v>133</v>
      </c>
      <c r="K160" s="10" t="s">
        <v>309</v>
      </c>
      <c r="L160" s="10" t="s">
        <v>279</v>
      </c>
      <c r="M160" s="13" t="s">
        <v>644</v>
      </c>
      <c r="N160" s="13" t="s">
        <v>144</v>
      </c>
      <c r="O160" s="14">
        <v>2018</v>
      </c>
      <c r="P160" s="14"/>
      <c r="Q160" s="14"/>
      <c r="R160" s="15"/>
      <c r="S160" s="25"/>
      <c r="T160" s="16"/>
      <c r="U160" s="16">
        <v>43708</v>
      </c>
      <c r="V160" s="14"/>
      <c r="W160" s="10" t="s">
        <v>692</v>
      </c>
      <c r="X160" s="18">
        <v>1</v>
      </c>
      <c r="Y160" s="19" t="s">
        <v>45</v>
      </c>
      <c r="Z160" s="14"/>
      <c r="AA160" s="14">
        <v>8</v>
      </c>
      <c r="AB160" s="14">
        <v>2019</v>
      </c>
      <c r="AC160" s="20"/>
      <c r="AD160" s="21"/>
      <c r="AE160" s="22" t="s">
        <v>58</v>
      </c>
      <c r="AF160" s="14"/>
    </row>
    <row r="161" spans="1:32" ht="78" customHeight="1" x14ac:dyDescent="0.2">
      <c r="A161" s="9">
        <v>3679</v>
      </c>
      <c r="B161" s="10">
        <v>140</v>
      </c>
      <c r="C161" s="10">
        <v>2018</v>
      </c>
      <c r="D161" s="10" t="s">
        <v>693</v>
      </c>
      <c r="E161" s="10" t="s">
        <v>34</v>
      </c>
      <c r="F161" s="10"/>
      <c r="G161" s="10"/>
      <c r="H161" s="10" t="s">
        <v>48</v>
      </c>
      <c r="I161" s="11" t="s">
        <v>308</v>
      </c>
      <c r="J161" s="12" t="s">
        <v>133</v>
      </c>
      <c r="K161" s="10" t="s">
        <v>309</v>
      </c>
      <c r="L161" s="10" t="s">
        <v>279</v>
      </c>
      <c r="M161" s="13" t="s">
        <v>694</v>
      </c>
      <c r="N161" s="13" t="s">
        <v>172</v>
      </c>
      <c r="O161" s="14">
        <v>2018</v>
      </c>
      <c r="P161" s="14"/>
      <c r="Q161" s="14"/>
      <c r="R161" s="15" t="s">
        <v>42</v>
      </c>
      <c r="S161" s="25" t="s">
        <v>695</v>
      </c>
      <c r="T161" s="16">
        <v>43506</v>
      </c>
      <c r="U161" s="16">
        <v>43534</v>
      </c>
      <c r="V161" s="14"/>
      <c r="W161" s="10" t="s">
        <v>696</v>
      </c>
      <c r="X161" s="18">
        <v>1</v>
      </c>
      <c r="Y161" s="19" t="s">
        <v>45</v>
      </c>
      <c r="Z161" s="14"/>
      <c r="AA161" s="14">
        <v>10</v>
      </c>
      <c r="AB161" s="14">
        <v>2019</v>
      </c>
      <c r="AC161" s="20"/>
      <c r="AD161" s="21"/>
      <c r="AE161" s="22" t="s">
        <v>58</v>
      </c>
      <c r="AF161" s="14"/>
    </row>
    <row r="162" spans="1:32" ht="78" customHeight="1" x14ac:dyDescent="0.2">
      <c r="A162" s="9">
        <v>3680</v>
      </c>
      <c r="B162" s="10">
        <v>1</v>
      </c>
      <c r="C162" s="10">
        <v>2019</v>
      </c>
      <c r="D162" s="10" t="s">
        <v>697</v>
      </c>
      <c r="E162" s="10" t="s">
        <v>34</v>
      </c>
      <c r="F162" s="10"/>
      <c r="G162" s="10"/>
      <c r="H162" s="10" t="s">
        <v>35</v>
      </c>
      <c r="I162" s="11" t="s">
        <v>36</v>
      </c>
      <c r="J162" s="12" t="s">
        <v>37</v>
      </c>
      <c r="K162" s="10" t="s">
        <v>698</v>
      </c>
      <c r="L162" s="10" t="s">
        <v>100</v>
      </c>
      <c r="M162" s="13" t="s">
        <v>699</v>
      </c>
      <c r="N162" s="13" t="s">
        <v>138</v>
      </c>
      <c r="O162" s="14">
        <v>2019</v>
      </c>
      <c r="P162" s="14"/>
      <c r="Q162" s="14"/>
      <c r="R162" s="15"/>
      <c r="S162" s="25" t="s">
        <v>700</v>
      </c>
      <c r="T162" s="16">
        <v>43525</v>
      </c>
      <c r="U162" s="16">
        <v>43829</v>
      </c>
      <c r="V162" s="58"/>
      <c r="W162" s="10" t="s">
        <v>701</v>
      </c>
      <c r="X162" s="18">
        <v>1</v>
      </c>
      <c r="Y162" s="19" t="s">
        <v>45</v>
      </c>
      <c r="Z162" s="14"/>
      <c r="AA162" s="14">
        <v>7</v>
      </c>
      <c r="AB162" s="14">
        <v>2019</v>
      </c>
      <c r="AC162" s="20"/>
      <c r="AD162" s="21"/>
      <c r="AE162" s="22" t="s">
        <v>46</v>
      </c>
      <c r="AF162" s="14"/>
    </row>
    <row r="163" spans="1:32" ht="87.75" customHeight="1" x14ac:dyDescent="0.2">
      <c r="A163" s="9">
        <v>3681</v>
      </c>
      <c r="B163" s="10">
        <v>2</v>
      </c>
      <c r="C163" s="10">
        <v>2019</v>
      </c>
      <c r="D163" s="59" t="s">
        <v>702</v>
      </c>
      <c r="E163" s="10" t="s">
        <v>34</v>
      </c>
      <c r="F163" s="10"/>
      <c r="G163" s="10"/>
      <c r="H163" s="10" t="s">
        <v>35</v>
      </c>
      <c r="I163" s="11" t="s">
        <v>36</v>
      </c>
      <c r="J163" s="12" t="s">
        <v>77</v>
      </c>
      <c r="K163" s="10" t="s">
        <v>703</v>
      </c>
      <c r="L163" s="10" t="s">
        <v>112</v>
      </c>
      <c r="M163" s="13" t="s">
        <v>699</v>
      </c>
      <c r="N163" s="13" t="s">
        <v>138</v>
      </c>
      <c r="O163" s="14">
        <v>2019</v>
      </c>
      <c r="P163" s="14"/>
      <c r="Q163" s="14"/>
      <c r="R163" s="15" t="s">
        <v>358</v>
      </c>
      <c r="S163" s="25" t="s">
        <v>704</v>
      </c>
      <c r="T163" s="16" t="s">
        <v>705</v>
      </c>
      <c r="U163" s="16">
        <v>43662</v>
      </c>
      <c r="V163" s="14"/>
      <c r="W163" s="10" t="s">
        <v>706</v>
      </c>
      <c r="X163" s="18">
        <v>1</v>
      </c>
      <c r="Y163" s="19" t="s">
        <v>45</v>
      </c>
      <c r="Z163" s="14"/>
      <c r="AA163" s="14">
        <v>12</v>
      </c>
      <c r="AB163" s="14">
        <v>2019</v>
      </c>
      <c r="AC163" s="20"/>
      <c r="AD163" s="21"/>
      <c r="AE163" s="22" t="s">
        <v>46</v>
      </c>
      <c r="AF163" s="14"/>
    </row>
    <row r="164" spans="1:32" ht="78" customHeight="1" x14ac:dyDescent="0.2">
      <c r="A164" s="9">
        <v>3682</v>
      </c>
      <c r="B164" s="10">
        <v>3</v>
      </c>
      <c r="C164" s="10">
        <v>2019</v>
      </c>
      <c r="D164" s="59" t="s">
        <v>707</v>
      </c>
      <c r="E164" s="10" t="s">
        <v>34</v>
      </c>
      <c r="F164" s="10"/>
      <c r="G164" s="10"/>
      <c r="H164" s="10" t="s">
        <v>35</v>
      </c>
      <c r="I164" s="11" t="s">
        <v>36</v>
      </c>
      <c r="J164" s="12" t="s">
        <v>37</v>
      </c>
      <c r="K164" s="10" t="s">
        <v>703</v>
      </c>
      <c r="L164" s="10" t="s">
        <v>112</v>
      </c>
      <c r="M164" s="13" t="s">
        <v>699</v>
      </c>
      <c r="N164" s="13" t="s">
        <v>138</v>
      </c>
      <c r="O164" s="14">
        <v>2019</v>
      </c>
      <c r="P164" s="14"/>
      <c r="Q164" s="14"/>
      <c r="R164" s="15" t="s">
        <v>42</v>
      </c>
      <c r="S164" s="25" t="s">
        <v>708</v>
      </c>
      <c r="T164" s="16" t="s">
        <v>705</v>
      </c>
      <c r="U164" s="16">
        <v>43646</v>
      </c>
      <c r="V164" s="14"/>
      <c r="W164" s="10" t="s">
        <v>709</v>
      </c>
      <c r="X164" s="18">
        <v>1</v>
      </c>
      <c r="Y164" s="19" t="s">
        <v>45</v>
      </c>
      <c r="Z164" s="14"/>
      <c r="AA164" s="14">
        <v>12</v>
      </c>
      <c r="AB164" s="14">
        <v>2019</v>
      </c>
      <c r="AC164" s="20"/>
      <c r="AD164" s="21"/>
      <c r="AE164" s="22" t="s">
        <v>46</v>
      </c>
      <c r="AF164" s="14"/>
    </row>
    <row r="165" spans="1:32" ht="78" customHeight="1" x14ac:dyDescent="0.2">
      <c r="A165" s="9">
        <v>3683</v>
      </c>
      <c r="B165" s="10">
        <v>4</v>
      </c>
      <c r="C165" s="10">
        <v>2019</v>
      </c>
      <c r="D165" s="59" t="s">
        <v>710</v>
      </c>
      <c r="E165" s="10" t="s">
        <v>34</v>
      </c>
      <c r="F165" s="10"/>
      <c r="G165" s="10"/>
      <c r="H165" s="10" t="s">
        <v>48</v>
      </c>
      <c r="I165" s="11" t="s">
        <v>308</v>
      </c>
      <c r="J165" s="12" t="s">
        <v>133</v>
      </c>
      <c r="K165" s="10" t="s">
        <v>309</v>
      </c>
      <c r="L165" s="10" t="s">
        <v>181</v>
      </c>
      <c r="M165" s="13" t="s">
        <v>699</v>
      </c>
      <c r="N165" s="13" t="s">
        <v>138</v>
      </c>
      <c r="O165" s="14">
        <v>2019</v>
      </c>
      <c r="P165" s="14"/>
      <c r="Q165" s="14"/>
      <c r="R165" s="15" t="s">
        <v>358</v>
      </c>
      <c r="S165" s="25" t="s">
        <v>711</v>
      </c>
      <c r="T165" s="16">
        <v>43545</v>
      </c>
      <c r="U165" s="16">
        <v>44012</v>
      </c>
      <c r="V165" s="14"/>
      <c r="W165" s="10" t="s">
        <v>712</v>
      </c>
      <c r="X165" s="18">
        <v>1</v>
      </c>
      <c r="Y165" s="19" t="s">
        <v>45</v>
      </c>
      <c r="Z165" s="14"/>
      <c r="AA165" s="14">
        <v>11</v>
      </c>
      <c r="AB165" s="14">
        <v>2020</v>
      </c>
      <c r="AC165" s="20"/>
      <c r="AD165" s="21"/>
      <c r="AE165" s="22" t="s">
        <v>58</v>
      </c>
      <c r="AF165" s="14"/>
    </row>
    <row r="166" spans="1:32" ht="78" customHeight="1" x14ac:dyDescent="0.2">
      <c r="A166" s="9">
        <v>3684</v>
      </c>
      <c r="B166" s="10">
        <v>5</v>
      </c>
      <c r="C166" s="10">
        <v>2019</v>
      </c>
      <c r="D166" s="59" t="s">
        <v>713</v>
      </c>
      <c r="E166" s="10" t="s">
        <v>34</v>
      </c>
      <c r="F166" s="10"/>
      <c r="G166" s="10"/>
      <c r="H166" s="10" t="s">
        <v>48</v>
      </c>
      <c r="I166" s="11" t="s">
        <v>308</v>
      </c>
      <c r="J166" s="12" t="s">
        <v>133</v>
      </c>
      <c r="K166" s="10" t="s">
        <v>309</v>
      </c>
      <c r="L166" s="10" t="s">
        <v>181</v>
      </c>
      <c r="M166" s="13" t="s">
        <v>699</v>
      </c>
      <c r="N166" s="13" t="s">
        <v>138</v>
      </c>
      <c r="O166" s="14">
        <v>2019</v>
      </c>
      <c r="P166" s="14"/>
      <c r="Q166" s="14"/>
      <c r="R166" s="15" t="s">
        <v>358</v>
      </c>
      <c r="S166" s="25" t="s">
        <v>711</v>
      </c>
      <c r="T166" s="16">
        <v>43545</v>
      </c>
      <c r="U166" s="16">
        <v>44012</v>
      </c>
      <c r="V166" s="14"/>
      <c r="W166" s="10" t="s">
        <v>714</v>
      </c>
      <c r="X166" s="18">
        <v>1</v>
      </c>
      <c r="Y166" s="19" t="s">
        <v>45</v>
      </c>
      <c r="Z166" s="14"/>
      <c r="AA166" s="14">
        <v>11</v>
      </c>
      <c r="AB166" s="14">
        <v>2020</v>
      </c>
      <c r="AC166" s="20"/>
      <c r="AD166" s="21"/>
      <c r="AE166" s="22" t="s">
        <v>58</v>
      </c>
      <c r="AF166" s="14"/>
    </row>
    <row r="167" spans="1:32" ht="78" customHeight="1" x14ac:dyDescent="0.2">
      <c r="A167" s="9">
        <v>3685</v>
      </c>
      <c r="B167" s="10">
        <v>6</v>
      </c>
      <c r="C167" s="10">
        <v>2019</v>
      </c>
      <c r="D167" s="59" t="s">
        <v>715</v>
      </c>
      <c r="E167" s="10" t="s">
        <v>34</v>
      </c>
      <c r="F167" s="10"/>
      <c r="G167" s="10"/>
      <c r="H167" s="10" t="s">
        <v>85</v>
      </c>
      <c r="I167" s="11" t="s">
        <v>49</v>
      </c>
      <c r="J167" s="12" t="s">
        <v>50</v>
      </c>
      <c r="K167" s="10" t="s">
        <v>180</v>
      </c>
      <c r="L167" s="10" t="s">
        <v>63</v>
      </c>
      <c r="M167" s="13" t="s">
        <v>699</v>
      </c>
      <c r="N167" s="13" t="s">
        <v>138</v>
      </c>
      <c r="O167" s="14">
        <v>2019</v>
      </c>
      <c r="P167" s="14"/>
      <c r="Q167" s="14"/>
      <c r="R167" s="15" t="s">
        <v>358</v>
      </c>
      <c r="S167" s="25" t="s">
        <v>716</v>
      </c>
      <c r="T167" s="16">
        <v>43710</v>
      </c>
      <c r="U167" s="16">
        <v>44408</v>
      </c>
      <c r="V167" s="14"/>
      <c r="W167" s="10" t="s">
        <v>717</v>
      </c>
      <c r="X167" s="18">
        <v>1</v>
      </c>
      <c r="Y167" s="19" t="s">
        <v>45</v>
      </c>
      <c r="Z167" s="14"/>
      <c r="AA167" s="14">
        <v>7</v>
      </c>
      <c r="AB167" s="14">
        <v>2021</v>
      </c>
      <c r="AC167" s="20"/>
      <c r="AD167" s="21"/>
      <c r="AE167" s="22" t="s">
        <v>58</v>
      </c>
      <c r="AF167" s="14"/>
    </row>
    <row r="168" spans="1:32" ht="78" customHeight="1" x14ac:dyDescent="0.2">
      <c r="A168" s="9">
        <v>3686</v>
      </c>
      <c r="B168" s="10">
        <v>7</v>
      </c>
      <c r="C168" s="10">
        <v>2019</v>
      </c>
      <c r="D168" s="59" t="s">
        <v>718</v>
      </c>
      <c r="E168" s="10" t="s">
        <v>719</v>
      </c>
      <c r="F168" s="10"/>
      <c r="G168" s="10"/>
      <c r="H168" s="10" t="s">
        <v>85</v>
      </c>
      <c r="I168" s="11" t="s">
        <v>49</v>
      </c>
      <c r="J168" s="12" t="s">
        <v>50</v>
      </c>
      <c r="K168" s="10" t="s">
        <v>180</v>
      </c>
      <c r="L168" s="10" t="s">
        <v>63</v>
      </c>
      <c r="M168" s="13" t="s">
        <v>699</v>
      </c>
      <c r="N168" s="13" t="s">
        <v>138</v>
      </c>
      <c r="O168" s="14">
        <v>2019</v>
      </c>
      <c r="P168" s="14"/>
      <c r="Q168" s="14"/>
      <c r="R168" s="15" t="s">
        <v>358</v>
      </c>
      <c r="S168" s="25" t="s">
        <v>720</v>
      </c>
      <c r="T168" s="16">
        <v>43710</v>
      </c>
      <c r="U168" s="16">
        <v>44592</v>
      </c>
      <c r="V168" s="14"/>
      <c r="W168" s="10" t="s">
        <v>721</v>
      </c>
      <c r="X168" s="18">
        <v>1</v>
      </c>
      <c r="Y168" s="19" t="s">
        <v>318</v>
      </c>
      <c r="Z168" s="14"/>
      <c r="AA168" s="14">
        <v>3</v>
      </c>
      <c r="AB168" s="14">
        <v>2022</v>
      </c>
      <c r="AC168" s="20"/>
      <c r="AD168" s="21"/>
      <c r="AE168" s="22" t="s">
        <v>58</v>
      </c>
      <c r="AF168" s="34" t="s">
        <v>722</v>
      </c>
    </row>
    <row r="169" spans="1:32" ht="78" customHeight="1" x14ac:dyDescent="0.2">
      <c r="A169" s="9">
        <v>3687</v>
      </c>
      <c r="B169" s="10">
        <v>8</v>
      </c>
      <c r="C169" s="10">
        <v>2019</v>
      </c>
      <c r="D169" s="59" t="s">
        <v>723</v>
      </c>
      <c r="E169" s="10" t="s">
        <v>34</v>
      </c>
      <c r="F169" s="10"/>
      <c r="G169" s="10"/>
      <c r="H169" s="10" t="s">
        <v>85</v>
      </c>
      <c r="I169" s="11" t="s">
        <v>121</v>
      </c>
      <c r="J169" s="12" t="s">
        <v>77</v>
      </c>
      <c r="K169" s="10" t="s">
        <v>724</v>
      </c>
      <c r="L169" s="10" t="s">
        <v>63</v>
      </c>
      <c r="M169" s="13" t="s">
        <v>699</v>
      </c>
      <c r="N169" s="13" t="s">
        <v>138</v>
      </c>
      <c r="O169" s="14">
        <v>2019</v>
      </c>
      <c r="P169" s="14"/>
      <c r="Q169" s="14"/>
      <c r="R169" s="15" t="s">
        <v>42</v>
      </c>
      <c r="S169" s="25" t="s">
        <v>725</v>
      </c>
      <c r="T169" s="16" t="s">
        <v>726</v>
      </c>
      <c r="U169" s="16">
        <v>43738</v>
      </c>
      <c r="V169" s="14"/>
      <c r="W169" s="10" t="s">
        <v>727</v>
      </c>
      <c r="X169" s="18">
        <v>1</v>
      </c>
      <c r="Y169" s="19" t="s">
        <v>45</v>
      </c>
      <c r="Z169" s="14"/>
      <c r="AA169" s="14">
        <v>10</v>
      </c>
      <c r="AB169" s="14">
        <v>2019</v>
      </c>
      <c r="AC169" s="20"/>
      <c r="AD169" s="21"/>
      <c r="AE169" s="22" t="s">
        <v>58</v>
      </c>
      <c r="AF169" s="14"/>
    </row>
    <row r="170" spans="1:32" ht="78" customHeight="1" x14ac:dyDescent="0.2">
      <c r="A170" s="9">
        <v>3688</v>
      </c>
      <c r="B170" s="10">
        <v>9</v>
      </c>
      <c r="C170" s="10">
        <v>2019</v>
      </c>
      <c r="D170" s="59" t="s">
        <v>728</v>
      </c>
      <c r="E170" s="10" t="s">
        <v>34</v>
      </c>
      <c r="F170" s="10"/>
      <c r="G170" s="10"/>
      <c r="H170" s="10" t="s">
        <v>35</v>
      </c>
      <c r="I170" s="11" t="s">
        <v>60</v>
      </c>
      <c r="J170" s="12" t="s">
        <v>61</v>
      </c>
      <c r="K170" s="10" t="s">
        <v>62</v>
      </c>
      <c r="L170" s="10" t="s">
        <v>63</v>
      </c>
      <c r="M170" s="13" t="s">
        <v>729</v>
      </c>
      <c r="N170" s="13" t="s">
        <v>274</v>
      </c>
      <c r="O170" s="14">
        <v>2019</v>
      </c>
      <c r="P170" s="14"/>
      <c r="Q170" s="14"/>
      <c r="R170" s="15" t="s">
        <v>436</v>
      </c>
      <c r="S170" s="25" t="s">
        <v>730</v>
      </c>
      <c r="T170" s="16" t="s">
        <v>731</v>
      </c>
      <c r="U170" s="16">
        <v>43738</v>
      </c>
      <c r="V170" s="14"/>
      <c r="W170" s="10" t="s">
        <v>732</v>
      </c>
      <c r="X170" s="18">
        <v>1</v>
      </c>
      <c r="Y170" s="19" t="s">
        <v>45</v>
      </c>
      <c r="Z170" s="14"/>
      <c r="AA170" s="14">
        <v>11</v>
      </c>
      <c r="AB170" s="14">
        <v>2019</v>
      </c>
      <c r="AC170" s="20"/>
      <c r="AD170" s="21"/>
      <c r="AE170" s="22" t="s">
        <v>58</v>
      </c>
      <c r="AF170" s="14"/>
    </row>
    <row r="171" spans="1:32" ht="78" customHeight="1" x14ac:dyDescent="0.2">
      <c r="A171" s="9">
        <v>3689</v>
      </c>
      <c r="B171" s="10">
        <v>10</v>
      </c>
      <c r="C171" s="10">
        <v>2019</v>
      </c>
      <c r="D171" s="59" t="s">
        <v>733</v>
      </c>
      <c r="E171" s="10" t="s">
        <v>34</v>
      </c>
      <c r="F171" s="10"/>
      <c r="G171" s="10"/>
      <c r="H171" s="10" t="s">
        <v>48</v>
      </c>
      <c r="I171" s="11" t="s">
        <v>60</v>
      </c>
      <c r="J171" s="12" t="s">
        <v>61</v>
      </c>
      <c r="K171" s="10" t="s">
        <v>62</v>
      </c>
      <c r="L171" s="10" t="s">
        <v>63</v>
      </c>
      <c r="M171" s="13" t="s">
        <v>729</v>
      </c>
      <c r="N171" s="13" t="s">
        <v>274</v>
      </c>
      <c r="O171" s="14">
        <v>2019</v>
      </c>
      <c r="P171" s="14"/>
      <c r="Q171" s="14"/>
      <c r="R171" s="15" t="s">
        <v>42</v>
      </c>
      <c r="S171" s="25" t="s">
        <v>734</v>
      </c>
      <c r="T171" s="16" t="s">
        <v>731</v>
      </c>
      <c r="U171" s="16">
        <v>43738</v>
      </c>
      <c r="V171" s="14"/>
      <c r="W171" s="10" t="s">
        <v>735</v>
      </c>
      <c r="X171" s="18">
        <v>1</v>
      </c>
      <c r="Y171" s="19" t="s">
        <v>45</v>
      </c>
      <c r="Z171" s="14"/>
      <c r="AA171" s="14">
        <v>12</v>
      </c>
      <c r="AB171" s="14">
        <v>2019</v>
      </c>
      <c r="AC171" s="20"/>
      <c r="AD171" s="21"/>
      <c r="AE171" s="22" t="s">
        <v>58</v>
      </c>
      <c r="AF171" s="14"/>
    </row>
    <row r="172" spans="1:32" ht="78" customHeight="1" x14ac:dyDescent="0.2">
      <c r="A172" s="9">
        <v>3690</v>
      </c>
      <c r="B172" s="10">
        <v>11</v>
      </c>
      <c r="C172" s="10">
        <v>2019</v>
      </c>
      <c r="D172" s="59" t="s">
        <v>736</v>
      </c>
      <c r="E172" s="10" t="s">
        <v>34</v>
      </c>
      <c r="F172" s="10"/>
      <c r="G172" s="10"/>
      <c r="H172" s="10" t="s">
        <v>35</v>
      </c>
      <c r="I172" s="11" t="s">
        <v>36</v>
      </c>
      <c r="J172" s="12" t="s">
        <v>98</v>
      </c>
      <c r="K172" s="10" t="s">
        <v>737</v>
      </c>
      <c r="L172" s="10" t="s">
        <v>112</v>
      </c>
      <c r="M172" s="13" t="s">
        <v>729</v>
      </c>
      <c r="N172" s="13" t="s">
        <v>274</v>
      </c>
      <c r="O172" s="14">
        <v>2019</v>
      </c>
      <c r="P172" s="14"/>
      <c r="Q172" s="14"/>
      <c r="R172" s="15" t="s">
        <v>358</v>
      </c>
      <c r="S172" s="25" t="s">
        <v>738</v>
      </c>
      <c r="T172" s="16">
        <v>43556</v>
      </c>
      <c r="U172" s="16">
        <v>43608</v>
      </c>
      <c r="V172" s="14"/>
      <c r="W172" s="10" t="s">
        <v>739</v>
      </c>
      <c r="X172" s="18">
        <v>1</v>
      </c>
      <c r="Y172" s="19" t="s">
        <v>45</v>
      </c>
      <c r="Z172" s="14"/>
      <c r="AA172" s="14">
        <v>5</v>
      </c>
      <c r="AB172" s="14">
        <v>2019</v>
      </c>
      <c r="AC172" s="20"/>
      <c r="AD172" s="21"/>
      <c r="AE172" s="22" t="s">
        <v>46</v>
      </c>
      <c r="AF172" s="14"/>
    </row>
    <row r="173" spans="1:32" ht="78" customHeight="1" x14ac:dyDescent="0.2">
      <c r="A173" s="9">
        <v>3691</v>
      </c>
      <c r="B173" s="10">
        <v>12</v>
      </c>
      <c r="C173" s="10">
        <v>2019</v>
      </c>
      <c r="D173" s="59" t="s">
        <v>740</v>
      </c>
      <c r="E173" s="10" t="s">
        <v>34</v>
      </c>
      <c r="F173" s="10"/>
      <c r="G173" s="10"/>
      <c r="H173" s="10" t="s">
        <v>35</v>
      </c>
      <c r="I173" s="11" t="s">
        <v>36</v>
      </c>
      <c r="J173" s="12" t="s">
        <v>98</v>
      </c>
      <c r="K173" s="10" t="s">
        <v>737</v>
      </c>
      <c r="L173" s="10" t="s">
        <v>112</v>
      </c>
      <c r="M173" s="13" t="s">
        <v>729</v>
      </c>
      <c r="N173" s="13" t="s">
        <v>274</v>
      </c>
      <c r="O173" s="14">
        <v>2019</v>
      </c>
      <c r="P173" s="14"/>
      <c r="Q173" s="14"/>
      <c r="R173" s="15" t="s">
        <v>358</v>
      </c>
      <c r="S173" s="25" t="s">
        <v>741</v>
      </c>
      <c r="T173" s="16">
        <v>43556</v>
      </c>
      <c r="U173" s="16">
        <v>43608</v>
      </c>
      <c r="V173" s="14"/>
      <c r="W173" s="10" t="s">
        <v>739</v>
      </c>
      <c r="X173" s="18">
        <v>1</v>
      </c>
      <c r="Y173" s="19" t="s">
        <v>45</v>
      </c>
      <c r="Z173" s="14"/>
      <c r="AA173" s="14">
        <v>5</v>
      </c>
      <c r="AB173" s="14">
        <v>2019</v>
      </c>
      <c r="AC173" s="20"/>
      <c r="AD173" s="21"/>
      <c r="AE173" s="22" t="s">
        <v>46</v>
      </c>
      <c r="AF173" s="14"/>
    </row>
    <row r="174" spans="1:32" ht="78" customHeight="1" x14ac:dyDescent="0.2">
      <c r="A174" s="9">
        <v>3692</v>
      </c>
      <c r="B174" s="10">
        <v>13</v>
      </c>
      <c r="C174" s="10">
        <v>2019</v>
      </c>
      <c r="D174" s="59" t="s">
        <v>742</v>
      </c>
      <c r="E174" s="10" t="s">
        <v>34</v>
      </c>
      <c r="F174" s="10"/>
      <c r="G174" s="10"/>
      <c r="H174" s="10" t="s">
        <v>35</v>
      </c>
      <c r="I174" s="11" t="s">
        <v>36</v>
      </c>
      <c r="J174" s="12" t="s">
        <v>98</v>
      </c>
      <c r="K174" s="10" t="s">
        <v>743</v>
      </c>
      <c r="L174" s="10" t="s">
        <v>285</v>
      </c>
      <c r="M174" s="13" t="s">
        <v>729</v>
      </c>
      <c r="N174" s="13" t="s">
        <v>274</v>
      </c>
      <c r="O174" s="14">
        <v>2019</v>
      </c>
      <c r="P174" s="14"/>
      <c r="Q174" s="14"/>
      <c r="R174" s="15" t="s">
        <v>42</v>
      </c>
      <c r="S174" s="25" t="s">
        <v>744</v>
      </c>
      <c r="T174" s="16">
        <v>43616</v>
      </c>
      <c r="U174" s="16">
        <v>43799</v>
      </c>
      <c r="V174" s="14"/>
      <c r="W174" s="10" t="s">
        <v>745</v>
      </c>
      <c r="X174" s="18">
        <v>1</v>
      </c>
      <c r="Y174" s="19" t="s">
        <v>45</v>
      </c>
      <c r="Z174" s="14"/>
      <c r="AA174" s="14">
        <v>6</v>
      </c>
      <c r="AB174" s="14">
        <v>2020</v>
      </c>
      <c r="AC174" s="20"/>
      <c r="AD174" s="21"/>
      <c r="AE174" s="22" t="s">
        <v>46</v>
      </c>
      <c r="AF174" s="14"/>
    </row>
    <row r="175" spans="1:32" ht="78" customHeight="1" x14ac:dyDescent="0.2">
      <c r="A175" s="9">
        <v>3693</v>
      </c>
      <c r="B175" s="10">
        <v>14</v>
      </c>
      <c r="C175" s="10">
        <v>2019</v>
      </c>
      <c r="D175" s="59" t="s">
        <v>746</v>
      </c>
      <c r="E175" s="10" t="s">
        <v>34</v>
      </c>
      <c r="F175" s="10"/>
      <c r="G175" s="10"/>
      <c r="H175" s="10" t="s">
        <v>35</v>
      </c>
      <c r="I175" s="11" t="s">
        <v>36</v>
      </c>
      <c r="J175" s="12" t="s">
        <v>98</v>
      </c>
      <c r="K175" s="10" t="s">
        <v>743</v>
      </c>
      <c r="L175" s="10" t="s">
        <v>285</v>
      </c>
      <c r="M175" s="13" t="s">
        <v>729</v>
      </c>
      <c r="N175" s="13" t="s">
        <v>274</v>
      </c>
      <c r="O175" s="14">
        <v>2019</v>
      </c>
      <c r="P175" s="14"/>
      <c r="Q175" s="14"/>
      <c r="R175" s="15" t="s">
        <v>358</v>
      </c>
      <c r="S175" s="25" t="s">
        <v>747</v>
      </c>
      <c r="T175" s="16">
        <v>43616</v>
      </c>
      <c r="U175" s="16">
        <v>43616</v>
      </c>
      <c r="V175" s="14"/>
      <c r="W175" s="10" t="s">
        <v>748</v>
      </c>
      <c r="X175" s="18">
        <v>1</v>
      </c>
      <c r="Y175" s="19" t="s">
        <v>45</v>
      </c>
      <c r="Z175" s="14"/>
      <c r="AA175" s="14" t="s">
        <v>412</v>
      </c>
      <c r="AB175" s="14">
        <v>2019</v>
      </c>
      <c r="AC175" s="20"/>
      <c r="AD175" s="21"/>
      <c r="AE175" s="22" t="s">
        <v>46</v>
      </c>
      <c r="AF175" s="14"/>
    </row>
    <row r="176" spans="1:32" ht="78" customHeight="1" x14ac:dyDescent="0.2">
      <c r="A176" s="9">
        <v>3694</v>
      </c>
      <c r="B176" s="10">
        <v>15</v>
      </c>
      <c r="C176" s="10">
        <v>2019</v>
      </c>
      <c r="D176" s="59" t="s">
        <v>749</v>
      </c>
      <c r="E176" s="10" t="s">
        <v>34</v>
      </c>
      <c r="F176" s="10"/>
      <c r="G176" s="10"/>
      <c r="H176" s="10" t="s">
        <v>35</v>
      </c>
      <c r="I176" s="11" t="s">
        <v>36</v>
      </c>
      <c r="J176" s="12" t="s">
        <v>98</v>
      </c>
      <c r="K176" s="10" t="s">
        <v>743</v>
      </c>
      <c r="L176" s="10" t="s">
        <v>285</v>
      </c>
      <c r="M176" s="13" t="s">
        <v>729</v>
      </c>
      <c r="N176" s="13" t="s">
        <v>274</v>
      </c>
      <c r="O176" s="14">
        <v>2019</v>
      </c>
      <c r="P176" s="14"/>
      <c r="Q176" s="14"/>
      <c r="R176" s="15" t="s">
        <v>358</v>
      </c>
      <c r="S176" s="25" t="s">
        <v>750</v>
      </c>
      <c r="T176" s="16">
        <v>43616</v>
      </c>
      <c r="U176" s="16">
        <v>43617</v>
      </c>
      <c r="V176" s="14"/>
      <c r="W176" s="10" t="s">
        <v>751</v>
      </c>
      <c r="X176" s="18">
        <v>1</v>
      </c>
      <c r="Y176" s="19" t="s">
        <v>45</v>
      </c>
      <c r="Z176" s="14"/>
      <c r="AA176" s="14">
        <v>5</v>
      </c>
      <c r="AB176" s="14">
        <v>2019</v>
      </c>
      <c r="AC176" s="20"/>
      <c r="AD176" s="21"/>
      <c r="AE176" s="22" t="s">
        <v>46</v>
      </c>
      <c r="AF176" s="14"/>
    </row>
    <row r="177" spans="1:32" ht="78" customHeight="1" x14ac:dyDescent="0.2">
      <c r="A177" s="9">
        <v>3695</v>
      </c>
      <c r="B177" s="10">
        <v>16</v>
      </c>
      <c r="C177" s="10">
        <v>2019</v>
      </c>
      <c r="D177" s="59" t="s">
        <v>752</v>
      </c>
      <c r="E177" s="10" t="s">
        <v>34</v>
      </c>
      <c r="F177" s="10"/>
      <c r="G177" s="10"/>
      <c r="H177" s="10" t="s">
        <v>35</v>
      </c>
      <c r="I177" s="11" t="s">
        <v>36</v>
      </c>
      <c r="J177" s="12" t="s">
        <v>98</v>
      </c>
      <c r="K177" s="10" t="s">
        <v>743</v>
      </c>
      <c r="L177" s="10" t="s">
        <v>285</v>
      </c>
      <c r="M177" s="13" t="s">
        <v>729</v>
      </c>
      <c r="N177" s="13" t="s">
        <v>274</v>
      </c>
      <c r="O177" s="14">
        <v>2019</v>
      </c>
      <c r="P177" s="14"/>
      <c r="Q177" s="14"/>
      <c r="R177" s="15" t="s">
        <v>436</v>
      </c>
      <c r="S177" s="25" t="s">
        <v>753</v>
      </c>
      <c r="T177" s="16">
        <v>43616</v>
      </c>
      <c r="U177" s="16">
        <v>43617</v>
      </c>
      <c r="V177" s="14"/>
      <c r="W177" s="10" t="s">
        <v>754</v>
      </c>
      <c r="X177" s="18">
        <v>1</v>
      </c>
      <c r="Y177" s="19" t="s">
        <v>45</v>
      </c>
      <c r="Z177" s="14"/>
      <c r="AA177" s="14">
        <v>5</v>
      </c>
      <c r="AB177" s="14">
        <v>2019</v>
      </c>
      <c r="AC177" s="20"/>
      <c r="AD177" s="21"/>
      <c r="AE177" s="22" t="s">
        <v>46</v>
      </c>
      <c r="AF177" s="14"/>
    </row>
    <row r="178" spans="1:32" ht="78" customHeight="1" x14ac:dyDescent="0.2">
      <c r="A178" s="9">
        <v>3696</v>
      </c>
      <c r="B178" s="10">
        <v>17</v>
      </c>
      <c r="C178" s="10">
        <v>2019</v>
      </c>
      <c r="D178" s="59" t="s">
        <v>755</v>
      </c>
      <c r="E178" s="10" t="s">
        <v>34</v>
      </c>
      <c r="F178" s="10"/>
      <c r="G178" s="10"/>
      <c r="H178" s="10" t="s">
        <v>48</v>
      </c>
      <c r="I178" s="11" t="s">
        <v>308</v>
      </c>
      <c r="J178" s="12" t="s">
        <v>133</v>
      </c>
      <c r="K178" s="10" t="s">
        <v>309</v>
      </c>
      <c r="L178" s="10" t="s">
        <v>279</v>
      </c>
      <c r="M178" s="13" t="s">
        <v>729</v>
      </c>
      <c r="N178" s="13" t="s">
        <v>274</v>
      </c>
      <c r="O178" s="14">
        <v>2019</v>
      </c>
      <c r="P178" s="14"/>
      <c r="Q178" s="14"/>
      <c r="R178" s="15" t="s">
        <v>42</v>
      </c>
      <c r="S178" s="25" t="s">
        <v>756</v>
      </c>
      <c r="T178" s="16">
        <v>43642</v>
      </c>
      <c r="U178" s="16">
        <v>43677</v>
      </c>
      <c r="V178" s="14"/>
      <c r="W178" s="10" t="s">
        <v>757</v>
      </c>
      <c r="X178" s="18">
        <v>1</v>
      </c>
      <c r="Y178" s="19" t="s">
        <v>45</v>
      </c>
      <c r="Z178" s="14"/>
      <c r="AA178" s="14">
        <v>5</v>
      </c>
      <c r="AB178" s="14">
        <v>2020</v>
      </c>
      <c r="AC178" s="20"/>
      <c r="AD178" s="21"/>
      <c r="AE178" s="22" t="s">
        <v>758</v>
      </c>
      <c r="AF178" s="14"/>
    </row>
    <row r="179" spans="1:32" ht="78" customHeight="1" x14ac:dyDescent="0.2">
      <c r="A179" s="9">
        <v>3697</v>
      </c>
      <c r="B179" s="10">
        <v>18</v>
      </c>
      <c r="C179" s="10">
        <v>2019</v>
      </c>
      <c r="D179" s="59" t="s">
        <v>759</v>
      </c>
      <c r="E179" s="10" t="s">
        <v>34</v>
      </c>
      <c r="F179" s="10"/>
      <c r="G179" s="10"/>
      <c r="H179" s="10" t="s">
        <v>85</v>
      </c>
      <c r="I179" s="11" t="s">
        <v>49</v>
      </c>
      <c r="J179" s="12" t="s">
        <v>50</v>
      </c>
      <c r="K179" s="10" t="s">
        <v>180</v>
      </c>
      <c r="L179" s="45" t="s">
        <v>760</v>
      </c>
      <c r="M179" s="13" t="s">
        <v>729</v>
      </c>
      <c r="N179" s="13" t="s">
        <v>274</v>
      </c>
      <c r="O179" s="14">
        <v>2019</v>
      </c>
      <c r="P179" s="14"/>
      <c r="Q179" s="14"/>
      <c r="R179" s="15" t="s">
        <v>358</v>
      </c>
      <c r="S179" s="25" t="s">
        <v>761</v>
      </c>
      <c r="T179" s="16" t="s">
        <v>762</v>
      </c>
      <c r="U179" s="16">
        <v>43708</v>
      </c>
      <c r="V179" s="14"/>
      <c r="W179" s="10" t="s">
        <v>763</v>
      </c>
      <c r="X179" s="18">
        <v>1</v>
      </c>
      <c r="Y179" s="19" t="s">
        <v>45</v>
      </c>
      <c r="Z179" s="14"/>
      <c r="AA179" s="14">
        <v>8</v>
      </c>
      <c r="AB179" s="14">
        <v>2019</v>
      </c>
      <c r="AC179" s="20"/>
      <c r="AD179" s="21"/>
      <c r="AE179" s="22" t="s">
        <v>758</v>
      </c>
      <c r="AF179" s="14"/>
    </row>
    <row r="180" spans="1:32" ht="235.5" customHeight="1" x14ac:dyDescent="0.2">
      <c r="A180" s="9">
        <v>3698</v>
      </c>
      <c r="B180" s="10">
        <v>19</v>
      </c>
      <c r="C180" s="10">
        <v>2019</v>
      </c>
      <c r="D180" s="59" t="s">
        <v>764</v>
      </c>
      <c r="E180" s="10" t="s">
        <v>34</v>
      </c>
      <c r="F180" s="10"/>
      <c r="G180" s="10"/>
      <c r="H180" s="10" t="s">
        <v>85</v>
      </c>
      <c r="I180" s="11" t="s">
        <v>49</v>
      </c>
      <c r="J180" s="12" t="s">
        <v>50</v>
      </c>
      <c r="K180" s="10" t="s">
        <v>180</v>
      </c>
      <c r="L180" s="45" t="s">
        <v>765</v>
      </c>
      <c r="M180" s="13" t="s">
        <v>729</v>
      </c>
      <c r="N180" s="13" t="s">
        <v>274</v>
      </c>
      <c r="O180" s="14">
        <v>2019</v>
      </c>
      <c r="P180" s="14"/>
      <c r="Q180" s="14"/>
      <c r="R180" s="15" t="s">
        <v>358</v>
      </c>
      <c r="S180" s="25" t="s">
        <v>766</v>
      </c>
      <c r="T180" s="16">
        <v>43688</v>
      </c>
      <c r="U180" s="16">
        <v>43921</v>
      </c>
      <c r="V180" s="14"/>
      <c r="W180" s="10" t="s">
        <v>767</v>
      </c>
      <c r="X180" s="18">
        <v>1</v>
      </c>
      <c r="Y180" s="19" t="s">
        <v>45</v>
      </c>
      <c r="Z180" s="14"/>
      <c r="AA180" s="14">
        <v>3</v>
      </c>
      <c r="AB180" s="14">
        <v>2020</v>
      </c>
      <c r="AC180" s="20"/>
      <c r="AD180" s="21"/>
      <c r="AE180" s="22" t="s">
        <v>758</v>
      </c>
      <c r="AF180" s="14"/>
    </row>
    <row r="181" spans="1:32" ht="78" customHeight="1" x14ac:dyDescent="0.2">
      <c r="A181" s="9">
        <v>3699</v>
      </c>
      <c r="B181" s="10">
        <v>20</v>
      </c>
      <c r="C181" s="10">
        <v>2019</v>
      </c>
      <c r="D181" s="59" t="s">
        <v>768</v>
      </c>
      <c r="E181" s="10" t="s">
        <v>333</v>
      </c>
      <c r="F181" s="10"/>
      <c r="G181" s="10" t="s">
        <v>769</v>
      </c>
      <c r="H181" s="10" t="s">
        <v>85</v>
      </c>
      <c r="I181" s="11" t="s">
        <v>49</v>
      </c>
      <c r="J181" s="12" t="s">
        <v>50</v>
      </c>
      <c r="K181" s="10" t="s">
        <v>180</v>
      </c>
      <c r="L181" s="10" t="s">
        <v>770</v>
      </c>
      <c r="M181" s="13" t="s">
        <v>771</v>
      </c>
      <c r="N181" s="13" t="s">
        <v>451</v>
      </c>
      <c r="O181" s="14">
        <v>2019</v>
      </c>
      <c r="P181" s="14"/>
      <c r="Q181" s="14"/>
      <c r="R181" s="15" t="s">
        <v>358</v>
      </c>
      <c r="S181" s="25" t="s">
        <v>772</v>
      </c>
      <c r="T181" s="16">
        <v>43644</v>
      </c>
      <c r="U181" s="16">
        <v>45169</v>
      </c>
      <c r="V181" s="14"/>
      <c r="W181" s="10" t="s">
        <v>773</v>
      </c>
      <c r="X181" s="18">
        <v>1</v>
      </c>
      <c r="Y181" s="19" t="s">
        <v>318</v>
      </c>
      <c r="Z181" s="14"/>
      <c r="AA181" s="14">
        <v>9</v>
      </c>
      <c r="AB181" s="14">
        <v>2023</v>
      </c>
      <c r="AC181" s="20"/>
      <c r="AD181" s="21"/>
      <c r="AE181" s="22" t="s">
        <v>58</v>
      </c>
      <c r="AF181" s="34" t="s">
        <v>774</v>
      </c>
    </row>
    <row r="182" spans="1:32" ht="78" customHeight="1" x14ac:dyDescent="0.2">
      <c r="A182" s="9">
        <v>3700</v>
      </c>
      <c r="B182" s="10">
        <v>21</v>
      </c>
      <c r="C182" s="10">
        <v>2019</v>
      </c>
      <c r="D182" s="59" t="s">
        <v>775</v>
      </c>
      <c r="E182" s="10" t="s">
        <v>333</v>
      </c>
      <c r="F182" s="10"/>
      <c r="G182" s="10"/>
      <c r="H182" s="10" t="s">
        <v>85</v>
      </c>
      <c r="I182" s="11" t="s">
        <v>49</v>
      </c>
      <c r="J182" s="12" t="s">
        <v>50</v>
      </c>
      <c r="K182" s="10" t="s">
        <v>180</v>
      </c>
      <c r="L182" s="10" t="s">
        <v>63</v>
      </c>
      <c r="M182" s="13" t="s">
        <v>771</v>
      </c>
      <c r="N182" s="13" t="s">
        <v>451</v>
      </c>
      <c r="O182" s="14">
        <v>2019</v>
      </c>
      <c r="P182" s="14"/>
      <c r="Q182" s="14"/>
      <c r="R182" s="15" t="s">
        <v>436</v>
      </c>
      <c r="S182" s="25" t="s">
        <v>776</v>
      </c>
      <c r="T182" s="16">
        <v>43644</v>
      </c>
      <c r="U182" s="16" t="s">
        <v>777</v>
      </c>
      <c r="V182" s="14"/>
      <c r="W182" s="10" t="s">
        <v>778</v>
      </c>
      <c r="X182" s="18">
        <v>1</v>
      </c>
      <c r="Y182" s="19" t="s">
        <v>318</v>
      </c>
      <c r="Z182" s="14"/>
      <c r="AA182" s="14">
        <v>9</v>
      </c>
      <c r="AB182" s="14">
        <v>2022</v>
      </c>
      <c r="AC182" s="20"/>
      <c r="AD182" s="21"/>
      <c r="AE182" s="22" t="s">
        <v>58</v>
      </c>
      <c r="AF182" s="34" t="s">
        <v>779</v>
      </c>
    </row>
    <row r="183" spans="1:32" ht="78" customHeight="1" x14ac:dyDescent="0.2">
      <c r="A183" s="9">
        <v>3701</v>
      </c>
      <c r="B183" s="10">
        <v>22</v>
      </c>
      <c r="C183" s="10">
        <v>2019</v>
      </c>
      <c r="D183" s="59" t="s">
        <v>780</v>
      </c>
      <c r="E183" s="10" t="s">
        <v>34</v>
      </c>
      <c r="F183" s="10"/>
      <c r="G183" s="10"/>
      <c r="H183" s="10" t="s">
        <v>781</v>
      </c>
      <c r="I183" s="11" t="s">
        <v>36</v>
      </c>
      <c r="J183" s="12" t="s">
        <v>77</v>
      </c>
      <c r="K183" s="10" t="s">
        <v>782</v>
      </c>
      <c r="L183" s="10" t="s">
        <v>79</v>
      </c>
      <c r="M183" s="13" t="s">
        <v>771</v>
      </c>
      <c r="N183" s="13" t="s">
        <v>451</v>
      </c>
      <c r="O183" s="14">
        <v>2019</v>
      </c>
      <c r="P183" s="14"/>
      <c r="Q183" s="14"/>
      <c r="R183" s="15" t="s">
        <v>358</v>
      </c>
      <c r="S183" s="25" t="s">
        <v>783</v>
      </c>
      <c r="T183" s="16" t="s">
        <v>784</v>
      </c>
      <c r="U183" s="16">
        <v>44408</v>
      </c>
      <c r="V183" s="14"/>
      <c r="W183" s="10" t="s">
        <v>785</v>
      </c>
      <c r="X183" s="18">
        <v>1</v>
      </c>
      <c r="Y183" s="19" t="s">
        <v>45</v>
      </c>
      <c r="Z183" s="14"/>
      <c r="AA183" s="14">
        <v>4</v>
      </c>
      <c r="AB183" s="14">
        <v>2021</v>
      </c>
      <c r="AC183" s="20"/>
      <c r="AD183" s="21"/>
      <c r="AE183" s="22" t="s">
        <v>58</v>
      </c>
      <c r="AF183" s="14"/>
    </row>
    <row r="184" spans="1:32" ht="78" customHeight="1" x14ac:dyDescent="0.2">
      <c r="A184" s="9">
        <v>3702</v>
      </c>
      <c r="B184" s="10">
        <v>23</v>
      </c>
      <c r="C184" s="10">
        <v>2019</v>
      </c>
      <c r="D184" s="59" t="s">
        <v>786</v>
      </c>
      <c r="E184" s="10" t="s">
        <v>34</v>
      </c>
      <c r="F184" s="10"/>
      <c r="G184" s="10"/>
      <c r="H184" s="10" t="s">
        <v>781</v>
      </c>
      <c r="I184" s="11" t="s">
        <v>187</v>
      </c>
      <c r="J184" s="12" t="s">
        <v>188</v>
      </c>
      <c r="K184" s="10" t="s">
        <v>78</v>
      </c>
      <c r="L184" s="10" t="s">
        <v>79</v>
      </c>
      <c r="M184" s="13" t="s">
        <v>771</v>
      </c>
      <c r="N184" s="13" t="s">
        <v>451</v>
      </c>
      <c r="O184" s="14">
        <v>2019</v>
      </c>
      <c r="P184" s="14"/>
      <c r="Q184" s="14"/>
      <c r="R184" s="15" t="s">
        <v>358</v>
      </c>
      <c r="S184" s="25" t="s">
        <v>787</v>
      </c>
      <c r="T184" s="16">
        <v>43616</v>
      </c>
      <c r="U184" s="16">
        <v>43921</v>
      </c>
      <c r="V184" s="14"/>
      <c r="W184" s="10" t="s">
        <v>788</v>
      </c>
      <c r="X184" s="18">
        <v>1</v>
      </c>
      <c r="Y184" s="19" t="s">
        <v>45</v>
      </c>
      <c r="Z184" s="14"/>
      <c r="AA184" s="14">
        <v>6</v>
      </c>
      <c r="AB184" s="14">
        <v>2020</v>
      </c>
      <c r="AC184" s="20"/>
      <c r="AD184" s="21"/>
      <c r="AE184" s="22" t="s">
        <v>58</v>
      </c>
      <c r="AF184" s="14"/>
    </row>
    <row r="185" spans="1:32" ht="78" customHeight="1" x14ac:dyDescent="0.2">
      <c r="A185" s="9">
        <v>3703</v>
      </c>
      <c r="B185" s="10">
        <v>24</v>
      </c>
      <c r="C185" s="10">
        <v>2019</v>
      </c>
      <c r="D185" s="59" t="s">
        <v>789</v>
      </c>
      <c r="E185" s="10" t="s">
        <v>34</v>
      </c>
      <c r="F185" s="10"/>
      <c r="G185" s="10"/>
      <c r="H185" s="10" t="s">
        <v>35</v>
      </c>
      <c r="I185" s="11" t="s">
        <v>36</v>
      </c>
      <c r="J185" s="12" t="s">
        <v>98</v>
      </c>
      <c r="K185" s="10" t="s">
        <v>790</v>
      </c>
      <c r="L185" s="10" t="s">
        <v>285</v>
      </c>
      <c r="M185" s="13" t="s">
        <v>771</v>
      </c>
      <c r="N185" s="13" t="s">
        <v>451</v>
      </c>
      <c r="O185" s="14">
        <v>2019</v>
      </c>
      <c r="P185" s="14"/>
      <c r="Q185" s="14"/>
      <c r="R185" s="15" t="s">
        <v>42</v>
      </c>
      <c r="S185" s="25" t="s">
        <v>791</v>
      </c>
      <c r="T185" s="16">
        <v>43616</v>
      </c>
      <c r="U185" s="16">
        <v>43830</v>
      </c>
      <c r="V185" s="14"/>
      <c r="W185" s="10" t="s">
        <v>792</v>
      </c>
      <c r="X185" s="18">
        <v>1</v>
      </c>
      <c r="Y185" s="19" t="s">
        <v>45</v>
      </c>
      <c r="Z185" s="14"/>
      <c r="AA185" s="14">
        <v>12</v>
      </c>
      <c r="AB185" s="14">
        <v>2019</v>
      </c>
      <c r="AC185" s="20"/>
      <c r="AD185" s="21"/>
      <c r="AE185" s="22" t="s">
        <v>46</v>
      </c>
      <c r="AF185" s="14"/>
    </row>
    <row r="186" spans="1:32" ht="78" customHeight="1" x14ac:dyDescent="0.2">
      <c r="A186" s="9">
        <v>3704</v>
      </c>
      <c r="B186" s="10">
        <v>25</v>
      </c>
      <c r="C186" s="10">
        <v>2019</v>
      </c>
      <c r="D186" s="59" t="s">
        <v>793</v>
      </c>
      <c r="E186" s="10" t="s">
        <v>34</v>
      </c>
      <c r="F186" s="10"/>
      <c r="G186" s="10"/>
      <c r="H186" s="10" t="s">
        <v>85</v>
      </c>
      <c r="I186" s="11" t="s">
        <v>36</v>
      </c>
      <c r="J186" s="12" t="s">
        <v>98</v>
      </c>
      <c r="K186" s="10" t="s">
        <v>790</v>
      </c>
      <c r="L186" s="10" t="s">
        <v>285</v>
      </c>
      <c r="M186" s="13" t="s">
        <v>771</v>
      </c>
      <c r="N186" s="13" t="s">
        <v>451</v>
      </c>
      <c r="O186" s="14">
        <v>2019</v>
      </c>
      <c r="P186" s="14"/>
      <c r="Q186" s="14"/>
      <c r="R186" s="15" t="s">
        <v>42</v>
      </c>
      <c r="S186" s="25" t="s">
        <v>794</v>
      </c>
      <c r="T186" s="16">
        <v>43616</v>
      </c>
      <c r="U186" s="16">
        <v>43617</v>
      </c>
      <c r="V186" s="14"/>
      <c r="W186" s="10" t="s">
        <v>795</v>
      </c>
      <c r="X186" s="18">
        <v>1</v>
      </c>
      <c r="Y186" s="19" t="s">
        <v>45</v>
      </c>
      <c r="Z186" s="14"/>
      <c r="AA186" s="14">
        <v>5</v>
      </c>
      <c r="AB186" s="14">
        <v>2019</v>
      </c>
      <c r="AC186" s="20"/>
      <c r="AD186" s="21"/>
      <c r="AE186" s="22" t="s">
        <v>46</v>
      </c>
      <c r="AF186" s="14"/>
    </row>
    <row r="187" spans="1:32" ht="78" customHeight="1" x14ac:dyDescent="0.2">
      <c r="A187" s="44">
        <v>3705</v>
      </c>
      <c r="B187" s="45">
        <v>26</v>
      </c>
      <c r="C187" s="45">
        <v>2019</v>
      </c>
      <c r="D187" s="60" t="s">
        <v>796</v>
      </c>
      <c r="E187" s="10" t="s">
        <v>34</v>
      </c>
      <c r="F187" s="45"/>
      <c r="G187" s="45"/>
      <c r="H187" s="45" t="s">
        <v>186</v>
      </c>
      <c r="I187" s="61" t="s">
        <v>187</v>
      </c>
      <c r="J187" s="12" t="s">
        <v>188</v>
      </c>
      <c r="K187" s="10" t="s">
        <v>189</v>
      </c>
      <c r="L187" s="45" t="s">
        <v>279</v>
      </c>
      <c r="M187" s="62" t="s">
        <v>771</v>
      </c>
      <c r="N187" s="62" t="s">
        <v>451</v>
      </c>
      <c r="O187" s="63">
        <v>2019</v>
      </c>
      <c r="P187" s="63"/>
      <c r="Q187" s="63"/>
      <c r="R187" s="64" t="s">
        <v>358</v>
      </c>
      <c r="S187" s="65" t="s">
        <v>797</v>
      </c>
      <c r="T187" s="16" t="s">
        <v>798</v>
      </c>
      <c r="U187" s="16">
        <v>44439</v>
      </c>
      <c r="V187" s="63"/>
      <c r="W187" s="45" t="s">
        <v>799</v>
      </c>
      <c r="X187" s="66">
        <v>1</v>
      </c>
      <c r="Y187" s="19" t="s">
        <v>45</v>
      </c>
      <c r="Z187" s="63"/>
      <c r="AA187" s="63">
        <v>9</v>
      </c>
      <c r="AB187" s="63">
        <v>2021</v>
      </c>
      <c r="AC187" s="67"/>
      <c r="AD187" s="21"/>
      <c r="AE187" s="22" t="s">
        <v>58</v>
      </c>
      <c r="AF187" s="14"/>
    </row>
    <row r="188" spans="1:32" ht="189" x14ac:dyDescent="0.2">
      <c r="A188" s="44">
        <v>3706</v>
      </c>
      <c r="B188" s="45">
        <v>27</v>
      </c>
      <c r="C188" s="45">
        <v>2019</v>
      </c>
      <c r="D188" s="60" t="s">
        <v>800</v>
      </c>
      <c r="E188" s="10" t="s">
        <v>34</v>
      </c>
      <c r="F188" s="45"/>
      <c r="G188" s="45"/>
      <c r="H188" s="45" t="s">
        <v>186</v>
      </c>
      <c r="I188" s="61" t="s">
        <v>187</v>
      </c>
      <c r="J188" s="12" t="s">
        <v>188</v>
      </c>
      <c r="K188" s="10" t="s">
        <v>78</v>
      </c>
      <c r="L188" s="45" t="s">
        <v>123</v>
      </c>
      <c r="M188" s="62" t="s">
        <v>801</v>
      </c>
      <c r="N188" s="62" t="s">
        <v>802</v>
      </c>
      <c r="O188" s="63">
        <v>2019</v>
      </c>
      <c r="P188" s="63"/>
      <c r="Q188" s="63"/>
      <c r="R188" s="64" t="s">
        <v>358</v>
      </c>
      <c r="S188" s="65" t="s">
        <v>803</v>
      </c>
      <c r="T188" s="16">
        <v>43626</v>
      </c>
      <c r="U188" s="16">
        <v>43677</v>
      </c>
      <c r="V188" s="63"/>
      <c r="W188" s="45" t="s">
        <v>804</v>
      </c>
      <c r="X188" s="66">
        <v>1</v>
      </c>
      <c r="Y188" s="19" t="s">
        <v>45</v>
      </c>
      <c r="Z188" s="63"/>
      <c r="AA188" s="63">
        <v>9</v>
      </c>
      <c r="AB188" s="63">
        <v>2019</v>
      </c>
      <c r="AC188" s="68">
        <v>43609</v>
      </c>
      <c r="AD188" s="21">
        <f ca="1">IF(TABLA345[[#This Row],[Fecha radicación informe]]="","",TODAY()-TABLA345[[#This Row],[Fecha radicación informe]])</f>
        <v>1788</v>
      </c>
      <c r="AE188" s="22" t="s">
        <v>58</v>
      </c>
      <c r="AF188" s="14"/>
    </row>
    <row r="189" spans="1:32" ht="157.5" x14ac:dyDescent="0.2">
      <c r="A189" s="44">
        <v>3707</v>
      </c>
      <c r="B189" s="45">
        <v>28</v>
      </c>
      <c r="C189" s="45">
        <v>2019</v>
      </c>
      <c r="D189" s="60" t="s">
        <v>805</v>
      </c>
      <c r="E189" s="10" t="s">
        <v>34</v>
      </c>
      <c r="F189" s="45"/>
      <c r="G189" s="45"/>
      <c r="H189" s="45" t="s">
        <v>186</v>
      </c>
      <c r="I189" s="61" t="s">
        <v>187</v>
      </c>
      <c r="J189" s="12" t="s">
        <v>188</v>
      </c>
      <c r="K189" s="10" t="s">
        <v>78</v>
      </c>
      <c r="L189" s="45" t="s">
        <v>123</v>
      </c>
      <c r="M189" s="62" t="s">
        <v>801</v>
      </c>
      <c r="N189" s="62" t="s">
        <v>802</v>
      </c>
      <c r="O189" s="63">
        <v>2019</v>
      </c>
      <c r="P189" s="63"/>
      <c r="Q189" s="63"/>
      <c r="R189" s="64" t="s">
        <v>358</v>
      </c>
      <c r="S189" s="65" t="s">
        <v>806</v>
      </c>
      <c r="T189" s="16">
        <v>43626</v>
      </c>
      <c r="U189" s="16">
        <v>43677</v>
      </c>
      <c r="V189" s="63"/>
      <c r="W189" s="45" t="s">
        <v>807</v>
      </c>
      <c r="X189" s="66">
        <v>1</v>
      </c>
      <c r="Y189" s="19" t="s">
        <v>45</v>
      </c>
      <c r="Z189" s="63"/>
      <c r="AA189" s="63">
        <v>9</v>
      </c>
      <c r="AB189" s="63">
        <v>2019</v>
      </c>
      <c r="AC189" s="68">
        <v>43609</v>
      </c>
      <c r="AD189" s="21">
        <f ca="1">IF(TABLA345[[#This Row],[Fecha radicación informe]]="","",TODAY()-TABLA345[[#This Row],[Fecha radicación informe]])</f>
        <v>1788</v>
      </c>
      <c r="AE189" s="22" t="s">
        <v>58</v>
      </c>
      <c r="AF189" s="14"/>
    </row>
    <row r="190" spans="1:32" ht="173.25" x14ac:dyDescent="0.2">
      <c r="A190" s="44">
        <v>3708</v>
      </c>
      <c r="B190" s="45">
        <v>29</v>
      </c>
      <c r="C190" s="45">
        <v>2019</v>
      </c>
      <c r="D190" s="60" t="s">
        <v>808</v>
      </c>
      <c r="E190" s="10" t="s">
        <v>34</v>
      </c>
      <c r="F190" s="45"/>
      <c r="G190" s="45"/>
      <c r="H190" s="45" t="s">
        <v>186</v>
      </c>
      <c r="I190" s="61" t="s">
        <v>187</v>
      </c>
      <c r="J190" s="12" t="s">
        <v>188</v>
      </c>
      <c r="K190" s="10" t="s">
        <v>78</v>
      </c>
      <c r="L190" s="45" t="s">
        <v>123</v>
      </c>
      <c r="M190" s="62" t="s">
        <v>801</v>
      </c>
      <c r="N190" s="62" t="s">
        <v>802</v>
      </c>
      <c r="O190" s="63">
        <v>2019</v>
      </c>
      <c r="P190" s="63"/>
      <c r="Q190" s="63"/>
      <c r="R190" s="64" t="s">
        <v>358</v>
      </c>
      <c r="S190" s="65" t="s">
        <v>809</v>
      </c>
      <c r="T190" s="16">
        <v>43626</v>
      </c>
      <c r="U190" s="16">
        <v>43677</v>
      </c>
      <c r="V190" s="63"/>
      <c r="W190" s="45" t="s">
        <v>810</v>
      </c>
      <c r="X190" s="66">
        <v>1</v>
      </c>
      <c r="Y190" s="19" t="s">
        <v>45</v>
      </c>
      <c r="Z190" s="63"/>
      <c r="AA190" s="63">
        <v>7</v>
      </c>
      <c r="AB190" s="63">
        <v>2019</v>
      </c>
      <c r="AC190" s="68">
        <v>43609</v>
      </c>
      <c r="AD190" s="21">
        <f ca="1">IF(TABLA345[[#This Row],[Fecha radicación informe]]="","",TODAY()-TABLA345[[#This Row],[Fecha radicación informe]])</f>
        <v>1788</v>
      </c>
      <c r="AE190" s="22" t="s">
        <v>58</v>
      </c>
      <c r="AF190" s="14"/>
    </row>
    <row r="191" spans="1:32" ht="110.25" x14ac:dyDescent="0.2">
      <c r="A191" s="44">
        <v>3709</v>
      </c>
      <c r="B191" s="45">
        <v>30</v>
      </c>
      <c r="C191" s="45">
        <v>2019</v>
      </c>
      <c r="D191" s="60" t="s">
        <v>811</v>
      </c>
      <c r="E191" s="10" t="s">
        <v>34</v>
      </c>
      <c r="F191" s="45"/>
      <c r="G191" s="45"/>
      <c r="H191" s="45" t="s">
        <v>186</v>
      </c>
      <c r="I191" s="61" t="s">
        <v>187</v>
      </c>
      <c r="J191" s="12" t="s">
        <v>188</v>
      </c>
      <c r="K191" s="10" t="s">
        <v>78</v>
      </c>
      <c r="L191" s="45" t="s">
        <v>123</v>
      </c>
      <c r="M191" s="62" t="s">
        <v>801</v>
      </c>
      <c r="N191" s="62" t="s">
        <v>802</v>
      </c>
      <c r="O191" s="63">
        <v>2019</v>
      </c>
      <c r="P191" s="63"/>
      <c r="Q191" s="63"/>
      <c r="R191" s="64" t="s">
        <v>358</v>
      </c>
      <c r="S191" s="65" t="s">
        <v>812</v>
      </c>
      <c r="T191" s="16">
        <v>43626</v>
      </c>
      <c r="U191" s="16">
        <v>43677</v>
      </c>
      <c r="V191" s="63"/>
      <c r="W191" s="45" t="s">
        <v>813</v>
      </c>
      <c r="X191" s="66">
        <v>1</v>
      </c>
      <c r="Y191" s="19" t="s">
        <v>45</v>
      </c>
      <c r="Z191" s="63"/>
      <c r="AA191" s="63">
        <v>7</v>
      </c>
      <c r="AB191" s="63">
        <v>2019</v>
      </c>
      <c r="AC191" s="68">
        <v>43609</v>
      </c>
      <c r="AD191" s="21">
        <f ca="1">IF(TABLA345[[#This Row],[Fecha radicación informe]]="","",TODAY()-TABLA345[[#This Row],[Fecha radicación informe]])</f>
        <v>1788</v>
      </c>
      <c r="AE191" s="22" t="s">
        <v>58</v>
      </c>
      <c r="AF191" s="14"/>
    </row>
    <row r="192" spans="1:32" ht="378" x14ac:dyDescent="0.2">
      <c r="A192" s="44">
        <v>3710</v>
      </c>
      <c r="B192" s="45">
        <v>31</v>
      </c>
      <c r="C192" s="45">
        <v>2019</v>
      </c>
      <c r="D192" s="60" t="s">
        <v>814</v>
      </c>
      <c r="E192" s="10" t="s">
        <v>34</v>
      </c>
      <c r="F192" s="45"/>
      <c r="G192" s="45"/>
      <c r="H192" s="45" t="s">
        <v>301</v>
      </c>
      <c r="I192" s="61" t="s">
        <v>36</v>
      </c>
      <c r="J192" s="12" t="s">
        <v>37</v>
      </c>
      <c r="K192" s="45" t="s">
        <v>365</v>
      </c>
      <c r="L192" s="45" t="s">
        <v>112</v>
      </c>
      <c r="M192" s="62" t="s">
        <v>801</v>
      </c>
      <c r="N192" s="62" t="s">
        <v>802</v>
      </c>
      <c r="O192" s="63">
        <v>2019</v>
      </c>
      <c r="P192" s="63"/>
      <c r="Q192" s="63"/>
      <c r="R192" s="64" t="s">
        <v>42</v>
      </c>
      <c r="S192" s="65" t="s">
        <v>815</v>
      </c>
      <c r="T192" s="16" t="s">
        <v>816</v>
      </c>
      <c r="U192" s="16">
        <v>43726</v>
      </c>
      <c r="V192" s="63"/>
      <c r="W192" s="45" t="s">
        <v>817</v>
      </c>
      <c r="X192" s="66">
        <v>1</v>
      </c>
      <c r="Y192" s="69" t="s">
        <v>45</v>
      </c>
      <c r="Z192" s="63"/>
      <c r="AA192" s="63">
        <v>12</v>
      </c>
      <c r="AB192" s="63">
        <v>2019</v>
      </c>
      <c r="AC192" s="68">
        <v>43612</v>
      </c>
      <c r="AD192" s="21">
        <f ca="1">IF(TABLA345[[#This Row],[Fecha radicación informe]]="","",TODAY()-TABLA345[[#This Row],[Fecha radicación informe]])</f>
        <v>1785</v>
      </c>
      <c r="AE192" s="22" t="s">
        <v>46</v>
      </c>
      <c r="AF192" s="14"/>
    </row>
    <row r="193" spans="1:32" ht="346.5" x14ac:dyDescent="0.2">
      <c r="A193" s="44">
        <v>3711</v>
      </c>
      <c r="B193" s="45">
        <v>32</v>
      </c>
      <c r="C193" s="45">
        <v>2019</v>
      </c>
      <c r="D193" s="60" t="s">
        <v>818</v>
      </c>
      <c r="E193" s="10" t="s">
        <v>34</v>
      </c>
      <c r="F193" s="45"/>
      <c r="G193" s="45"/>
      <c r="H193" s="45" t="s">
        <v>301</v>
      </c>
      <c r="I193" s="61" t="s">
        <v>36</v>
      </c>
      <c r="J193" s="12" t="s">
        <v>37</v>
      </c>
      <c r="K193" s="45" t="s">
        <v>365</v>
      </c>
      <c r="L193" s="45" t="s">
        <v>112</v>
      </c>
      <c r="M193" s="62" t="s">
        <v>801</v>
      </c>
      <c r="N193" s="62" t="s">
        <v>802</v>
      </c>
      <c r="O193" s="63">
        <v>2019</v>
      </c>
      <c r="P193" s="63"/>
      <c r="Q193" s="63"/>
      <c r="R193" s="64" t="s">
        <v>42</v>
      </c>
      <c r="S193" s="65" t="s">
        <v>815</v>
      </c>
      <c r="T193" s="16" t="s">
        <v>816</v>
      </c>
      <c r="U193" s="16">
        <v>43726</v>
      </c>
      <c r="V193" s="63"/>
      <c r="W193" s="45" t="s">
        <v>819</v>
      </c>
      <c r="X193" s="66">
        <v>1</v>
      </c>
      <c r="Y193" s="69" t="s">
        <v>45</v>
      </c>
      <c r="Z193" s="63"/>
      <c r="AA193" s="63">
        <v>11</v>
      </c>
      <c r="AB193" s="63">
        <v>2019</v>
      </c>
      <c r="AC193" s="68">
        <v>43612</v>
      </c>
      <c r="AD193" s="21">
        <f ca="1">IF(TABLA345[[#This Row],[Fecha radicación informe]]="","",TODAY()-TABLA345[[#This Row],[Fecha radicación informe]])</f>
        <v>1785</v>
      </c>
      <c r="AE193" s="22" t="s">
        <v>46</v>
      </c>
      <c r="AF193" s="14"/>
    </row>
    <row r="194" spans="1:32" ht="409.5" x14ac:dyDescent="0.2">
      <c r="A194" s="44">
        <v>3712</v>
      </c>
      <c r="B194" s="45">
        <v>33</v>
      </c>
      <c r="C194" s="45">
        <v>2019</v>
      </c>
      <c r="D194" s="60" t="s">
        <v>820</v>
      </c>
      <c r="E194" s="10" t="s">
        <v>34</v>
      </c>
      <c r="F194" s="45"/>
      <c r="G194" s="45"/>
      <c r="H194" s="45" t="s">
        <v>35</v>
      </c>
      <c r="I194" s="61" t="s">
        <v>36</v>
      </c>
      <c r="J194" s="12" t="s">
        <v>37</v>
      </c>
      <c r="K194" s="45" t="s">
        <v>365</v>
      </c>
      <c r="L194" s="10" t="s">
        <v>39</v>
      </c>
      <c r="M194" s="62" t="s">
        <v>801</v>
      </c>
      <c r="N194" s="62" t="s">
        <v>802</v>
      </c>
      <c r="O194" s="63">
        <v>2019</v>
      </c>
      <c r="P194" s="63"/>
      <c r="Q194" s="63"/>
      <c r="R194" s="64" t="s">
        <v>42</v>
      </c>
      <c r="S194" s="65" t="s">
        <v>821</v>
      </c>
      <c r="T194" s="16">
        <v>43715</v>
      </c>
      <c r="U194" s="16">
        <v>43982</v>
      </c>
      <c r="V194" s="63"/>
      <c r="W194" s="45" t="s">
        <v>822</v>
      </c>
      <c r="X194" s="66">
        <v>1</v>
      </c>
      <c r="Y194" s="69" t="s">
        <v>45</v>
      </c>
      <c r="Z194" s="63"/>
      <c r="AA194" s="63">
        <v>7</v>
      </c>
      <c r="AB194" s="63">
        <v>2020</v>
      </c>
      <c r="AC194" s="68">
        <v>43612</v>
      </c>
      <c r="AD194" s="21">
        <f ca="1">IF(TABLA345[[#This Row],[Fecha radicación informe]]="","",TODAY()-TABLA345[[#This Row],[Fecha radicación informe]])</f>
        <v>1785</v>
      </c>
      <c r="AE194" s="22" t="s">
        <v>46</v>
      </c>
      <c r="AF194" s="14"/>
    </row>
    <row r="195" spans="1:32" ht="409.5" x14ac:dyDescent="0.2">
      <c r="A195" s="44">
        <v>3713</v>
      </c>
      <c r="B195" s="45">
        <v>34</v>
      </c>
      <c r="C195" s="45">
        <v>2019</v>
      </c>
      <c r="D195" s="60" t="s">
        <v>823</v>
      </c>
      <c r="E195" s="10" t="s">
        <v>34</v>
      </c>
      <c r="F195" s="45"/>
      <c r="G195" s="45"/>
      <c r="H195" s="45" t="s">
        <v>35</v>
      </c>
      <c r="I195" s="61" t="s">
        <v>36</v>
      </c>
      <c r="J195" s="12" t="s">
        <v>37</v>
      </c>
      <c r="K195" s="45" t="s">
        <v>365</v>
      </c>
      <c r="L195" s="10" t="s">
        <v>39</v>
      </c>
      <c r="M195" s="62" t="s">
        <v>801</v>
      </c>
      <c r="N195" s="62" t="s">
        <v>802</v>
      </c>
      <c r="O195" s="63">
        <v>2019</v>
      </c>
      <c r="P195" s="63"/>
      <c r="Q195" s="63"/>
      <c r="R195" s="64" t="s">
        <v>42</v>
      </c>
      <c r="S195" s="65" t="s">
        <v>824</v>
      </c>
      <c r="T195" s="16">
        <v>43715</v>
      </c>
      <c r="U195" s="16">
        <v>44286</v>
      </c>
      <c r="V195" s="63"/>
      <c r="W195" s="45" t="s">
        <v>825</v>
      </c>
      <c r="X195" s="66">
        <v>1</v>
      </c>
      <c r="Y195" s="69" t="s">
        <v>45</v>
      </c>
      <c r="Z195" s="63"/>
      <c r="AA195" s="63">
        <v>3</v>
      </c>
      <c r="AB195" s="63">
        <v>2021</v>
      </c>
      <c r="AC195" s="68">
        <v>43612</v>
      </c>
      <c r="AD195" s="21">
        <f ca="1">IF(TABLA345[[#This Row],[Fecha radicación informe]]="","",TODAY()-TABLA345[[#This Row],[Fecha radicación informe]])</f>
        <v>1785</v>
      </c>
      <c r="AE195" s="22" t="s">
        <v>46</v>
      </c>
      <c r="AF195" s="14"/>
    </row>
    <row r="196" spans="1:32" ht="409.5" x14ac:dyDescent="0.2">
      <c r="A196" s="44">
        <v>3714</v>
      </c>
      <c r="B196" s="45">
        <v>35</v>
      </c>
      <c r="C196" s="45">
        <v>2019</v>
      </c>
      <c r="D196" s="60" t="s">
        <v>826</v>
      </c>
      <c r="E196" s="10" t="s">
        <v>34</v>
      </c>
      <c r="F196" s="45"/>
      <c r="G196" s="45"/>
      <c r="H196" s="45" t="s">
        <v>35</v>
      </c>
      <c r="I196" s="61" t="s">
        <v>36</v>
      </c>
      <c r="J196" s="12" t="s">
        <v>37</v>
      </c>
      <c r="K196" s="45" t="s">
        <v>365</v>
      </c>
      <c r="L196" s="10" t="s">
        <v>39</v>
      </c>
      <c r="M196" s="62" t="s">
        <v>801</v>
      </c>
      <c r="N196" s="62" t="s">
        <v>802</v>
      </c>
      <c r="O196" s="63">
        <v>2019</v>
      </c>
      <c r="P196" s="63"/>
      <c r="Q196" s="63"/>
      <c r="R196" s="64" t="s">
        <v>42</v>
      </c>
      <c r="S196" s="65" t="s">
        <v>827</v>
      </c>
      <c r="T196" s="16">
        <v>43715</v>
      </c>
      <c r="U196" s="16">
        <v>44165</v>
      </c>
      <c r="V196" s="63"/>
      <c r="W196" s="45" t="s">
        <v>828</v>
      </c>
      <c r="X196" s="66">
        <v>1</v>
      </c>
      <c r="Y196" s="69" t="s">
        <v>45</v>
      </c>
      <c r="Z196" s="63"/>
      <c r="AA196" s="63">
        <v>12</v>
      </c>
      <c r="AB196" s="63">
        <v>2020</v>
      </c>
      <c r="AC196" s="68">
        <v>43612</v>
      </c>
      <c r="AD196" s="21">
        <f ca="1">IF(TABLA345[[#This Row],[Fecha radicación informe]]="","",TODAY()-TABLA345[[#This Row],[Fecha radicación informe]])</f>
        <v>1785</v>
      </c>
      <c r="AE196" s="22" t="s">
        <v>46</v>
      </c>
      <c r="AF196" s="14"/>
    </row>
    <row r="197" spans="1:32" ht="409.5" x14ac:dyDescent="0.2">
      <c r="A197" s="44">
        <v>3715</v>
      </c>
      <c r="B197" s="45">
        <v>36</v>
      </c>
      <c r="C197" s="45">
        <v>2019</v>
      </c>
      <c r="D197" s="60" t="s">
        <v>829</v>
      </c>
      <c r="E197" s="10" t="s">
        <v>34</v>
      </c>
      <c r="F197" s="45"/>
      <c r="G197" s="45"/>
      <c r="H197" s="45" t="s">
        <v>35</v>
      </c>
      <c r="I197" s="61" t="s">
        <v>36</v>
      </c>
      <c r="J197" s="12" t="s">
        <v>37</v>
      </c>
      <c r="K197" s="45" t="s">
        <v>830</v>
      </c>
      <c r="L197" s="45" t="s">
        <v>100</v>
      </c>
      <c r="M197" s="62" t="s">
        <v>801</v>
      </c>
      <c r="N197" s="62" t="s">
        <v>802</v>
      </c>
      <c r="O197" s="63">
        <v>2019</v>
      </c>
      <c r="P197" s="63"/>
      <c r="Q197" s="63"/>
      <c r="R197" s="64" t="s">
        <v>42</v>
      </c>
      <c r="S197" s="65" t="s">
        <v>831</v>
      </c>
      <c r="T197" s="16">
        <v>43647</v>
      </c>
      <c r="U197" s="16" t="s">
        <v>105</v>
      </c>
      <c r="V197" s="63"/>
      <c r="W197" s="45" t="s">
        <v>832</v>
      </c>
      <c r="X197" s="66">
        <v>1</v>
      </c>
      <c r="Y197" s="69" t="s">
        <v>45</v>
      </c>
      <c r="Z197" s="63"/>
      <c r="AA197" s="63">
        <v>1</v>
      </c>
      <c r="AB197" s="63">
        <v>2022</v>
      </c>
      <c r="AC197" s="68">
        <v>43615</v>
      </c>
      <c r="AD197" s="21">
        <f ca="1">IF(TABLA345[[#This Row],[Fecha radicación informe]]="","",TODAY()-TABLA345[[#This Row],[Fecha radicación informe]])</f>
        <v>1782</v>
      </c>
      <c r="AE197" s="22" t="s">
        <v>46</v>
      </c>
      <c r="AF197" s="14"/>
    </row>
    <row r="198" spans="1:32" ht="362.25" x14ac:dyDescent="0.2">
      <c r="A198" s="44">
        <v>3716</v>
      </c>
      <c r="B198" s="45">
        <v>37</v>
      </c>
      <c r="C198" s="45">
        <v>2019</v>
      </c>
      <c r="D198" s="60" t="s">
        <v>833</v>
      </c>
      <c r="E198" s="10" t="s">
        <v>34</v>
      </c>
      <c r="F198" s="45"/>
      <c r="G198" s="45"/>
      <c r="H198" s="45" t="s">
        <v>35</v>
      </c>
      <c r="I198" s="61" t="s">
        <v>36</v>
      </c>
      <c r="J198" s="12" t="s">
        <v>37</v>
      </c>
      <c r="K198" s="45" t="s">
        <v>830</v>
      </c>
      <c r="L198" s="45" t="s">
        <v>100</v>
      </c>
      <c r="M198" s="62" t="s">
        <v>801</v>
      </c>
      <c r="N198" s="62" t="s">
        <v>802</v>
      </c>
      <c r="O198" s="63">
        <v>2019</v>
      </c>
      <c r="P198" s="63"/>
      <c r="Q198" s="63"/>
      <c r="R198" s="64" t="s">
        <v>42</v>
      </c>
      <c r="S198" s="65" t="s">
        <v>834</v>
      </c>
      <c r="T198" s="16">
        <v>43647</v>
      </c>
      <c r="U198" s="16">
        <v>43830</v>
      </c>
      <c r="V198" s="63"/>
      <c r="W198" s="45" t="s">
        <v>835</v>
      </c>
      <c r="X198" s="66">
        <v>1</v>
      </c>
      <c r="Y198" s="69" t="s">
        <v>45</v>
      </c>
      <c r="Z198" s="63"/>
      <c r="AA198" s="63">
        <v>12</v>
      </c>
      <c r="AB198" s="63">
        <v>2019</v>
      </c>
      <c r="AC198" s="68">
        <v>43615</v>
      </c>
      <c r="AD198" s="21">
        <f ca="1">IF(TABLA345[[#This Row],[Fecha radicación informe]]="","",TODAY()-TABLA345[[#This Row],[Fecha radicación informe]])</f>
        <v>1782</v>
      </c>
      <c r="AE198" s="22" t="s">
        <v>46</v>
      </c>
      <c r="AF198" s="14"/>
    </row>
    <row r="199" spans="1:32" ht="409.5" x14ac:dyDescent="0.2">
      <c r="A199" s="44">
        <v>3717</v>
      </c>
      <c r="B199" s="45">
        <v>38</v>
      </c>
      <c r="C199" s="45">
        <v>2019</v>
      </c>
      <c r="D199" s="60" t="s">
        <v>836</v>
      </c>
      <c r="E199" s="10" t="s">
        <v>34</v>
      </c>
      <c r="F199" s="45"/>
      <c r="G199" s="45"/>
      <c r="H199" s="45" t="s">
        <v>35</v>
      </c>
      <c r="I199" s="61" t="s">
        <v>36</v>
      </c>
      <c r="J199" s="12" t="s">
        <v>37</v>
      </c>
      <c r="K199" s="45" t="s">
        <v>830</v>
      </c>
      <c r="L199" s="45" t="s">
        <v>100</v>
      </c>
      <c r="M199" s="62" t="s">
        <v>801</v>
      </c>
      <c r="N199" s="62" t="s">
        <v>802</v>
      </c>
      <c r="O199" s="63">
        <v>2019</v>
      </c>
      <c r="P199" s="63"/>
      <c r="Q199" s="63"/>
      <c r="R199" s="64" t="s">
        <v>42</v>
      </c>
      <c r="S199" s="65" t="s">
        <v>837</v>
      </c>
      <c r="T199" s="16">
        <v>43647</v>
      </c>
      <c r="U199" s="16">
        <v>44286</v>
      </c>
      <c r="V199" s="63"/>
      <c r="W199" s="45" t="s">
        <v>838</v>
      </c>
      <c r="X199" s="66">
        <v>1</v>
      </c>
      <c r="Y199" s="69" t="s">
        <v>45</v>
      </c>
      <c r="Z199" s="63"/>
      <c r="AA199" s="63">
        <v>1</v>
      </c>
      <c r="AB199" s="63">
        <v>2021</v>
      </c>
      <c r="AC199" s="68">
        <v>43615</v>
      </c>
      <c r="AD199" s="21">
        <f ca="1">IF(TABLA345[[#This Row],[Fecha radicación informe]]="","",TODAY()-TABLA345[[#This Row],[Fecha radicación informe]])</f>
        <v>1782</v>
      </c>
      <c r="AE199" s="22" t="s">
        <v>46</v>
      </c>
      <c r="AF199" s="14"/>
    </row>
    <row r="200" spans="1:32" ht="409.5" x14ac:dyDescent="0.2">
      <c r="A200" s="44">
        <v>3718</v>
      </c>
      <c r="B200" s="45">
        <v>39</v>
      </c>
      <c r="C200" s="45">
        <v>2019</v>
      </c>
      <c r="D200" s="60" t="s">
        <v>839</v>
      </c>
      <c r="E200" s="10" t="s">
        <v>34</v>
      </c>
      <c r="F200" s="45"/>
      <c r="G200" s="45"/>
      <c r="H200" s="45" t="s">
        <v>35</v>
      </c>
      <c r="I200" s="61" t="s">
        <v>36</v>
      </c>
      <c r="J200" s="12" t="s">
        <v>37</v>
      </c>
      <c r="K200" s="45" t="s">
        <v>830</v>
      </c>
      <c r="L200" s="45" t="s">
        <v>100</v>
      </c>
      <c r="M200" s="62" t="s">
        <v>801</v>
      </c>
      <c r="N200" s="62" t="s">
        <v>802</v>
      </c>
      <c r="O200" s="63">
        <v>2019</v>
      </c>
      <c r="P200" s="63"/>
      <c r="Q200" s="63"/>
      <c r="R200" s="64" t="s">
        <v>358</v>
      </c>
      <c r="S200" s="65" t="s">
        <v>840</v>
      </c>
      <c r="T200" s="16">
        <v>43647</v>
      </c>
      <c r="U200" s="16">
        <v>44012</v>
      </c>
      <c r="V200" s="63"/>
      <c r="W200" s="45" t="s">
        <v>841</v>
      </c>
      <c r="X200" s="66">
        <v>1</v>
      </c>
      <c r="Y200" s="69" t="s">
        <v>45</v>
      </c>
      <c r="Z200" s="63"/>
      <c r="AA200" s="63">
        <v>6</v>
      </c>
      <c r="AB200" s="63">
        <v>2020</v>
      </c>
      <c r="AC200" s="68">
        <v>43615</v>
      </c>
      <c r="AD200" s="21">
        <f ca="1">IF(TABLA345[[#This Row],[Fecha radicación informe]]="","",TODAY()-TABLA345[[#This Row],[Fecha radicación informe]])</f>
        <v>1782</v>
      </c>
      <c r="AE200" s="22" t="s">
        <v>46</v>
      </c>
      <c r="AF200" s="14"/>
    </row>
    <row r="201" spans="1:32" ht="330.75" x14ac:dyDescent="0.2">
      <c r="A201" s="44">
        <v>3719</v>
      </c>
      <c r="B201" s="45">
        <v>40</v>
      </c>
      <c r="C201" s="45">
        <v>2019</v>
      </c>
      <c r="D201" s="60" t="s">
        <v>842</v>
      </c>
      <c r="E201" s="10" t="s">
        <v>34</v>
      </c>
      <c r="F201" s="45"/>
      <c r="G201" s="45"/>
      <c r="H201" s="45" t="s">
        <v>48</v>
      </c>
      <c r="I201" s="61" t="s">
        <v>36</v>
      </c>
      <c r="J201" s="70" t="s">
        <v>98</v>
      </c>
      <c r="K201" s="45" t="s">
        <v>843</v>
      </c>
      <c r="L201" s="45" t="s">
        <v>285</v>
      </c>
      <c r="M201" s="62" t="s">
        <v>801</v>
      </c>
      <c r="N201" s="62" t="s">
        <v>802</v>
      </c>
      <c r="O201" s="63">
        <v>2019</v>
      </c>
      <c r="P201" s="63"/>
      <c r="Q201" s="63"/>
      <c r="R201" s="64" t="s">
        <v>42</v>
      </c>
      <c r="S201" s="65" t="s">
        <v>844</v>
      </c>
      <c r="T201" s="16">
        <v>43685</v>
      </c>
      <c r="U201" s="16">
        <v>43738</v>
      </c>
      <c r="V201" s="63"/>
      <c r="W201" s="45" t="s">
        <v>845</v>
      </c>
      <c r="X201" s="66">
        <v>1</v>
      </c>
      <c r="Y201" s="69" t="s">
        <v>45</v>
      </c>
      <c r="Z201" s="63"/>
      <c r="AA201" s="63">
        <v>11</v>
      </c>
      <c r="AB201" s="63">
        <v>2019</v>
      </c>
      <c r="AC201" s="68">
        <v>43616</v>
      </c>
      <c r="AD201" s="21">
        <f ca="1">IF(TABLA345[[#This Row],[Fecha radicación informe]]=0,0,TODAY()-TABLA345[[#This Row],[Fecha radicación informe]])</f>
        <v>1781</v>
      </c>
      <c r="AE201" s="22" t="s">
        <v>46</v>
      </c>
      <c r="AF201" s="14"/>
    </row>
    <row r="202" spans="1:32" ht="409.5" x14ac:dyDescent="0.2">
      <c r="A202" s="44">
        <v>3720</v>
      </c>
      <c r="B202" s="45">
        <v>41</v>
      </c>
      <c r="C202" s="45">
        <v>2019</v>
      </c>
      <c r="D202" s="60" t="s">
        <v>846</v>
      </c>
      <c r="E202" s="10" t="s">
        <v>34</v>
      </c>
      <c r="F202" s="45"/>
      <c r="G202" s="45"/>
      <c r="H202" s="45" t="s">
        <v>48</v>
      </c>
      <c r="I202" s="61" t="s">
        <v>49</v>
      </c>
      <c r="J202" s="70" t="s">
        <v>50</v>
      </c>
      <c r="K202" s="45" t="s">
        <v>847</v>
      </c>
      <c r="L202" s="45" t="s">
        <v>760</v>
      </c>
      <c r="M202" s="62" t="s">
        <v>801</v>
      </c>
      <c r="N202" s="62" t="s">
        <v>802</v>
      </c>
      <c r="O202" s="63">
        <v>2019</v>
      </c>
      <c r="P202" s="63"/>
      <c r="Q202" s="63"/>
      <c r="R202" s="64" t="s">
        <v>358</v>
      </c>
      <c r="S202" s="65" t="s">
        <v>848</v>
      </c>
      <c r="T202" s="16" t="s">
        <v>816</v>
      </c>
      <c r="U202" s="16">
        <v>43677</v>
      </c>
      <c r="V202" s="63"/>
      <c r="W202" s="45" t="s">
        <v>849</v>
      </c>
      <c r="X202" s="66">
        <v>1</v>
      </c>
      <c r="Y202" s="69" t="s">
        <v>45</v>
      </c>
      <c r="Z202" s="63"/>
      <c r="AA202" s="63">
        <v>8</v>
      </c>
      <c r="AB202" s="63">
        <v>2019</v>
      </c>
      <c r="AC202" s="68">
        <v>43620</v>
      </c>
      <c r="AD202" s="71">
        <f ca="1">TODAY()-TABLA345[[#This Row],[Fecha radicación informe]]</f>
        <v>1777</v>
      </c>
      <c r="AE202" s="22" t="s">
        <v>58</v>
      </c>
      <c r="AF202" s="14"/>
    </row>
    <row r="203" spans="1:32" ht="140.25" customHeight="1" x14ac:dyDescent="0.2">
      <c r="A203" s="44">
        <v>3721</v>
      </c>
      <c r="B203" s="45">
        <v>42</v>
      </c>
      <c r="C203" s="45">
        <v>2019</v>
      </c>
      <c r="D203" s="60" t="s">
        <v>850</v>
      </c>
      <c r="E203" s="10" t="s">
        <v>34</v>
      </c>
      <c r="F203" s="45"/>
      <c r="G203" s="45"/>
      <c r="H203" s="45" t="s">
        <v>48</v>
      </c>
      <c r="I203" s="61" t="s">
        <v>49</v>
      </c>
      <c r="J203" s="70" t="s">
        <v>50</v>
      </c>
      <c r="K203" s="45" t="s">
        <v>847</v>
      </c>
      <c r="L203" s="45" t="s">
        <v>760</v>
      </c>
      <c r="M203" s="62" t="s">
        <v>851</v>
      </c>
      <c r="N203" s="62" t="s">
        <v>852</v>
      </c>
      <c r="O203" s="63">
        <v>2019</v>
      </c>
      <c r="P203" s="63"/>
      <c r="Q203" s="63"/>
      <c r="R203" s="64"/>
      <c r="S203" s="65"/>
      <c r="T203" s="16"/>
      <c r="U203" s="16">
        <v>43677</v>
      </c>
      <c r="V203" s="63"/>
      <c r="W203" s="63" t="s">
        <v>853</v>
      </c>
      <c r="X203" s="66">
        <v>1</v>
      </c>
      <c r="Y203" s="69" t="s">
        <v>45</v>
      </c>
      <c r="Z203" s="63"/>
      <c r="AA203" s="63">
        <v>7</v>
      </c>
      <c r="AB203" s="63">
        <v>2019</v>
      </c>
      <c r="AC203" s="68">
        <v>43620</v>
      </c>
      <c r="AD203" s="71">
        <f ca="1">TODAY()-TABLA345[[#This Row],[Fecha radicación informe]]</f>
        <v>1777</v>
      </c>
      <c r="AE203" s="22" t="s">
        <v>58</v>
      </c>
      <c r="AF203" s="14"/>
    </row>
    <row r="204" spans="1:32" ht="409.5" x14ac:dyDescent="0.2">
      <c r="A204" s="44">
        <v>3722</v>
      </c>
      <c r="B204" s="45">
        <v>43</v>
      </c>
      <c r="C204" s="45">
        <v>2019</v>
      </c>
      <c r="D204" s="60" t="s">
        <v>854</v>
      </c>
      <c r="E204" s="10" t="s">
        <v>34</v>
      </c>
      <c r="F204" s="45"/>
      <c r="G204" s="45"/>
      <c r="H204" s="45" t="s">
        <v>35</v>
      </c>
      <c r="I204" s="61" t="s">
        <v>36</v>
      </c>
      <c r="J204" s="12" t="s">
        <v>37</v>
      </c>
      <c r="K204" s="45" t="s">
        <v>395</v>
      </c>
      <c r="L204" s="45" t="s">
        <v>100</v>
      </c>
      <c r="M204" s="62" t="s">
        <v>851</v>
      </c>
      <c r="N204" s="62" t="s">
        <v>852</v>
      </c>
      <c r="O204" s="63">
        <v>2019</v>
      </c>
      <c r="P204" s="63"/>
      <c r="Q204" s="63"/>
      <c r="R204" s="64" t="s">
        <v>42</v>
      </c>
      <c r="S204" s="65" t="s">
        <v>855</v>
      </c>
      <c r="T204" s="16">
        <v>43654</v>
      </c>
      <c r="U204" s="16">
        <v>44135</v>
      </c>
      <c r="V204" s="63"/>
      <c r="W204" s="45" t="s">
        <v>856</v>
      </c>
      <c r="X204" s="66">
        <v>1</v>
      </c>
      <c r="Y204" s="69" t="s">
        <v>45</v>
      </c>
      <c r="Z204" s="63"/>
      <c r="AA204" s="63">
        <v>7</v>
      </c>
      <c r="AB204" s="63">
        <v>2020</v>
      </c>
      <c r="AC204" s="68">
        <v>43648</v>
      </c>
      <c r="AD204" s="72">
        <f ca="1">TODAY()-TABLA345[[#This Row],[Fecha radicación informe]]</f>
        <v>1749</v>
      </c>
      <c r="AE204" s="22" t="s">
        <v>46</v>
      </c>
      <c r="AF204" s="14"/>
    </row>
    <row r="205" spans="1:32" ht="189" x14ac:dyDescent="0.2">
      <c r="A205" s="44">
        <v>3723</v>
      </c>
      <c r="B205" s="45">
        <v>44</v>
      </c>
      <c r="C205" s="45">
        <v>2019</v>
      </c>
      <c r="D205" s="60" t="s">
        <v>857</v>
      </c>
      <c r="E205" s="10" t="s">
        <v>34</v>
      </c>
      <c r="F205" s="45"/>
      <c r="G205" s="45"/>
      <c r="H205" s="45" t="s">
        <v>85</v>
      </c>
      <c r="I205" s="61" t="s">
        <v>36</v>
      </c>
      <c r="J205" s="12" t="s">
        <v>37</v>
      </c>
      <c r="K205" s="45" t="s">
        <v>395</v>
      </c>
      <c r="L205" s="45" t="s">
        <v>100</v>
      </c>
      <c r="M205" s="62" t="s">
        <v>851</v>
      </c>
      <c r="N205" s="62" t="s">
        <v>852</v>
      </c>
      <c r="O205" s="63">
        <v>2019</v>
      </c>
      <c r="P205" s="63"/>
      <c r="Q205" s="63"/>
      <c r="R205" s="64" t="s">
        <v>42</v>
      </c>
      <c r="S205" s="65" t="s">
        <v>858</v>
      </c>
      <c r="T205" s="16">
        <v>43654</v>
      </c>
      <c r="U205" s="16">
        <v>43677</v>
      </c>
      <c r="V205" s="63"/>
      <c r="W205" s="45" t="s">
        <v>859</v>
      </c>
      <c r="X205" s="66">
        <v>1</v>
      </c>
      <c r="Y205" s="69" t="s">
        <v>45</v>
      </c>
      <c r="Z205" s="63"/>
      <c r="AA205" s="63">
        <v>7</v>
      </c>
      <c r="AB205" s="63">
        <v>2019</v>
      </c>
      <c r="AC205" s="68">
        <v>43648</v>
      </c>
      <c r="AD205" s="72">
        <f ca="1">TODAY()-TABLA345[[#This Row],[Fecha radicación informe]]</f>
        <v>1749</v>
      </c>
      <c r="AE205" s="22" t="s">
        <v>46</v>
      </c>
      <c r="AF205" s="14"/>
    </row>
    <row r="206" spans="1:32" ht="409.5" x14ac:dyDescent="0.2">
      <c r="A206" s="44">
        <v>3724</v>
      </c>
      <c r="B206" s="45">
        <v>45</v>
      </c>
      <c r="C206" s="45">
        <v>2019</v>
      </c>
      <c r="D206" s="60" t="s">
        <v>860</v>
      </c>
      <c r="E206" s="10" t="s">
        <v>34</v>
      </c>
      <c r="F206" s="45"/>
      <c r="G206" s="45"/>
      <c r="H206" s="45" t="s">
        <v>85</v>
      </c>
      <c r="I206" s="61" t="s">
        <v>49</v>
      </c>
      <c r="J206" s="70" t="s">
        <v>50</v>
      </c>
      <c r="K206" s="45" t="s">
        <v>395</v>
      </c>
      <c r="L206" s="45" t="s">
        <v>100</v>
      </c>
      <c r="M206" s="62" t="s">
        <v>851</v>
      </c>
      <c r="N206" s="62" t="s">
        <v>852</v>
      </c>
      <c r="O206" s="63">
        <v>2019</v>
      </c>
      <c r="P206" s="63"/>
      <c r="Q206" s="63"/>
      <c r="R206" s="64" t="s">
        <v>42</v>
      </c>
      <c r="S206" s="65" t="s">
        <v>861</v>
      </c>
      <c r="T206" s="16" t="s">
        <v>862</v>
      </c>
      <c r="U206" s="16">
        <v>43708</v>
      </c>
      <c r="V206" s="63"/>
      <c r="W206" s="45" t="s">
        <v>863</v>
      </c>
      <c r="X206" s="66">
        <v>1</v>
      </c>
      <c r="Y206" s="69" t="s">
        <v>45</v>
      </c>
      <c r="Z206" s="63"/>
      <c r="AA206" s="63">
        <v>8</v>
      </c>
      <c r="AB206" s="63">
        <v>2019</v>
      </c>
      <c r="AC206" s="68">
        <v>43648</v>
      </c>
      <c r="AD206" s="72">
        <f ca="1">TODAY()-TABLA345[[#This Row],[Fecha radicación informe]]</f>
        <v>1749</v>
      </c>
      <c r="AE206" s="22" t="s">
        <v>46</v>
      </c>
      <c r="AF206" s="14"/>
    </row>
    <row r="207" spans="1:32" ht="409.5" x14ac:dyDescent="0.2">
      <c r="A207" s="44">
        <v>3725</v>
      </c>
      <c r="B207" s="45">
        <v>46</v>
      </c>
      <c r="C207" s="45">
        <v>2019</v>
      </c>
      <c r="D207" s="60" t="s">
        <v>864</v>
      </c>
      <c r="E207" s="10" t="s">
        <v>34</v>
      </c>
      <c r="F207" s="45"/>
      <c r="G207" s="45"/>
      <c r="H207" s="45" t="s">
        <v>48</v>
      </c>
      <c r="I207" s="61" t="s">
        <v>132</v>
      </c>
      <c r="J207" s="12" t="s">
        <v>133</v>
      </c>
      <c r="K207" s="45" t="s">
        <v>865</v>
      </c>
      <c r="L207" s="45" t="s">
        <v>279</v>
      </c>
      <c r="M207" s="62" t="s">
        <v>851</v>
      </c>
      <c r="N207" s="62" t="s">
        <v>852</v>
      </c>
      <c r="O207" s="63">
        <v>2019</v>
      </c>
      <c r="P207" s="63"/>
      <c r="Q207" s="63"/>
      <c r="R207" s="64" t="s">
        <v>358</v>
      </c>
      <c r="S207" s="65" t="s">
        <v>866</v>
      </c>
      <c r="T207" s="16">
        <v>43504</v>
      </c>
      <c r="U207" s="16">
        <v>43593</v>
      </c>
      <c r="V207" s="63"/>
      <c r="W207" s="45" t="s">
        <v>867</v>
      </c>
      <c r="X207" s="66">
        <v>1</v>
      </c>
      <c r="Y207" s="69" t="s">
        <v>45</v>
      </c>
      <c r="Z207" s="63"/>
      <c r="AA207" s="63">
        <v>8</v>
      </c>
      <c r="AB207" s="63">
        <v>2019</v>
      </c>
      <c r="AC207" s="68">
        <v>43648</v>
      </c>
      <c r="AD207" s="72">
        <f ca="1">TODAY()-TABLA345[[#This Row],[Fecha radicación informe]]</f>
        <v>1749</v>
      </c>
      <c r="AE207" s="22" t="s">
        <v>58</v>
      </c>
      <c r="AF207" s="14"/>
    </row>
    <row r="208" spans="1:32" ht="409.5" x14ac:dyDescent="0.2">
      <c r="A208" s="44">
        <v>3726</v>
      </c>
      <c r="B208" s="45">
        <v>47</v>
      </c>
      <c r="C208" s="45">
        <v>2019</v>
      </c>
      <c r="D208" s="60" t="s">
        <v>868</v>
      </c>
      <c r="E208" s="10" t="s">
        <v>333</v>
      </c>
      <c r="F208" s="45"/>
      <c r="G208" s="45" t="s">
        <v>869</v>
      </c>
      <c r="H208" s="45" t="s">
        <v>85</v>
      </c>
      <c r="I208" s="61" t="s">
        <v>49</v>
      </c>
      <c r="J208" s="70" t="s">
        <v>50</v>
      </c>
      <c r="K208" s="10" t="s">
        <v>180</v>
      </c>
      <c r="L208" s="45" t="s">
        <v>770</v>
      </c>
      <c r="M208" s="62" t="s">
        <v>851</v>
      </c>
      <c r="N208" s="62" t="s">
        <v>852</v>
      </c>
      <c r="O208" s="63">
        <v>2019</v>
      </c>
      <c r="P208" s="63"/>
      <c r="Q208" s="63"/>
      <c r="R208" s="64" t="s">
        <v>358</v>
      </c>
      <c r="S208" s="65" t="s">
        <v>870</v>
      </c>
      <c r="T208" s="16">
        <v>43564</v>
      </c>
      <c r="U208" s="16">
        <v>45107</v>
      </c>
      <c r="V208" s="63"/>
      <c r="W208" s="45" t="s">
        <v>871</v>
      </c>
      <c r="X208" s="66">
        <v>1</v>
      </c>
      <c r="Y208" s="69" t="s">
        <v>318</v>
      </c>
      <c r="Z208" s="63"/>
      <c r="AA208" s="63">
        <v>7</v>
      </c>
      <c r="AB208" s="63">
        <v>2023</v>
      </c>
      <c r="AC208" s="68">
        <v>43648</v>
      </c>
      <c r="AD208" s="72">
        <f ca="1">TODAY()-TABLA345[[#This Row],[Fecha radicación informe]]</f>
        <v>1749</v>
      </c>
      <c r="AE208" s="22" t="s">
        <v>58</v>
      </c>
      <c r="AF208" s="34" t="s">
        <v>872</v>
      </c>
    </row>
    <row r="209" spans="1:32" ht="409.5" x14ac:dyDescent="0.2">
      <c r="A209" s="44">
        <v>3727</v>
      </c>
      <c r="B209" s="45">
        <v>48</v>
      </c>
      <c r="C209" s="45">
        <v>2019</v>
      </c>
      <c r="D209" s="60" t="s">
        <v>873</v>
      </c>
      <c r="E209" s="10" t="s">
        <v>719</v>
      </c>
      <c r="F209" s="45"/>
      <c r="G209" s="45" t="s">
        <v>869</v>
      </c>
      <c r="H209" s="45" t="s">
        <v>85</v>
      </c>
      <c r="I209" s="61" t="s">
        <v>49</v>
      </c>
      <c r="J209" s="70" t="s">
        <v>50</v>
      </c>
      <c r="K209" s="10" t="s">
        <v>180</v>
      </c>
      <c r="L209" s="45" t="s">
        <v>770</v>
      </c>
      <c r="M209" s="62" t="s">
        <v>851</v>
      </c>
      <c r="N209" s="62" t="s">
        <v>852</v>
      </c>
      <c r="O209" s="63">
        <v>2019</v>
      </c>
      <c r="P209" s="63">
        <v>20231020082203</v>
      </c>
      <c r="Q209" s="73">
        <v>45083</v>
      </c>
      <c r="R209" s="64" t="s">
        <v>42</v>
      </c>
      <c r="S209" s="65" t="s">
        <v>874</v>
      </c>
      <c r="T209" s="16">
        <v>43564</v>
      </c>
      <c r="U209" s="16" t="s">
        <v>875</v>
      </c>
      <c r="V209" s="45" t="s">
        <v>876</v>
      </c>
      <c r="W209" s="45" t="s">
        <v>877</v>
      </c>
      <c r="X209" s="66">
        <v>1</v>
      </c>
      <c r="Y209" s="69" t="s">
        <v>45</v>
      </c>
      <c r="Z209" s="63" t="s">
        <v>108</v>
      </c>
      <c r="AA209" s="63">
        <v>6</v>
      </c>
      <c r="AB209" s="63">
        <v>2023</v>
      </c>
      <c r="AC209" s="68">
        <v>43648</v>
      </c>
      <c r="AD209" s="72">
        <f ca="1">TODAY()-TABLA345[[#This Row],[Fecha radicación informe]]</f>
        <v>1749</v>
      </c>
      <c r="AE209" s="22" t="s">
        <v>58</v>
      </c>
      <c r="AF209" s="34" t="s">
        <v>878</v>
      </c>
    </row>
    <row r="210" spans="1:32" ht="409.5" x14ac:dyDescent="0.2">
      <c r="A210" s="44">
        <v>3728</v>
      </c>
      <c r="B210" s="45">
        <v>49</v>
      </c>
      <c r="C210" s="45">
        <v>2019</v>
      </c>
      <c r="D210" s="60" t="s">
        <v>879</v>
      </c>
      <c r="E210" s="10" t="s">
        <v>333</v>
      </c>
      <c r="F210" s="45"/>
      <c r="G210" s="45" t="s">
        <v>869</v>
      </c>
      <c r="H210" s="45" t="s">
        <v>85</v>
      </c>
      <c r="I210" s="61" t="s">
        <v>49</v>
      </c>
      <c r="J210" s="70" t="s">
        <v>50</v>
      </c>
      <c r="K210" s="10" t="s">
        <v>180</v>
      </c>
      <c r="L210" s="45" t="s">
        <v>770</v>
      </c>
      <c r="M210" s="62" t="s">
        <v>851</v>
      </c>
      <c r="N210" s="62" t="s">
        <v>852</v>
      </c>
      <c r="O210" s="63">
        <v>2019</v>
      </c>
      <c r="P210" s="63"/>
      <c r="Q210" s="63"/>
      <c r="R210" s="64" t="s">
        <v>358</v>
      </c>
      <c r="S210" s="65" t="s">
        <v>880</v>
      </c>
      <c r="T210" s="16">
        <v>43564</v>
      </c>
      <c r="U210" s="16">
        <v>45107</v>
      </c>
      <c r="V210" s="63"/>
      <c r="W210" s="45" t="s">
        <v>881</v>
      </c>
      <c r="X210" s="66">
        <v>1</v>
      </c>
      <c r="Y210" s="69" t="s">
        <v>318</v>
      </c>
      <c r="Z210" s="63"/>
      <c r="AA210" s="63">
        <v>7</v>
      </c>
      <c r="AB210" s="63">
        <v>2023</v>
      </c>
      <c r="AC210" s="68">
        <v>43648</v>
      </c>
      <c r="AD210" s="72">
        <f ca="1">TODAY()-TABLA345[[#This Row],[Fecha radicación informe]]</f>
        <v>1749</v>
      </c>
      <c r="AE210" s="22" t="s">
        <v>58</v>
      </c>
      <c r="AF210" s="34" t="s">
        <v>882</v>
      </c>
    </row>
    <row r="211" spans="1:32" ht="409.5" x14ac:dyDescent="0.2">
      <c r="A211" s="44">
        <v>3729</v>
      </c>
      <c r="B211" s="45">
        <v>50</v>
      </c>
      <c r="C211" s="45">
        <v>2019</v>
      </c>
      <c r="D211" s="60" t="s">
        <v>883</v>
      </c>
      <c r="E211" s="10" t="s">
        <v>34</v>
      </c>
      <c r="F211" s="45"/>
      <c r="G211" s="45"/>
      <c r="H211" s="45" t="s">
        <v>48</v>
      </c>
      <c r="I211" s="61" t="s">
        <v>187</v>
      </c>
      <c r="J211" s="12" t="s">
        <v>188</v>
      </c>
      <c r="K211" s="45" t="s">
        <v>884</v>
      </c>
      <c r="L211" s="45" t="s">
        <v>79</v>
      </c>
      <c r="M211" s="62" t="s">
        <v>851</v>
      </c>
      <c r="N211" s="62" t="s">
        <v>852</v>
      </c>
      <c r="O211" s="63">
        <v>2019</v>
      </c>
      <c r="P211" s="63"/>
      <c r="Q211" s="63"/>
      <c r="R211" s="64" t="s">
        <v>358</v>
      </c>
      <c r="S211" s="65" t="s">
        <v>885</v>
      </c>
      <c r="T211" s="16">
        <v>43504</v>
      </c>
      <c r="U211" s="16">
        <v>43921</v>
      </c>
      <c r="V211" s="63"/>
      <c r="W211" s="45" t="s">
        <v>886</v>
      </c>
      <c r="X211" s="66">
        <v>1</v>
      </c>
      <c r="Y211" s="69" t="s">
        <v>45</v>
      </c>
      <c r="Z211" s="63"/>
      <c r="AA211" s="63">
        <v>7</v>
      </c>
      <c r="AB211" s="63">
        <v>2020</v>
      </c>
      <c r="AC211" s="68">
        <v>43648</v>
      </c>
      <c r="AD211" s="72">
        <f ca="1">TODAY()-TABLA345[[#This Row],[Fecha radicación informe]]</f>
        <v>1749</v>
      </c>
      <c r="AE211" s="22" t="s">
        <v>58</v>
      </c>
      <c r="AF211" s="14"/>
    </row>
    <row r="212" spans="1:32" ht="409.5" x14ac:dyDescent="0.2">
      <c r="A212" s="44">
        <v>3730</v>
      </c>
      <c r="B212" s="45">
        <v>51</v>
      </c>
      <c r="C212" s="45">
        <v>2019</v>
      </c>
      <c r="D212" s="60" t="s">
        <v>887</v>
      </c>
      <c r="E212" s="10" t="s">
        <v>34</v>
      </c>
      <c r="F212" s="45"/>
      <c r="G212" s="45"/>
      <c r="H212" s="45" t="s">
        <v>35</v>
      </c>
      <c r="I212" s="61" t="s">
        <v>36</v>
      </c>
      <c r="J212" s="70" t="s">
        <v>98</v>
      </c>
      <c r="K212" s="45" t="s">
        <v>116</v>
      </c>
      <c r="L212" s="45" t="s">
        <v>112</v>
      </c>
      <c r="M212" s="62" t="s">
        <v>888</v>
      </c>
      <c r="N212" s="62" t="s">
        <v>889</v>
      </c>
      <c r="O212" s="63">
        <v>2019</v>
      </c>
      <c r="P212" s="63"/>
      <c r="Q212" s="63"/>
      <c r="R212" s="64" t="s">
        <v>42</v>
      </c>
      <c r="S212" s="65" t="s">
        <v>890</v>
      </c>
      <c r="T212" s="16">
        <v>43806</v>
      </c>
      <c r="U212" s="16">
        <v>43677</v>
      </c>
      <c r="V212" s="63"/>
      <c r="W212" s="45" t="s">
        <v>891</v>
      </c>
      <c r="X212" s="66">
        <v>1</v>
      </c>
      <c r="Y212" s="69" t="s">
        <v>45</v>
      </c>
      <c r="Z212" s="63"/>
      <c r="AA212" s="63">
        <v>10</v>
      </c>
      <c r="AB212" s="63">
        <v>2019</v>
      </c>
      <c r="AC212" s="68" t="s">
        <v>892</v>
      </c>
      <c r="AD212" s="72">
        <f ca="1">TODAY()-TABLA345[[#This Row],[Fecha radicación informe]]</f>
        <v>1799</v>
      </c>
      <c r="AE212" s="22" t="s">
        <v>46</v>
      </c>
      <c r="AF212" s="14"/>
    </row>
    <row r="213" spans="1:32" ht="409.5" x14ac:dyDescent="0.2">
      <c r="A213" s="44">
        <v>3731</v>
      </c>
      <c r="B213" s="45">
        <v>52</v>
      </c>
      <c r="C213" s="45">
        <v>2019</v>
      </c>
      <c r="D213" s="60" t="s">
        <v>893</v>
      </c>
      <c r="E213" s="10" t="s">
        <v>34</v>
      </c>
      <c r="F213" s="45"/>
      <c r="G213" s="45"/>
      <c r="H213" s="45" t="s">
        <v>35</v>
      </c>
      <c r="I213" s="61" t="s">
        <v>36</v>
      </c>
      <c r="J213" s="70" t="s">
        <v>98</v>
      </c>
      <c r="K213" s="45" t="s">
        <v>116</v>
      </c>
      <c r="L213" s="10" t="s">
        <v>39</v>
      </c>
      <c r="M213" s="62" t="s">
        <v>888</v>
      </c>
      <c r="N213" s="62" t="s">
        <v>889</v>
      </c>
      <c r="O213" s="63">
        <v>2019</v>
      </c>
      <c r="P213" s="63"/>
      <c r="Q213" s="63"/>
      <c r="R213" s="64" t="s">
        <v>436</v>
      </c>
      <c r="S213" s="65" t="s">
        <v>894</v>
      </c>
      <c r="T213" s="16">
        <v>43806</v>
      </c>
      <c r="U213" s="16">
        <v>44074</v>
      </c>
      <c r="V213" s="63"/>
      <c r="W213" s="45" t="s">
        <v>895</v>
      </c>
      <c r="X213" s="66">
        <v>1</v>
      </c>
      <c r="Y213" s="69" t="s">
        <v>45</v>
      </c>
      <c r="Z213" s="63"/>
      <c r="AA213" s="63">
        <v>9</v>
      </c>
      <c r="AB213" s="63">
        <v>2020</v>
      </c>
      <c r="AC213" s="68" t="s">
        <v>892</v>
      </c>
      <c r="AD213" s="72">
        <f ca="1">TODAY()-TABLA345[[#This Row],[Fecha radicación informe]]</f>
        <v>1799</v>
      </c>
      <c r="AE213" s="22" t="s">
        <v>46</v>
      </c>
      <c r="AF213" s="14"/>
    </row>
    <row r="214" spans="1:32" ht="409.5" x14ac:dyDescent="0.2">
      <c r="A214" s="44">
        <v>3732</v>
      </c>
      <c r="B214" s="45">
        <v>53</v>
      </c>
      <c r="C214" s="45">
        <v>2019</v>
      </c>
      <c r="D214" s="60" t="s">
        <v>896</v>
      </c>
      <c r="E214" s="10" t="s">
        <v>34</v>
      </c>
      <c r="F214" s="45"/>
      <c r="G214" s="45"/>
      <c r="H214" s="45" t="s">
        <v>35</v>
      </c>
      <c r="I214" s="61" t="s">
        <v>36</v>
      </c>
      <c r="J214" s="70" t="s">
        <v>98</v>
      </c>
      <c r="K214" s="45" t="s">
        <v>116</v>
      </c>
      <c r="L214" s="45" t="s">
        <v>112</v>
      </c>
      <c r="M214" s="62" t="s">
        <v>888</v>
      </c>
      <c r="N214" s="62" t="s">
        <v>889</v>
      </c>
      <c r="O214" s="63">
        <v>2019</v>
      </c>
      <c r="P214" s="63"/>
      <c r="Q214" s="63"/>
      <c r="R214" s="64"/>
      <c r="S214" s="65" t="s">
        <v>897</v>
      </c>
      <c r="T214" s="16">
        <v>43617</v>
      </c>
      <c r="U214" s="16">
        <v>43668</v>
      </c>
      <c r="V214" s="63"/>
      <c r="W214" s="45" t="s">
        <v>898</v>
      </c>
      <c r="X214" s="66">
        <v>1</v>
      </c>
      <c r="Y214" s="69" t="s">
        <v>45</v>
      </c>
      <c r="Z214" s="63"/>
      <c r="AA214" s="63">
        <v>10</v>
      </c>
      <c r="AB214" s="63">
        <v>2019</v>
      </c>
      <c r="AC214" s="68" t="s">
        <v>892</v>
      </c>
      <c r="AD214" s="72">
        <f ca="1">TODAY()-TABLA345[[#This Row],[Fecha radicación informe]]</f>
        <v>1799</v>
      </c>
      <c r="AE214" s="22" t="s">
        <v>46</v>
      </c>
      <c r="AF214" s="14"/>
    </row>
    <row r="215" spans="1:32" ht="409.5" x14ac:dyDescent="0.2">
      <c r="A215" s="44">
        <v>3733</v>
      </c>
      <c r="B215" s="45">
        <v>54</v>
      </c>
      <c r="C215" s="45">
        <v>2019</v>
      </c>
      <c r="D215" s="60" t="s">
        <v>899</v>
      </c>
      <c r="E215" s="10" t="s">
        <v>34</v>
      </c>
      <c r="F215" s="45"/>
      <c r="G215" s="45"/>
      <c r="H215" s="45" t="s">
        <v>48</v>
      </c>
      <c r="I215" s="61" t="s">
        <v>36</v>
      </c>
      <c r="J215" s="12" t="s">
        <v>37</v>
      </c>
      <c r="K215" s="45" t="s">
        <v>295</v>
      </c>
      <c r="L215" s="45" t="s">
        <v>285</v>
      </c>
      <c r="M215" s="62" t="s">
        <v>851</v>
      </c>
      <c r="N215" s="62" t="s">
        <v>852</v>
      </c>
      <c r="O215" s="63">
        <v>2019</v>
      </c>
      <c r="P215" s="63"/>
      <c r="Q215" s="63"/>
      <c r="R215" s="64" t="s">
        <v>42</v>
      </c>
      <c r="S215" s="65" t="s">
        <v>900</v>
      </c>
      <c r="T215" s="16">
        <v>43594</v>
      </c>
      <c r="U215" s="16">
        <v>43747</v>
      </c>
      <c r="V215" s="63"/>
      <c r="W215" s="45" t="s">
        <v>901</v>
      </c>
      <c r="X215" s="66">
        <v>1</v>
      </c>
      <c r="Y215" s="69" t="s">
        <v>45</v>
      </c>
      <c r="Z215" s="63"/>
      <c r="AA215" s="63">
        <v>9</v>
      </c>
      <c r="AB215" s="63">
        <v>2019</v>
      </c>
      <c r="AC215" s="68">
        <v>43648</v>
      </c>
      <c r="AD215" s="72">
        <f ca="1">TODAY()-TABLA345[[#This Row],[Fecha radicación informe]]</f>
        <v>1749</v>
      </c>
      <c r="AE215" s="22" t="s">
        <v>46</v>
      </c>
      <c r="AF215" s="14"/>
    </row>
    <row r="216" spans="1:32" ht="362.25" x14ac:dyDescent="0.2">
      <c r="A216" s="44">
        <v>3734</v>
      </c>
      <c r="B216" s="45">
        <v>55</v>
      </c>
      <c r="C216" s="45">
        <v>2019</v>
      </c>
      <c r="D216" s="60" t="s">
        <v>902</v>
      </c>
      <c r="E216" s="10" t="s">
        <v>34</v>
      </c>
      <c r="F216" s="45"/>
      <c r="G216" s="45"/>
      <c r="H216" s="45" t="s">
        <v>48</v>
      </c>
      <c r="I216" s="61" t="s">
        <v>903</v>
      </c>
      <c r="J216" s="70" t="s">
        <v>141</v>
      </c>
      <c r="K216" s="45" t="s">
        <v>142</v>
      </c>
      <c r="L216" s="45" t="s">
        <v>210</v>
      </c>
      <c r="M216" s="62" t="s">
        <v>851</v>
      </c>
      <c r="N216" s="62" t="s">
        <v>852</v>
      </c>
      <c r="O216" s="63">
        <v>2019</v>
      </c>
      <c r="P216" s="63"/>
      <c r="Q216" s="63"/>
      <c r="R216" s="64" t="s">
        <v>358</v>
      </c>
      <c r="S216" s="65" t="s">
        <v>904</v>
      </c>
      <c r="T216" s="16">
        <v>43716</v>
      </c>
      <c r="U216" s="16">
        <v>43807</v>
      </c>
      <c r="V216" s="63"/>
      <c r="W216" s="45" t="s">
        <v>905</v>
      </c>
      <c r="X216" s="66">
        <v>1</v>
      </c>
      <c r="Y216" s="69" t="s">
        <v>45</v>
      </c>
      <c r="Z216" s="63"/>
      <c r="AA216" s="63">
        <v>8</v>
      </c>
      <c r="AB216" s="63">
        <v>2019</v>
      </c>
      <c r="AC216" s="68">
        <v>43648</v>
      </c>
      <c r="AD216" s="72">
        <f ca="1">TODAY()-TABLA345[[#This Row],[Fecha radicación informe]]</f>
        <v>1749</v>
      </c>
      <c r="AE216" s="22" t="s">
        <v>58</v>
      </c>
      <c r="AF216" s="14"/>
    </row>
    <row r="217" spans="1:32" ht="110.25" x14ac:dyDescent="0.2">
      <c r="A217" s="44">
        <v>3735</v>
      </c>
      <c r="B217" s="45">
        <v>56</v>
      </c>
      <c r="C217" s="45">
        <v>2019</v>
      </c>
      <c r="D217" s="60" t="s">
        <v>906</v>
      </c>
      <c r="E217" s="10" t="s">
        <v>34</v>
      </c>
      <c r="F217" s="45"/>
      <c r="G217" s="45"/>
      <c r="H217" s="45" t="s">
        <v>48</v>
      </c>
      <c r="I217" s="61" t="s">
        <v>903</v>
      </c>
      <c r="J217" s="70" t="s">
        <v>141</v>
      </c>
      <c r="K217" s="45" t="s">
        <v>142</v>
      </c>
      <c r="L217" s="45" t="s">
        <v>210</v>
      </c>
      <c r="M217" s="62" t="s">
        <v>851</v>
      </c>
      <c r="N217" s="62" t="s">
        <v>852</v>
      </c>
      <c r="O217" s="63">
        <v>2019</v>
      </c>
      <c r="P217" s="63"/>
      <c r="Q217" s="63"/>
      <c r="R217" s="64" t="s">
        <v>358</v>
      </c>
      <c r="S217" s="65" t="s">
        <v>907</v>
      </c>
      <c r="T217" s="16">
        <v>43716</v>
      </c>
      <c r="U217" s="16">
        <v>43807</v>
      </c>
      <c r="V217" s="63"/>
      <c r="W217" s="45" t="s">
        <v>908</v>
      </c>
      <c r="X217" s="66">
        <v>1</v>
      </c>
      <c r="Y217" s="69" t="s">
        <v>45</v>
      </c>
      <c r="Z217" s="63"/>
      <c r="AA217" s="63">
        <v>8</v>
      </c>
      <c r="AB217" s="63">
        <v>2019</v>
      </c>
      <c r="AC217" s="68">
        <v>43648</v>
      </c>
      <c r="AD217" s="72">
        <f ca="1">TODAY()-TABLA345[[#This Row],[Fecha radicación informe]]</f>
        <v>1749</v>
      </c>
      <c r="AE217" s="22" t="s">
        <v>58</v>
      </c>
      <c r="AF217" s="14"/>
    </row>
    <row r="218" spans="1:32" ht="102" customHeight="1" x14ac:dyDescent="0.2">
      <c r="A218" s="44">
        <v>3736</v>
      </c>
      <c r="B218" s="45">
        <v>57</v>
      </c>
      <c r="C218" s="45">
        <v>2019</v>
      </c>
      <c r="D218" s="60" t="s">
        <v>909</v>
      </c>
      <c r="E218" s="10" t="s">
        <v>34</v>
      </c>
      <c r="F218" s="45"/>
      <c r="G218" s="45"/>
      <c r="H218" s="45" t="s">
        <v>48</v>
      </c>
      <c r="I218" s="61" t="s">
        <v>903</v>
      </c>
      <c r="J218" s="70" t="s">
        <v>141</v>
      </c>
      <c r="K218" s="45" t="s">
        <v>142</v>
      </c>
      <c r="L218" s="45" t="s">
        <v>210</v>
      </c>
      <c r="M218" s="62" t="s">
        <v>851</v>
      </c>
      <c r="N218" s="62" t="s">
        <v>852</v>
      </c>
      <c r="O218" s="63">
        <v>2019</v>
      </c>
      <c r="P218" s="63"/>
      <c r="Q218" s="63"/>
      <c r="R218" s="64" t="s">
        <v>358</v>
      </c>
      <c r="S218" s="65" t="s">
        <v>910</v>
      </c>
      <c r="T218" s="16">
        <v>43716</v>
      </c>
      <c r="U218" s="16">
        <v>43807</v>
      </c>
      <c r="V218" s="63"/>
      <c r="W218" s="45" t="s">
        <v>911</v>
      </c>
      <c r="X218" s="66">
        <v>1</v>
      </c>
      <c r="Y218" s="69" t="s">
        <v>45</v>
      </c>
      <c r="Z218" s="63"/>
      <c r="AA218" s="63">
        <v>8</v>
      </c>
      <c r="AB218" s="63">
        <v>2019</v>
      </c>
      <c r="AC218" s="68">
        <v>43648</v>
      </c>
      <c r="AD218" s="72">
        <f ca="1">TODAY()-TABLA345[[#This Row],[Fecha radicación informe]]</f>
        <v>1749</v>
      </c>
      <c r="AE218" s="22" t="s">
        <v>58</v>
      </c>
      <c r="AF218" s="14"/>
    </row>
    <row r="219" spans="1:32" ht="409.5" x14ac:dyDescent="0.2">
      <c r="A219" s="44">
        <v>3737</v>
      </c>
      <c r="B219" s="45">
        <v>58</v>
      </c>
      <c r="C219" s="45">
        <v>2019</v>
      </c>
      <c r="D219" s="60" t="s">
        <v>912</v>
      </c>
      <c r="E219" s="10" t="s">
        <v>34</v>
      </c>
      <c r="F219" s="45"/>
      <c r="G219" s="45"/>
      <c r="H219" s="45" t="s">
        <v>85</v>
      </c>
      <c r="I219" s="61" t="s">
        <v>36</v>
      </c>
      <c r="J219" s="12" t="s">
        <v>37</v>
      </c>
      <c r="K219" s="45" t="s">
        <v>385</v>
      </c>
      <c r="L219" s="45" t="s">
        <v>112</v>
      </c>
      <c r="M219" s="62" t="s">
        <v>913</v>
      </c>
      <c r="N219" s="62" t="s">
        <v>914</v>
      </c>
      <c r="O219" s="63">
        <v>2019</v>
      </c>
      <c r="P219" s="63"/>
      <c r="Q219" s="63"/>
      <c r="R219" s="64" t="s">
        <v>436</v>
      </c>
      <c r="S219" s="74" t="s">
        <v>915</v>
      </c>
      <c r="T219" s="16" t="s">
        <v>916</v>
      </c>
      <c r="U219" s="16">
        <v>43830</v>
      </c>
      <c r="V219" s="63"/>
      <c r="W219" s="45" t="s">
        <v>917</v>
      </c>
      <c r="X219" s="66">
        <v>1</v>
      </c>
      <c r="Y219" s="69" t="s">
        <v>45</v>
      </c>
      <c r="Z219" s="63"/>
      <c r="AA219" s="63">
        <v>4</v>
      </c>
      <c r="AB219" s="63">
        <v>2020</v>
      </c>
      <c r="AC219" s="68" t="s">
        <v>918</v>
      </c>
      <c r="AD219" s="72">
        <f ca="1">TODAY()-TABLA345[[#This Row],[Fecha radicación informe]]</f>
        <v>1726</v>
      </c>
      <c r="AE219" s="22" t="s">
        <v>46</v>
      </c>
      <c r="AF219" s="14"/>
    </row>
    <row r="220" spans="1:32" ht="409.5" x14ac:dyDescent="0.2">
      <c r="A220" s="44">
        <v>3738</v>
      </c>
      <c r="B220" s="45">
        <v>59</v>
      </c>
      <c r="C220" s="45">
        <v>2019</v>
      </c>
      <c r="D220" s="60" t="s">
        <v>919</v>
      </c>
      <c r="E220" s="10" t="s">
        <v>333</v>
      </c>
      <c r="F220" s="45"/>
      <c r="G220" s="45"/>
      <c r="H220" s="45" t="s">
        <v>35</v>
      </c>
      <c r="I220" s="61" t="s">
        <v>36</v>
      </c>
      <c r="J220" s="12" t="s">
        <v>98</v>
      </c>
      <c r="K220" s="45" t="s">
        <v>385</v>
      </c>
      <c r="L220" s="10" t="s">
        <v>39</v>
      </c>
      <c r="M220" s="62" t="s">
        <v>913</v>
      </c>
      <c r="N220" s="62" t="s">
        <v>914</v>
      </c>
      <c r="O220" s="63">
        <v>2019</v>
      </c>
      <c r="P220" s="63" t="s">
        <v>920</v>
      </c>
      <c r="Q220" s="73" t="s">
        <v>921</v>
      </c>
      <c r="R220" s="64" t="s">
        <v>358</v>
      </c>
      <c r="S220" s="74" t="s">
        <v>922</v>
      </c>
      <c r="T220" s="16" t="s">
        <v>916</v>
      </c>
      <c r="U220" s="16">
        <v>44687</v>
      </c>
      <c r="V220" s="45" t="s">
        <v>923</v>
      </c>
      <c r="W220" s="45" t="s">
        <v>924</v>
      </c>
      <c r="X220" s="66">
        <v>1</v>
      </c>
      <c r="Y220" s="19" t="s">
        <v>45</v>
      </c>
      <c r="Z220" s="63" t="s">
        <v>108</v>
      </c>
      <c r="AA220" s="63">
        <v>11</v>
      </c>
      <c r="AB220" s="63">
        <v>2022</v>
      </c>
      <c r="AC220" s="68" t="s">
        <v>918</v>
      </c>
      <c r="AD220" s="72">
        <f ca="1">TODAY()-TABLA345[[#This Row],[Fecha radicación informe]]</f>
        <v>1726</v>
      </c>
      <c r="AE220" s="22" t="s">
        <v>46</v>
      </c>
      <c r="AF220" s="34" t="s">
        <v>925</v>
      </c>
    </row>
    <row r="221" spans="1:32" ht="173.25" x14ac:dyDescent="0.2">
      <c r="A221" s="44">
        <v>3739</v>
      </c>
      <c r="B221" s="45">
        <v>60</v>
      </c>
      <c r="C221" s="45">
        <v>2019</v>
      </c>
      <c r="D221" s="60" t="s">
        <v>926</v>
      </c>
      <c r="E221" s="10" t="s">
        <v>34</v>
      </c>
      <c r="F221" s="45"/>
      <c r="G221" s="45"/>
      <c r="H221" s="45" t="s">
        <v>301</v>
      </c>
      <c r="I221" s="61" t="s">
        <v>308</v>
      </c>
      <c r="J221" s="12" t="s">
        <v>133</v>
      </c>
      <c r="K221" s="45" t="s">
        <v>927</v>
      </c>
      <c r="L221" s="45" t="s">
        <v>279</v>
      </c>
      <c r="M221" s="62" t="s">
        <v>913</v>
      </c>
      <c r="N221" s="62" t="s">
        <v>914</v>
      </c>
      <c r="O221" s="63">
        <v>2019</v>
      </c>
      <c r="P221" s="63"/>
      <c r="Q221" s="63"/>
      <c r="R221" s="64" t="s">
        <v>358</v>
      </c>
      <c r="S221" s="65" t="s">
        <v>928</v>
      </c>
      <c r="T221" s="16">
        <v>44017</v>
      </c>
      <c r="U221" s="16">
        <v>44048</v>
      </c>
      <c r="V221" s="63"/>
      <c r="W221" s="45" t="s">
        <v>929</v>
      </c>
      <c r="X221" s="66">
        <v>1</v>
      </c>
      <c r="Y221" s="69" t="s">
        <v>45</v>
      </c>
      <c r="Z221" s="63"/>
      <c r="AA221" s="63">
        <v>5</v>
      </c>
      <c r="AB221" s="63">
        <v>2020</v>
      </c>
      <c r="AC221" s="68" t="s">
        <v>862</v>
      </c>
      <c r="AD221" s="72">
        <f ca="1">TODAY()-TABLA345[[#This Row],[Fecha radicación informe]]</f>
        <v>1721</v>
      </c>
      <c r="AE221" s="22" t="s">
        <v>758</v>
      </c>
      <c r="AF221" s="14"/>
    </row>
    <row r="222" spans="1:32" ht="267.75" x14ac:dyDescent="0.2">
      <c r="A222" s="44">
        <v>3740</v>
      </c>
      <c r="B222" s="45">
        <v>61</v>
      </c>
      <c r="C222" s="45">
        <v>2019</v>
      </c>
      <c r="D222" s="60" t="s">
        <v>930</v>
      </c>
      <c r="E222" s="10" t="s">
        <v>34</v>
      </c>
      <c r="F222" s="45"/>
      <c r="G222" s="45"/>
      <c r="H222" s="45" t="s">
        <v>48</v>
      </c>
      <c r="I222" s="61" t="s">
        <v>308</v>
      </c>
      <c r="J222" s="12" t="s">
        <v>133</v>
      </c>
      <c r="K222" s="45" t="s">
        <v>927</v>
      </c>
      <c r="L222" s="45" t="s">
        <v>279</v>
      </c>
      <c r="M222" s="62" t="s">
        <v>913</v>
      </c>
      <c r="N222" s="62" t="s">
        <v>914</v>
      </c>
      <c r="O222" s="63">
        <v>2019</v>
      </c>
      <c r="P222" s="63"/>
      <c r="Q222" s="63"/>
      <c r="R222" s="64" t="s">
        <v>42</v>
      </c>
      <c r="S222" s="65" t="s">
        <v>931</v>
      </c>
      <c r="T222" s="16" t="s">
        <v>932</v>
      </c>
      <c r="U222" s="16">
        <v>43830</v>
      </c>
      <c r="V222" s="63"/>
      <c r="W222" s="45" t="s">
        <v>933</v>
      </c>
      <c r="X222" s="66">
        <v>1</v>
      </c>
      <c r="Y222" s="69" t="s">
        <v>45</v>
      </c>
      <c r="Z222" s="63"/>
      <c r="AA222" s="63">
        <v>5</v>
      </c>
      <c r="AB222" s="63">
        <v>2020</v>
      </c>
      <c r="AC222" s="68" t="s">
        <v>862</v>
      </c>
      <c r="AD222" s="72">
        <f ca="1">TODAY()-TABLA345[[#This Row],[Fecha radicación informe]]</f>
        <v>1721</v>
      </c>
      <c r="AE222" s="22" t="s">
        <v>58</v>
      </c>
      <c r="AF222" s="14"/>
    </row>
    <row r="223" spans="1:32" ht="409.5" x14ac:dyDescent="0.2">
      <c r="A223" s="44">
        <v>3741</v>
      </c>
      <c r="B223" s="45">
        <v>62</v>
      </c>
      <c r="C223" s="45">
        <v>2019</v>
      </c>
      <c r="D223" s="60" t="s">
        <v>934</v>
      </c>
      <c r="E223" s="10" t="s">
        <v>34</v>
      </c>
      <c r="F223" s="45"/>
      <c r="G223" s="45"/>
      <c r="H223" s="45" t="s">
        <v>85</v>
      </c>
      <c r="I223" s="61" t="s">
        <v>36</v>
      </c>
      <c r="J223" s="12" t="s">
        <v>37</v>
      </c>
      <c r="K223" s="45" t="s">
        <v>615</v>
      </c>
      <c r="L223" s="45" t="s">
        <v>285</v>
      </c>
      <c r="M223" s="62" t="s">
        <v>913</v>
      </c>
      <c r="N223" s="62" t="s">
        <v>914</v>
      </c>
      <c r="O223" s="63">
        <v>2019</v>
      </c>
      <c r="P223" s="63"/>
      <c r="Q223" s="63"/>
      <c r="R223" s="64" t="s">
        <v>358</v>
      </c>
      <c r="S223" s="65" t="s">
        <v>935</v>
      </c>
      <c r="T223" s="16">
        <v>43594</v>
      </c>
      <c r="U223" s="16">
        <v>44119</v>
      </c>
      <c r="V223" s="63"/>
      <c r="W223" s="45" t="s">
        <v>936</v>
      </c>
      <c r="X223" s="66">
        <v>1</v>
      </c>
      <c r="Y223" s="69" t="s">
        <v>45</v>
      </c>
      <c r="Z223" s="63"/>
      <c r="AA223" s="63">
        <v>10</v>
      </c>
      <c r="AB223" s="63">
        <v>2020</v>
      </c>
      <c r="AC223" s="68" t="s">
        <v>937</v>
      </c>
      <c r="AD223" s="72">
        <f ca="1">TODAY()-TABLA345[[#This Row],[Fecha radicación informe]]</f>
        <v>1720</v>
      </c>
      <c r="AE223" s="22" t="s">
        <v>46</v>
      </c>
      <c r="AF223" s="14"/>
    </row>
    <row r="224" spans="1:32" ht="204.75" x14ac:dyDescent="0.2">
      <c r="A224" s="44">
        <v>3742</v>
      </c>
      <c r="B224" s="45">
        <v>63</v>
      </c>
      <c r="C224" s="45">
        <v>2019</v>
      </c>
      <c r="D224" s="60" t="s">
        <v>938</v>
      </c>
      <c r="E224" s="10" t="s">
        <v>34</v>
      </c>
      <c r="F224" s="45"/>
      <c r="G224" s="45"/>
      <c r="H224" s="45" t="s">
        <v>301</v>
      </c>
      <c r="I224" s="61" t="s">
        <v>36</v>
      </c>
      <c r="J224" s="12" t="s">
        <v>37</v>
      </c>
      <c r="K224" s="45" t="s">
        <v>615</v>
      </c>
      <c r="L224" s="45" t="s">
        <v>285</v>
      </c>
      <c r="M224" s="62" t="s">
        <v>913</v>
      </c>
      <c r="N224" s="62" t="s">
        <v>914</v>
      </c>
      <c r="O224" s="63">
        <v>2019</v>
      </c>
      <c r="P224" s="63"/>
      <c r="Q224" s="63"/>
      <c r="R224" s="64" t="s">
        <v>358</v>
      </c>
      <c r="S224" s="65" t="s">
        <v>939</v>
      </c>
      <c r="T224" s="16">
        <v>43594</v>
      </c>
      <c r="U224" s="16">
        <v>43625</v>
      </c>
      <c r="V224" s="63"/>
      <c r="W224" s="45" t="s">
        <v>940</v>
      </c>
      <c r="X224" s="66">
        <v>1</v>
      </c>
      <c r="Y224" s="69" t="s">
        <v>45</v>
      </c>
      <c r="Z224" s="63"/>
      <c r="AA224" s="63">
        <v>9</v>
      </c>
      <c r="AB224" s="63">
        <v>2019</v>
      </c>
      <c r="AC224" s="68" t="s">
        <v>937</v>
      </c>
      <c r="AD224" s="72">
        <f ca="1">TODAY()-TABLA345[[#This Row],[Fecha radicación informe]]</f>
        <v>1720</v>
      </c>
      <c r="AE224" s="22" t="s">
        <v>46</v>
      </c>
      <c r="AF224" s="14"/>
    </row>
    <row r="225" spans="1:32" ht="126" x14ac:dyDescent="0.2">
      <c r="A225" s="44">
        <v>3743</v>
      </c>
      <c r="B225" s="45">
        <v>64</v>
      </c>
      <c r="C225" s="45">
        <v>2019</v>
      </c>
      <c r="D225" s="60" t="s">
        <v>941</v>
      </c>
      <c r="E225" s="10" t="s">
        <v>34</v>
      </c>
      <c r="F225" s="45"/>
      <c r="G225" s="45"/>
      <c r="H225" s="45" t="s">
        <v>85</v>
      </c>
      <c r="I225" s="61" t="s">
        <v>170</v>
      </c>
      <c r="J225" s="70" t="s">
        <v>50</v>
      </c>
      <c r="K225" s="45" t="s">
        <v>847</v>
      </c>
      <c r="L225" s="45" t="s">
        <v>63</v>
      </c>
      <c r="M225" s="62" t="s">
        <v>913</v>
      </c>
      <c r="N225" s="62" t="s">
        <v>914</v>
      </c>
      <c r="O225" s="63">
        <v>2019</v>
      </c>
      <c r="P225" s="63"/>
      <c r="Q225" s="63"/>
      <c r="R225" s="64" t="s">
        <v>436</v>
      </c>
      <c r="S225" s="65" t="s">
        <v>942</v>
      </c>
      <c r="T225" s="16" t="s">
        <v>943</v>
      </c>
      <c r="U225" s="16">
        <v>43830</v>
      </c>
      <c r="V225" s="63"/>
      <c r="W225" s="45" t="s">
        <v>944</v>
      </c>
      <c r="X225" s="66">
        <v>1</v>
      </c>
      <c r="Y225" s="69" t="s">
        <v>45</v>
      </c>
      <c r="Z225" s="63"/>
      <c r="AA225" s="63">
        <v>1</v>
      </c>
      <c r="AB225" s="63">
        <v>2020</v>
      </c>
      <c r="AC225" s="68" t="s">
        <v>937</v>
      </c>
      <c r="AD225" s="72">
        <f ca="1">TODAY()-TABLA345[[#This Row],[Fecha radicación informe]]</f>
        <v>1720</v>
      </c>
      <c r="AE225" s="22" t="s">
        <v>58</v>
      </c>
      <c r="AF225" s="14"/>
    </row>
    <row r="226" spans="1:32" ht="189" x14ac:dyDescent="0.2">
      <c r="A226" s="44">
        <v>3744</v>
      </c>
      <c r="B226" s="45">
        <v>65</v>
      </c>
      <c r="C226" s="45">
        <v>2019</v>
      </c>
      <c r="D226" s="60" t="s">
        <v>945</v>
      </c>
      <c r="E226" s="10" t="s">
        <v>34</v>
      </c>
      <c r="F226" s="45"/>
      <c r="G226" s="45"/>
      <c r="H226" s="45" t="s">
        <v>85</v>
      </c>
      <c r="I226" s="61" t="s">
        <v>170</v>
      </c>
      <c r="J226" s="70" t="s">
        <v>50</v>
      </c>
      <c r="K226" s="45" t="s">
        <v>847</v>
      </c>
      <c r="L226" s="45" t="s">
        <v>63</v>
      </c>
      <c r="M226" s="62" t="s">
        <v>913</v>
      </c>
      <c r="N226" s="62" t="s">
        <v>914</v>
      </c>
      <c r="O226" s="63">
        <v>2019</v>
      </c>
      <c r="P226" s="63"/>
      <c r="Q226" s="63"/>
      <c r="R226" s="64" t="s">
        <v>436</v>
      </c>
      <c r="S226" s="65" t="s">
        <v>946</v>
      </c>
      <c r="T226" s="16" t="s">
        <v>943</v>
      </c>
      <c r="U226" s="16">
        <v>43830</v>
      </c>
      <c r="V226" s="63"/>
      <c r="W226" s="45" t="s">
        <v>944</v>
      </c>
      <c r="X226" s="66">
        <v>1</v>
      </c>
      <c r="Y226" s="69" t="s">
        <v>45</v>
      </c>
      <c r="Z226" s="63"/>
      <c r="AA226" s="63">
        <v>1</v>
      </c>
      <c r="AB226" s="63">
        <v>2020</v>
      </c>
      <c r="AC226" s="68" t="s">
        <v>937</v>
      </c>
      <c r="AD226" s="72">
        <f ca="1">TODAY()-TABLA345[[#This Row],[Fecha radicación informe]]</f>
        <v>1720</v>
      </c>
      <c r="AE226" s="22" t="s">
        <v>58</v>
      </c>
      <c r="AF226" s="14"/>
    </row>
    <row r="227" spans="1:32" ht="173.25" x14ac:dyDescent="0.2">
      <c r="A227" s="44">
        <v>3745</v>
      </c>
      <c r="B227" s="45">
        <v>66</v>
      </c>
      <c r="C227" s="45">
        <v>2019</v>
      </c>
      <c r="D227" s="60" t="s">
        <v>947</v>
      </c>
      <c r="E227" s="10" t="s">
        <v>34</v>
      </c>
      <c r="F227" s="45"/>
      <c r="G227" s="45"/>
      <c r="H227" s="45" t="s">
        <v>85</v>
      </c>
      <c r="I227" s="61" t="s">
        <v>170</v>
      </c>
      <c r="J227" s="12" t="s">
        <v>188</v>
      </c>
      <c r="K227" s="45" t="s">
        <v>884</v>
      </c>
      <c r="L227" s="45" t="s">
        <v>63</v>
      </c>
      <c r="M227" s="62" t="s">
        <v>913</v>
      </c>
      <c r="N227" s="62" t="s">
        <v>914</v>
      </c>
      <c r="O227" s="63">
        <v>2019</v>
      </c>
      <c r="P227" s="63"/>
      <c r="Q227" s="63"/>
      <c r="R227" s="64" t="s">
        <v>42</v>
      </c>
      <c r="S227" s="65" t="s">
        <v>948</v>
      </c>
      <c r="T227" s="16" t="s">
        <v>949</v>
      </c>
      <c r="U227" s="16">
        <v>43475</v>
      </c>
      <c r="V227" s="63"/>
      <c r="W227" s="45" t="s">
        <v>950</v>
      </c>
      <c r="X227" s="66">
        <v>1</v>
      </c>
      <c r="Y227" s="69" t="s">
        <v>45</v>
      </c>
      <c r="Z227" s="63"/>
      <c r="AA227" s="63">
        <v>12</v>
      </c>
      <c r="AB227" s="63">
        <v>2019</v>
      </c>
      <c r="AC227" s="68" t="s">
        <v>937</v>
      </c>
      <c r="AD227" s="72">
        <f ca="1">TODAY()-TABLA345[[#This Row],[Fecha radicación informe]]</f>
        <v>1720</v>
      </c>
      <c r="AE227" s="22" t="s">
        <v>58</v>
      </c>
      <c r="AF227" s="14"/>
    </row>
    <row r="228" spans="1:32" ht="189" x14ac:dyDescent="0.2">
      <c r="A228" s="44">
        <v>3746</v>
      </c>
      <c r="B228" s="45">
        <v>67</v>
      </c>
      <c r="C228" s="45">
        <v>2019</v>
      </c>
      <c r="D228" s="60" t="s">
        <v>951</v>
      </c>
      <c r="E228" s="10" t="s">
        <v>34</v>
      </c>
      <c r="F228" s="45"/>
      <c r="G228" s="45"/>
      <c r="H228" s="45" t="s">
        <v>85</v>
      </c>
      <c r="I228" s="61" t="s">
        <v>36</v>
      </c>
      <c r="J228" s="70" t="s">
        <v>61</v>
      </c>
      <c r="K228" s="45" t="s">
        <v>952</v>
      </c>
      <c r="L228" s="45" t="s">
        <v>63</v>
      </c>
      <c r="M228" s="62" t="s">
        <v>913</v>
      </c>
      <c r="N228" s="62" t="s">
        <v>914</v>
      </c>
      <c r="O228" s="63">
        <v>2019</v>
      </c>
      <c r="P228" s="63"/>
      <c r="Q228" s="63"/>
      <c r="R228" s="64" t="s">
        <v>42</v>
      </c>
      <c r="S228" s="65" t="s">
        <v>953</v>
      </c>
      <c r="T228" s="16" t="s">
        <v>949</v>
      </c>
      <c r="U228" s="16">
        <v>43921</v>
      </c>
      <c r="V228" s="63"/>
      <c r="W228" s="45" t="s">
        <v>954</v>
      </c>
      <c r="X228" s="66">
        <v>1</v>
      </c>
      <c r="Y228" s="69" t="s">
        <v>45</v>
      </c>
      <c r="Z228" s="63"/>
      <c r="AA228" s="63">
        <v>12</v>
      </c>
      <c r="AB228" s="63">
        <v>2019</v>
      </c>
      <c r="AC228" s="68" t="s">
        <v>937</v>
      </c>
      <c r="AD228" s="72">
        <f ca="1">TODAY()-TABLA345[[#This Row],[Fecha radicación informe]]</f>
        <v>1720</v>
      </c>
      <c r="AE228" s="22" t="s">
        <v>58</v>
      </c>
      <c r="AF228" s="14"/>
    </row>
    <row r="229" spans="1:32" ht="267.75" x14ac:dyDescent="0.2">
      <c r="A229" s="44">
        <v>3747</v>
      </c>
      <c r="B229" s="45">
        <v>68</v>
      </c>
      <c r="C229" s="45">
        <v>2019</v>
      </c>
      <c r="D229" s="60" t="s">
        <v>955</v>
      </c>
      <c r="E229" s="10" t="s">
        <v>34</v>
      </c>
      <c r="F229" s="45"/>
      <c r="G229" s="45"/>
      <c r="H229" s="45" t="s">
        <v>85</v>
      </c>
      <c r="I229" s="61" t="s">
        <v>36</v>
      </c>
      <c r="J229" s="70" t="s">
        <v>61</v>
      </c>
      <c r="K229" s="45" t="s">
        <v>952</v>
      </c>
      <c r="L229" s="45" t="s">
        <v>63</v>
      </c>
      <c r="M229" s="62" t="s">
        <v>913</v>
      </c>
      <c r="N229" s="62" t="s">
        <v>914</v>
      </c>
      <c r="O229" s="63">
        <v>2019</v>
      </c>
      <c r="P229" s="63"/>
      <c r="Q229" s="63"/>
      <c r="R229" s="64" t="s">
        <v>42</v>
      </c>
      <c r="S229" s="65" t="s">
        <v>956</v>
      </c>
      <c r="T229" s="16" t="s">
        <v>949</v>
      </c>
      <c r="U229" s="16">
        <v>44104</v>
      </c>
      <c r="V229" s="63"/>
      <c r="W229" s="45" t="s">
        <v>957</v>
      </c>
      <c r="X229" s="66">
        <v>1</v>
      </c>
      <c r="Y229" s="69" t="s">
        <v>45</v>
      </c>
      <c r="Z229" s="63"/>
      <c r="AA229" s="63">
        <v>10</v>
      </c>
      <c r="AB229" s="63">
        <v>2021</v>
      </c>
      <c r="AC229" s="68">
        <v>43677</v>
      </c>
      <c r="AD229" s="72">
        <f ca="1">TODAY()-TABLA345[[#This Row],[Fecha radicación informe]]</f>
        <v>1720</v>
      </c>
      <c r="AE229" s="22" t="s">
        <v>58</v>
      </c>
      <c r="AF229" s="14"/>
    </row>
    <row r="230" spans="1:32" ht="267.75" x14ac:dyDescent="0.2">
      <c r="A230" s="44">
        <v>3748</v>
      </c>
      <c r="B230" s="45">
        <v>69</v>
      </c>
      <c r="C230" s="45">
        <v>2019</v>
      </c>
      <c r="D230" s="60" t="s">
        <v>958</v>
      </c>
      <c r="E230" s="10" t="s">
        <v>34</v>
      </c>
      <c r="F230" s="45"/>
      <c r="G230" s="45"/>
      <c r="H230" s="45" t="s">
        <v>35</v>
      </c>
      <c r="I230" s="61" t="s">
        <v>36</v>
      </c>
      <c r="J230" s="70" t="s">
        <v>98</v>
      </c>
      <c r="K230" s="45" t="s">
        <v>959</v>
      </c>
      <c r="L230" s="45" t="s">
        <v>210</v>
      </c>
      <c r="M230" s="62" t="s">
        <v>913</v>
      </c>
      <c r="N230" s="62" t="s">
        <v>914</v>
      </c>
      <c r="O230" s="63">
        <v>2019</v>
      </c>
      <c r="P230" s="63"/>
      <c r="Q230" s="63"/>
      <c r="R230" s="64" t="s">
        <v>358</v>
      </c>
      <c r="S230" s="65" t="s">
        <v>960</v>
      </c>
      <c r="T230" s="16">
        <v>44048</v>
      </c>
      <c r="U230" s="16">
        <v>44079</v>
      </c>
      <c r="V230" s="63"/>
      <c r="W230" s="45" t="s">
        <v>961</v>
      </c>
      <c r="X230" s="66">
        <v>1</v>
      </c>
      <c r="Y230" s="69" t="s">
        <v>45</v>
      </c>
      <c r="Z230" s="63"/>
      <c r="AA230" s="63">
        <v>5</v>
      </c>
      <c r="AB230" s="63">
        <v>2020</v>
      </c>
      <c r="AC230" s="68">
        <v>43679</v>
      </c>
      <c r="AD230" s="72">
        <f ca="1">TODAY()-TABLA345[[#This Row],[Fecha radicación informe]]</f>
        <v>1718</v>
      </c>
      <c r="AE230" s="22" t="s">
        <v>58</v>
      </c>
      <c r="AF230" s="14"/>
    </row>
    <row r="231" spans="1:32" ht="409.5" x14ac:dyDescent="0.2">
      <c r="A231" s="44">
        <v>3749</v>
      </c>
      <c r="B231" s="45">
        <v>70</v>
      </c>
      <c r="C231" s="45">
        <v>2019</v>
      </c>
      <c r="D231" s="60" t="s">
        <v>962</v>
      </c>
      <c r="E231" s="10" t="s">
        <v>34</v>
      </c>
      <c r="F231" s="45"/>
      <c r="G231" s="45"/>
      <c r="H231" s="45" t="s">
        <v>301</v>
      </c>
      <c r="I231" s="61" t="s">
        <v>308</v>
      </c>
      <c r="J231" s="12" t="s">
        <v>133</v>
      </c>
      <c r="K231" s="45" t="s">
        <v>927</v>
      </c>
      <c r="L231" s="45" t="s">
        <v>279</v>
      </c>
      <c r="M231" s="62" t="s">
        <v>913</v>
      </c>
      <c r="N231" s="62" t="s">
        <v>914</v>
      </c>
      <c r="O231" s="63">
        <v>2019</v>
      </c>
      <c r="P231" s="63"/>
      <c r="Q231" s="63"/>
      <c r="R231" s="64" t="s">
        <v>358</v>
      </c>
      <c r="S231" s="65" t="s">
        <v>963</v>
      </c>
      <c r="T231" s="16" t="s">
        <v>932</v>
      </c>
      <c r="U231" s="16">
        <v>43830</v>
      </c>
      <c r="V231" s="63"/>
      <c r="W231" s="45" t="s">
        <v>964</v>
      </c>
      <c r="X231" s="66">
        <v>1</v>
      </c>
      <c r="Y231" s="69" t="s">
        <v>45</v>
      </c>
      <c r="Z231" s="63"/>
      <c r="AA231" s="63">
        <v>7</v>
      </c>
      <c r="AB231" s="63">
        <v>2021</v>
      </c>
      <c r="AC231" s="68" t="s">
        <v>862</v>
      </c>
      <c r="AD231" s="72">
        <f ca="1">TODAY()-TABLA345[[#This Row],[Fecha radicación informe]]</f>
        <v>1721</v>
      </c>
      <c r="AE231" s="22" t="s">
        <v>758</v>
      </c>
      <c r="AF231" s="14"/>
    </row>
    <row r="232" spans="1:32" ht="409.5" x14ac:dyDescent="0.2">
      <c r="A232" s="44">
        <v>3750</v>
      </c>
      <c r="B232" s="45">
        <v>71</v>
      </c>
      <c r="C232" s="45">
        <v>2019</v>
      </c>
      <c r="D232" s="60" t="s">
        <v>965</v>
      </c>
      <c r="E232" s="10" t="s">
        <v>34</v>
      </c>
      <c r="F232" s="45"/>
      <c r="G232" s="45"/>
      <c r="H232" s="45" t="s">
        <v>301</v>
      </c>
      <c r="I232" s="61" t="s">
        <v>308</v>
      </c>
      <c r="J232" s="12" t="s">
        <v>133</v>
      </c>
      <c r="K232" s="45" t="s">
        <v>927</v>
      </c>
      <c r="L232" s="45" t="s">
        <v>279</v>
      </c>
      <c r="M232" s="62" t="s">
        <v>913</v>
      </c>
      <c r="N232" s="62" t="s">
        <v>914</v>
      </c>
      <c r="O232" s="63">
        <v>2019</v>
      </c>
      <c r="P232" s="63"/>
      <c r="Q232" s="63"/>
      <c r="R232" s="64" t="s">
        <v>436</v>
      </c>
      <c r="S232" s="65" t="s">
        <v>966</v>
      </c>
      <c r="T232" s="16" t="s">
        <v>932</v>
      </c>
      <c r="U232" s="16">
        <v>44012</v>
      </c>
      <c r="V232" s="63"/>
      <c r="W232" s="45" t="s">
        <v>967</v>
      </c>
      <c r="X232" s="66">
        <v>1</v>
      </c>
      <c r="Y232" s="69" t="s">
        <v>45</v>
      </c>
      <c r="Z232" s="63"/>
      <c r="AA232" s="63">
        <v>10</v>
      </c>
      <c r="AB232" s="63">
        <v>2020</v>
      </c>
      <c r="AC232" s="68" t="s">
        <v>862</v>
      </c>
      <c r="AD232" s="72">
        <f ca="1">TODAY()-TABLA345[[#This Row],[Fecha radicación informe]]</f>
        <v>1721</v>
      </c>
      <c r="AE232" s="22" t="s">
        <v>758</v>
      </c>
      <c r="AF232" s="14"/>
    </row>
    <row r="233" spans="1:32" ht="409.5" x14ac:dyDescent="0.2">
      <c r="A233" s="44">
        <v>3751</v>
      </c>
      <c r="B233" s="45">
        <v>72</v>
      </c>
      <c r="C233" s="45">
        <v>2019</v>
      </c>
      <c r="D233" s="60" t="s">
        <v>968</v>
      </c>
      <c r="E233" s="10" t="s">
        <v>333</v>
      </c>
      <c r="F233" s="45"/>
      <c r="G233" s="45"/>
      <c r="H233" s="45" t="s">
        <v>35</v>
      </c>
      <c r="I233" s="61" t="s">
        <v>36</v>
      </c>
      <c r="J233" s="70" t="s">
        <v>98</v>
      </c>
      <c r="K233" s="45" t="s">
        <v>969</v>
      </c>
      <c r="L233" s="45" t="s">
        <v>100</v>
      </c>
      <c r="M233" s="62" t="s">
        <v>970</v>
      </c>
      <c r="N233" s="62" t="s">
        <v>971</v>
      </c>
      <c r="O233" s="63">
        <v>2019</v>
      </c>
      <c r="P233" s="63"/>
      <c r="Q233" s="63"/>
      <c r="R233" s="64" t="s">
        <v>42</v>
      </c>
      <c r="S233" s="65" t="s">
        <v>972</v>
      </c>
      <c r="T233" s="16" t="s">
        <v>932</v>
      </c>
      <c r="U233" s="16" t="s">
        <v>529</v>
      </c>
      <c r="V233" s="63"/>
      <c r="W233" s="45" t="s">
        <v>973</v>
      </c>
      <c r="X233" s="66">
        <v>0.5</v>
      </c>
      <c r="Y233" s="69" t="s">
        <v>305</v>
      </c>
      <c r="Z233" s="63"/>
      <c r="AA233" s="63"/>
      <c r="AB233" s="63"/>
      <c r="AC233" s="68" t="s">
        <v>974</v>
      </c>
      <c r="AD233" s="72">
        <f ca="1">TODAY()-TABLA345[[#This Row],[Fecha radicación informe]]</f>
        <v>1694</v>
      </c>
      <c r="AE233" s="22" t="s">
        <v>46</v>
      </c>
      <c r="AF233" s="34" t="s">
        <v>975</v>
      </c>
    </row>
    <row r="234" spans="1:32" ht="409.5" x14ac:dyDescent="0.2">
      <c r="A234" s="44">
        <v>3752</v>
      </c>
      <c r="B234" s="45">
        <v>73</v>
      </c>
      <c r="C234" s="45">
        <v>2019</v>
      </c>
      <c r="D234" s="60" t="s">
        <v>976</v>
      </c>
      <c r="E234" s="10" t="s">
        <v>34</v>
      </c>
      <c r="F234" s="45"/>
      <c r="G234" s="45"/>
      <c r="H234" s="45" t="s">
        <v>85</v>
      </c>
      <c r="I234" s="61" t="s">
        <v>121</v>
      </c>
      <c r="J234" s="70" t="s">
        <v>77</v>
      </c>
      <c r="K234" s="45" t="s">
        <v>969</v>
      </c>
      <c r="L234" s="45" t="s">
        <v>100</v>
      </c>
      <c r="M234" s="62" t="s">
        <v>970</v>
      </c>
      <c r="N234" s="62" t="s">
        <v>971</v>
      </c>
      <c r="O234" s="63">
        <v>2019</v>
      </c>
      <c r="P234" s="63"/>
      <c r="Q234" s="63"/>
      <c r="R234" s="64" t="s">
        <v>42</v>
      </c>
      <c r="S234" s="65" t="s">
        <v>977</v>
      </c>
      <c r="T234" s="16">
        <v>43565</v>
      </c>
      <c r="U234" s="16">
        <v>43830</v>
      </c>
      <c r="V234" s="63"/>
      <c r="W234" s="45" t="s">
        <v>978</v>
      </c>
      <c r="X234" s="66">
        <v>1</v>
      </c>
      <c r="Y234" s="69" t="s">
        <v>45</v>
      </c>
      <c r="Z234" s="63"/>
      <c r="AA234" s="63">
        <v>1</v>
      </c>
      <c r="AB234" s="63">
        <v>2020</v>
      </c>
      <c r="AC234" s="68" t="s">
        <v>974</v>
      </c>
      <c r="AD234" s="72">
        <f ca="1">TODAY()-TABLA345[[#This Row],[Fecha radicación informe]]</f>
        <v>1694</v>
      </c>
      <c r="AE234" s="22" t="s">
        <v>46</v>
      </c>
      <c r="AF234" s="14"/>
    </row>
    <row r="235" spans="1:32" ht="409.5" x14ac:dyDescent="0.2">
      <c r="A235" s="44">
        <v>3753</v>
      </c>
      <c r="B235" s="45">
        <v>74</v>
      </c>
      <c r="C235" s="45">
        <v>2019</v>
      </c>
      <c r="D235" s="60" t="s">
        <v>979</v>
      </c>
      <c r="E235" s="10" t="s">
        <v>34</v>
      </c>
      <c r="F235" s="45"/>
      <c r="G235" s="45"/>
      <c r="H235" s="45" t="s">
        <v>781</v>
      </c>
      <c r="I235" s="61" t="s">
        <v>60</v>
      </c>
      <c r="J235" s="70" t="s">
        <v>61</v>
      </c>
      <c r="K235" s="45" t="s">
        <v>969</v>
      </c>
      <c r="L235" s="45" t="s">
        <v>100</v>
      </c>
      <c r="M235" s="62" t="s">
        <v>970</v>
      </c>
      <c r="N235" s="62" t="s">
        <v>971</v>
      </c>
      <c r="O235" s="63">
        <v>2019</v>
      </c>
      <c r="P235" s="63"/>
      <c r="Q235" s="63"/>
      <c r="R235" s="64" t="s">
        <v>436</v>
      </c>
      <c r="S235" s="65" t="s">
        <v>980</v>
      </c>
      <c r="T235" s="16">
        <v>43534</v>
      </c>
      <c r="U235" s="16" t="s">
        <v>981</v>
      </c>
      <c r="V235" s="63"/>
      <c r="W235" s="45" t="s">
        <v>982</v>
      </c>
      <c r="X235" s="66">
        <v>1</v>
      </c>
      <c r="Y235" s="69" t="s">
        <v>45</v>
      </c>
      <c r="Z235" s="63"/>
      <c r="AA235" s="63">
        <v>10</v>
      </c>
      <c r="AB235" s="63">
        <v>2021</v>
      </c>
      <c r="AC235" s="68" t="s">
        <v>974</v>
      </c>
      <c r="AD235" s="72">
        <f ca="1">TODAY()-TABLA345[[#This Row],[Fecha radicación informe]]</f>
        <v>1694</v>
      </c>
      <c r="AE235" s="22" t="s">
        <v>46</v>
      </c>
      <c r="AF235" s="14"/>
    </row>
    <row r="236" spans="1:32" ht="409.5" x14ac:dyDescent="0.2">
      <c r="A236" s="44">
        <v>3754</v>
      </c>
      <c r="B236" s="45">
        <v>75</v>
      </c>
      <c r="C236" s="45">
        <v>2019</v>
      </c>
      <c r="D236" s="60" t="s">
        <v>983</v>
      </c>
      <c r="E236" s="10" t="s">
        <v>333</v>
      </c>
      <c r="F236" s="45"/>
      <c r="G236" s="45"/>
      <c r="H236" s="45" t="s">
        <v>85</v>
      </c>
      <c r="I236" s="61" t="s">
        <v>49</v>
      </c>
      <c r="J236" s="70" t="s">
        <v>50</v>
      </c>
      <c r="K236" s="10" t="s">
        <v>180</v>
      </c>
      <c r="L236" s="45" t="s">
        <v>279</v>
      </c>
      <c r="M236" s="62" t="s">
        <v>970</v>
      </c>
      <c r="N236" s="62" t="s">
        <v>971</v>
      </c>
      <c r="O236" s="63">
        <v>2019</v>
      </c>
      <c r="P236" s="63"/>
      <c r="Q236" s="63"/>
      <c r="R236" s="64"/>
      <c r="S236" s="65" t="s">
        <v>984</v>
      </c>
      <c r="T236" s="16">
        <v>43920</v>
      </c>
      <c r="U236" s="16" t="s">
        <v>985</v>
      </c>
      <c r="V236" s="63"/>
      <c r="W236" s="45" t="s">
        <v>986</v>
      </c>
      <c r="X236" s="66">
        <v>0.75</v>
      </c>
      <c r="Y236" s="69" t="s">
        <v>305</v>
      </c>
      <c r="Z236" s="63"/>
      <c r="AA236" s="63"/>
      <c r="AB236" s="63"/>
      <c r="AC236" s="68" t="s">
        <v>987</v>
      </c>
      <c r="AD236" s="72">
        <f ca="1">TODAY()-TABLA345[[#This Row],[Fecha radicación informe]]</f>
        <v>1692</v>
      </c>
      <c r="AE236" s="22" t="s">
        <v>758</v>
      </c>
      <c r="AF236" s="34" t="s">
        <v>988</v>
      </c>
    </row>
    <row r="237" spans="1:32" ht="409.5" x14ac:dyDescent="0.2">
      <c r="A237" s="44">
        <v>3755</v>
      </c>
      <c r="B237" s="45">
        <v>76</v>
      </c>
      <c r="C237" s="45">
        <v>2019</v>
      </c>
      <c r="D237" s="60" t="s">
        <v>989</v>
      </c>
      <c r="E237" s="10" t="s">
        <v>333</v>
      </c>
      <c r="F237" s="45"/>
      <c r="G237" s="45"/>
      <c r="H237" s="45" t="s">
        <v>35</v>
      </c>
      <c r="I237" s="61" t="s">
        <v>36</v>
      </c>
      <c r="J237" s="12" t="s">
        <v>98</v>
      </c>
      <c r="K237" s="45" t="s">
        <v>990</v>
      </c>
      <c r="L237" s="10" t="s">
        <v>39</v>
      </c>
      <c r="M237" s="62" t="s">
        <v>913</v>
      </c>
      <c r="N237" s="62" t="s">
        <v>914</v>
      </c>
      <c r="O237" s="63">
        <v>2019</v>
      </c>
      <c r="P237" s="63"/>
      <c r="Q237" s="63"/>
      <c r="R237" s="64" t="s">
        <v>358</v>
      </c>
      <c r="S237" s="65" t="s">
        <v>991</v>
      </c>
      <c r="T237" s="16" t="s">
        <v>992</v>
      </c>
      <c r="U237" s="16" t="s">
        <v>993</v>
      </c>
      <c r="V237" s="63"/>
      <c r="W237" s="45" t="s">
        <v>994</v>
      </c>
      <c r="X237" s="66">
        <v>1</v>
      </c>
      <c r="Y237" s="69" t="s">
        <v>318</v>
      </c>
      <c r="Z237" s="63"/>
      <c r="AA237" s="63">
        <v>12</v>
      </c>
      <c r="AB237" s="63">
        <v>2023</v>
      </c>
      <c r="AC237" s="68" t="s">
        <v>943</v>
      </c>
      <c r="AD237" s="72">
        <f ca="1">TODAY()-TABLA345[[#This Row],[Fecha radicación informe]]</f>
        <v>1690</v>
      </c>
      <c r="AE237" s="22" t="s">
        <v>46</v>
      </c>
      <c r="AF237" s="34" t="s">
        <v>995</v>
      </c>
    </row>
    <row r="238" spans="1:32" ht="409.5" x14ac:dyDescent="0.2">
      <c r="A238" s="44">
        <v>3756</v>
      </c>
      <c r="B238" s="45">
        <v>77</v>
      </c>
      <c r="C238" s="45">
        <v>2019</v>
      </c>
      <c r="D238" s="60" t="s">
        <v>996</v>
      </c>
      <c r="E238" s="10" t="s">
        <v>34</v>
      </c>
      <c r="F238" s="45"/>
      <c r="G238" s="45"/>
      <c r="H238" s="45" t="s">
        <v>186</v>
      </c>
      <c r="I238" s="61" t="s">
        <v>36</v>
      </c>
      <c r="J238" s="12" t="s">
        <v>37</v>
      </c>
      <c r="K238" s="45" t="s">
        <v>997</v>
      </c>
      <c r="L238" s="45" t="s">
        <v>112</v>
      </c>
      <c r="M238" s="62" t="s">
        <v>970</v>
      </c>
      <c r="N238" s="62" t="s">
        <v>971</v>
      </c>
      <c r="O238" s="63">
        <v>2019</v>
      </c>
      <c r="P238" s="63"/>
      <c r="Q238" s="63"/>
      <c r="R238" s="64" t="s">
        <v>42</v>
      </c>
      <c r="S238" s="65" t="s">
        <v>998</v>
      </c>
      <c r="T238" s="16">
        <v>43687</v>
      </c>
      <c r="U238" s="16">
        <v>43718</v>
      </c>
      <c r="V238" s="63"/>
      <c r="W238" s="45" t="s">
        <v>999</v>
      </c>
      <c r="X238" s="66">
        <v>1</v>
      </c>
      <c r="Y238" s="69" t="s">
        <v>45</v>
      </c>
      <c r="Z238" s="63"/>
      <c r="AA238" s="63">
        <v>10</v>
      </c>
      <c r="AB238" s="63">
        <v>2019</v>
      </c>
      <c r="AC238" s="68">
        <v>43710</v>
      </c>
      <c r="AD238" s="72">
        <f ca="1">TODAY()-TABLA345[[#This Row],[Fecha radicación informe]]</f>
        <v>1687</v>
      </c>
      <c r="AE238" s="22" t="s">
        <v>46</v>
      </c>
      <c r="AF238" s="14"/>
    </row>
    <row r="239" spans="1:32" ht="409.5" x14ac:dyDescent="0.2">
      <c r="A239" s="44">
        <v>3757</v>
      </c>
      <c r="B239" s="45">
        <v>78</v>
      </c>
      <c r="C239" s="45">
        <v>2019</v>
      </c>
      <c r="D239" s="60" t="s">
        <v>1000</v>
      </c>
      <c r="E239" s="10" t="s">
        <v>333</v>
      </c>
      <c r="F239" s="45"/>
      <c r="G239" s="45"/>
      <c r="H239" s="45" t="s">
        <v>35</v>
      </c>
      <c r="I239" s="61" t="s">
        <v>36</v>
      </c>
      <c r="J239" s="12" t="s">
        <v>98</v>
      </c>
      <c r="K239" s="45" t="s">
        <v>997</v>
      </c>
      <c r="L239" s="10" t="s">
        <v>39</v>
      </c>
      <c r="M239" s="62" t="s">
        <v>970</v>
      </c>
      <c r="N239" s="62" t="s">
        <v>971</v>
      </c>
      <c r="O239" s="63">
        <v>2019</v>
      </c>
      <c r="P239" s="63"/>
      <c r="Q239" s="63"/>
      <c r="R239" s="64" t="s">
        <v>358</v>
      </c>
      <c r="S239" s="65" t="s">
        <v>1001</v>
      </c>
      <c r="T239" s="16" t="s">
        <v>992</v>
      </c>
      <c r="U239" s="16" t="s">
        <v>993</v>
      </c>
      <c r="V239" s="63"/>
      <c r="W239" s="45" t="s">
        <v>1002</v>
      </c>
      <c r="X239" s="66">
        <v>0.5</v>
      </c>
      <c r="Y239" s="69" t="s">
        <v>305</v>
      </c>
      <c r="Z239" s="63"/>
      <c r="AA239" s="63"/>
      <c r="AB239" s="63"/>
      <c r="AC239" s="68">
        <v>43710</v>
      </c>
      <c r="AD239" s="72">
        <f ca="1">TODAY()-TABLA345[[#This Row],[Fecha radicación informe]]</f>
        <v>1687</v>
      </c>
      <c r="AE239" s="22" t="s">
        <v>46</v>
      </c>
      <c r="AF239" s="34" t="s">
        <v>1003</v>
      </c>
    </row>
    <row r="240" spans="1:32" ht="409.5" x14ac:dyDescent="0.2">
      <c r="A240" s="44">
        <v>3758</v>
      </c>
      <c r="B240" s="45">
        <v>79</v>
      </c>
      <c r="C240" s="45">
        <v>2019</v>
      </c>
      <c r="D240" s="60" t="s">
        <v>1004</v>
      </c>
      <c r="E240" s="10" t="s">
        <v>34</v>
      </c>
      <c r="F240" s="45"/>
      <c r="G240" s="45"/>
      <c r="H240" s="45" t="s">
        <v>85</v>
      </c>
      <c r="I240" s="61" t="s">
        <v>36</v>
      </c>
      <c r="J240" s="12" t="s">
        <v>37</v>
      </c>
      <c r="K240" s="45" t="s">
        <v>997</v>
      </c>
      <c r="L240" s="45" t="s">
        <v>112</v>
      </c>
      <c r="M240" s="62" t="s">
        <v>970</v>
      </c>
      <c r="N240" s="62" t="s">
        <v>971</v>
      </c>
      <c r="O240" s="63">
        <v>2019</v>
      </c>
      <c r="P240" s="63"/>
      <c r="Q240" s="63"/>
      <c r="R240" s="64" t="s">
        <v>42</v>
      </c>
      <c r="S240" s="65" t="s">
        <v>1005</v>
      </c>
      <c r="T240" s="16">
        <v>43748</v>
      </c>
      <c r="U240" s="16">
        <v>43779</v>
      </c>
      <c r="V240" s="63"/>
      <c r="W240" s="45" t="s">
        <v>1006</v>
      </c>
      <c r="X240" s="66">
        <v>1</v>
      </c>
      <c r="Y240" s="69" t="s">
        <v>45</v>
      </c>
      <c r="Z240" s="63"/>
      <c r="AA240" s="63">
        <v>10</v>
      </c>
      <c r="AB240" s="63">
        <v>2019</v>
      </c>
      <c r="AC240" s="68">
        <v>43710</v>
      </c>
      <c r="AD240" s="72">
        <f ca="1">TODAY()-TABLA345[[#This Row],[Fecha radicación informe]]</f>
        <v>1687</v>
      </c>
      <c r="AE240" s="22" t="s">
        <v>46</v>
      </c>
      <c r="AF240" s="14"/>
    </row>
    <row r="241" spans="1:32" ht="409.5" x14ac:dyDescent="0.2">
      <c r="A241" s="44">
        <v>3759</v>
      </c>
      <c r="B241" s="45">
        <v>80</v>
      </c>
      <c r="C241" s="45">
        <v>2019</v>
      </c>
      <c r="D241" s="60" t="s">
        <v>1007</v>
      </c>
      <c r="E241" s="10" t="s">
        <v>34</v>
      </c>
      <c r="F241" s="45"/>
      <c r="G241" s="45"/>
      <c r="H241" s="45" t="s">
        <v>301</v>
      </c>
      <c r="I241" s="61" t="s">
        <v>36</v>
      </c>
      <c r="J241" s="12" t="s">
        <v>37</v>
      </c>
      <c r="K241" s="45" t="s">
        <v>997</v>
      </c>
      <c r="L241" s="45" t="s">
        <v>112</v>
      </c>
      <c r="M241" s="62" t="s">
        <v>970</v>
      </c>
      <c r="N241" s="62" t="s">
        <v>971</v>
      </c>
      <c r="O241" s="63">
        <v>2019</v>
      </c>
      <c r="P241" s="63"/>
      <c r="Q241" s="63"/>
      <c r="R241" s="64" t="s">
        <v>42</v>
      </c>
      <c r="S241" s="65" t="s">
        <v>1008</v>
      </c>
      <c r="T241" s="16">
        <v>43748</v>
      </c>
      <c r="U241" s="16">
        <v>43779</v>
      </c>
      <c r="V241" s="63"/>
      <c r="W241" s="45" t="s">
        <v>1009</v>
      </c>
      <c r="X241" s="66">
        <v>1</v>
      </c>
      <c r="Y241" s="69" t="s">
        <v>45</v>
      </c>
      <c r="Z241" s="63"/>
      <c r="AA241" s="63">
        <v>10</v>
      </c>
      <c r="AB241" s="63">
        <v>2019</v>
      </c>
      <c r="AC241" s="68">
        <v>43710</v>
      </c>
      <c r="AD241" s="72">
        <f ca="1">TODAY()-TABLA345[[#This Row],[Fecha radicación informe]]</f>
        <v>1687</v>
      </c>
      <c r="AE241" s="22" t="s">
        <v>46</v>
      </c>
      <c r="AF241" s="14"/>
    </row>
    <row r="242" spans="1:32" ht="252" x14ac:dyDescent="0.2">
      <c r="A242" s="44">
        <v>3760</v>
      </c>
      <c r="B242" s="45">
        <v>81</v>
      </c>
      <c r="C242" s="45">
        <v>2019</v>
      </c>
      <c r="D242" s="60" t="s">
        <v>1010</v>
      </c>
      <c r="E242" s="10" t="s">
        <v>34</v>
      </c>
      <c r="F242" s="45"/>
      <c r="G242" s="45"/>
      <c r="H242" s="45" t="s">
        <v>301</v>
      </c>
      <c r="I242" s="61" t="s">
        <v>36</v>
      </c>
      <c r="J242" s="12" t="s">
        <v>37</v>
      </c>
      <c r="K242" s="45" t="s">
        <v>997</v>
      </c>
      <c r="L242" s="45" t="s">
        <v>112</v>
      </c>
      <c r="M242" s="62" t="s">
        <v>970</v>
      </c>
      <c r="N242" s="62" t="s">
        <v>971</v>
      </c>
      <c r="O242" s="63">
        <v>2019</v>
      </c>
      <c r="P242" s="63"/>
      <c r="Q242" s="63"/>
      <c r="R242" s="64" t="s">
        <v>42</v>
      </c>
      <c r="S242" s="65" t="s">
        <v>1011</v>
      </c>
      <c r="T242" s="16">
        <v>43748</v>
      </c>
      <c r="U242" s="16">
        <v>43779</v>
      </c>
      <c r="V242" s="63"/>
      <c r="W242" s="45" t="s">
        <v>1012</v>
      </c>
      <c r="X242" s="66">
        <v>1</v>
      </c>
      <c r="Y242" s="69" t="s">
        <v>45</v>
      </c>
      <c r="Z242" s="63"/>
      <c r="AA242" s="63">
        <v>10</v>
      </c>
      <c r="AB242" s="63">
        <v>2019</v>
      </c>
      <c r="AC242" s="68">
        <v>43710</v>
      </c>
      <c r="AD242" s="72">
        <f ca="1">TODAY()-TABLA345[[#This Row],[Fecha radicación informe]]</f>
        <v>1687</v>
      </c>
      <c r="AE242" s="22" t="s">
        <v>46</v>
      </c>
      <c r="AF242" s="14"/>
    </row>
    <row r="243" spans="1:32" ht="409.5" x14ac:dyDescent="0.2">
      <c r="A243" s="44">
        <v>3761</v>
      </c>
      <c r="B243" s="45">
        <v>82</v>
      </c>
      <c r="C243" s="45">
        <v>2019</v>
      </c>
      <c r="D243" s="60" t="s">
        <v>1013</v>
      </c>
      <c r="E243" s="10" t="s">
        <v>34</v>
      </c>
      <c r="F243" s="45"/>
      <c r="G243" s="45"/>
      <c r="H243" s="45" t="s">
        <v>301</v>
      </c>
      <c r="I243" s="61" t="s">
        <v>36</v>
      </c>
      <c r="J243" s="12" t="s">
        <v>37</v>
      </c>
      <c r="K243" s="45" t="s">
        <v>997</v>
      </c>
      <c r="L243" s="45" t="s">
        <v>112</v>
      </c>
      <c r="M243" s="62" t="s">
        <v>970</v>
      </c>
      <c r="N243" s="62" t="s">
        <v>971</v>
      </c>
      <c r="O243" s="63">
        <v>2019</v>
      </c>
      <c r="P243" s="63"/>
      <c r="Q243" s="63"/>
      <c r="R243" s="64" t="s">
        <v>42</v>
      </c>
      <c r="S243" s="65" t="s">
        <v>1014</v>
      </c>
      <c r="T243" s="16">
        <v>43748</v>
      </c>
      <c r="U243" s="16">
        <v>43779</v>
      </c>
      <c r="V243" s="63"/>
      <c r="W243" s="45" t="s">
        <v>1015</v>
      </c>
      <c r="X243" s="66">
        <v>1</v>
      </c>
      <c r="Y243" s="69" t="s">
        <v>45</v>
      </c>
      <c r="Z243" s="63"/>
      <c r="AA243" s="63">
        <v>10</v>
      </c>
      <c r="AB243" s="63">
        <v>2019</v>
      </c>
      <c r="AC243" s="68">
        <v>43710</v>
      </c>
      <c r="AD243" s="72">
        <f ca="1">TODAY()-TABLA345[[#This Row],[Fecha radicación informe]]</f>
        <v>1687</v>
      </c>
      <c r="AE243" s="22" t="s">
        <v>46</v>
      </c>
      <c r="AF243" s="14"/>
    </row>
    <row r="244" spans="1:32" ht="299.25" x14ac:dyDescent="0.2">
      <c r="A244" s="44">
        <v>3762</v>
      </c>
      <c r="B244" s="45">
        <v>83</v>
      </c>
      <c r="C244" s="45">
        <v>2019</v>
      </c>
      <c r="D244" s="60" t="s">
        <v>1016</v>
      </c>
      <c r="E244" s="10" t="s">
        <v>34</v>
      </c>
      <c r="F244" s="45"/>
      <c r="G244" s="45"/>
      <c r="H244" s="45" t="s">
        <v>781</v>
      </c>
      <c r="I244" s="61" t="s">
        <v>36</v>
      </c>
      <c r="J244" s="12" t="s">
        <v>37</v>
      </c>
      <c r="K244" s="45" t="s">
        <v>1017</v>
      </c>
      <c r="L244" s="45" t="s">
        <v>285</v>
      </c>
      <c r="M244" s="62" t="s">
        <v>970</v>
      </c>
      <c r="N244" s="62" t="s">
        <v>971</v>
      </c>
      <c r="O244" s="63">
        <v>2019</v>
      </c>
      <c r="P244" s="63"/>
      <c r="Q244" s="63"/>
      <c r="R244" s="64" t="s">
        <v>358</v>
      </c>
      <c r="S244" s="65" t="s">
        <v>1018</v>
      </c>
      <c r="T244" s="16">
        <v>43596</v>
      </c>
      <c r="U244" s="16">
        <v>43951</v>
      </c>
      <c r="V244" s="63"/>
      <c r="W244" s="45" t="s">
        <v>1019</v>
      </c>
      <c r="X244" s="66">
        <v>1</v>
      </c>
      <c r="Y244" s="69" t="s">
        <v>45</v>
      </c>
      <c r="Z244" s="63"/>
      <c r="AA244" s="63">
        <v>6</v>
      </c>
      <c r="AB244" s="63">
        <v>2020</v>
      </c>
      <c r="AC244" s="68" t="s">
        <v>943</v>
      </c>
      <c r="AD244" s="72">
        <f ca="1">TODAY()-TABLA345[[#This Row],[Fecha radicación informe]]</f>
        <v>1690</v>
      </c>
      <c r="AE244" s="22" t="s">
        <v>46</v>
      </c>
      <c r="AF244" s="14"/>
    </row>
    <row r="245" spans="1:32" ht="267.75" x14ac:dyDescent="0.2">
      <c r="A245" s="44">
        <v>3763</v>
      </c>
      <c r="B245" s="45">
        <v>84</v>
      </c>
      <c r="C245" s="45">
        <v>2019</v>
      </c>
      <c r="D245" s="60" t="s">
        <v>1020</v>
      </c>
      <c r="E245" s="10" t="s">
        <v>34</v>
      </c>
      <c r="F245" s="45"/>
      <c r="G245" s="45"/>
      <c r="H245" s="45" t="s">
        <v>48</v>
      </c>
      <c r="I245" s="61" t="s">
        <v>308</v>
      </c>
      <c r="J245" s="12" t="s">
        <v>133</v>
      </c>
      <c r="K245" s="45" t="s">
        <v>1021</v>
      </c>
      <c r="L245" s="45" t="s">
        <v>492</v>
      </c>
      <c r="M245" s="62" t="s">
        <v>970</v>
      </c>
      <c r="N245" s="62" t="s">
        <v>971</v>
      </c>
      <c r="O245" s="63">
        <v>2019</v>
      </c>
      <c r="P245" s="63"/>
      <c r="Q245" s="63"/>
      <c r="R245" s="64" t="s">
        <v>358</v>
      </c>
      <c r="S245" s="65" t="s">
        <v>1022</v>
      </c>
      <c r="T245" s="16" t="s">
        <v>1023</v>
      </c>
      <c r="U245" s="16">
        <v>43921</v>
      </c>
      <c r="V245" s="63"/>
      <c r="W245" s="45" t="s">
        <v>1024</v>
      </c>
      <c r="X245" s="66">
        <v>1</v>
      </c>
      <c r="Y245" s="69" t="s">
        <v>45</v>
      </c>
      <c r="Z245" s="63"/>
      <c r="AA245" s="63">
        <v>2</v>
      </c>
      <c r="AB245" s="63">
        <v>2020</v>
      </c>
      <c r="AC245" s="68">
        <v>43710</v>
      </c>
      <c r="AD245" s="72">
        <f ca="1">TODAY()-TABLA345[[#This Row],[Fecha radicación informe]]</f>
        <v>1687</v>
      </c>
      <c r="AE245" s="22" t="s">
        <v>58</v>
      </c>
      <c r="AF245" s="14"/>
    </row>
    <row r="246" spans="1:32" ht="409.5" x14ac:dyDescent="0.2">
      <c r="A246" s="44">
        <v>3764</v>
      </c>
      <c r="B246" s="45">
        <v>85</v>
      </c>
      <c r="C246" s="45">
        <v>2019</v>
      </c>
      <c r="D246" s="60" t="s">
        <v>1025</v>
      </c>
      <c r="E246" s="10" t="s">
        <v>34</v>
      </c>
      <c r="F246" s="45"/>
      <c r="G246" s="45"/>
      <c r="H246" s="45" t="s">
        <v>48</v>
      </c>
      <c r="I246" s="61" t="s">
        <v>308</v>
      </c>
      <c r="J246" s="12" t="s">
        <v>133</v>
      </c>
      <c r="K246" s="45" t="s">
        <v>1021</v>
      </c>
      <c r="L246" s="45" t="s">
        <v>492</v>
      </c>
      <c r="M246" s="62" t="s">
        <v>970</v>
      </c>
      <c r="N246" s="62" t="s">
        <v>971</v>
      </c>
      <c r="O246" s="63">
        <v>2019</v>
      </c>
      <c r="P246" s="63"/>
      <c r="Q246" s="63"/>
      <c r="R246" s="64" t="s">
        <v>358</v>
      </c>
      <c r="S246" s="65" t="s">
        <v>1026</v>
      </c>
      <c r="T246" s="16" t="s">
        <v>1023</v>
      </c>
      <c r="U246" s="16">
        <v>43830</v>
      </c>
      <c r="V246" s="63"/>
      <c r="W246" s="45" t="s">
        <v>1027</v>
      </c>
      <c r="X246" s="66">
        <v>1</v>
      </c>
      <c r="Y246" s="69" t="s">
        <v>45</v>
      </c>
      <c r="Z246" s="63"/>
      <c r="AA246" s="63">
        <v>2</v>
      </c>
      <c r="AB246" s="63">
        <v>2020</v>
      </c>
      <c r="AC246" s="68">
        <v>43710</v>
      </c>
      <c r="AD246" s="72">
        <f ca="1">TODAY()-TABLA345[[#This Row],[Fecha radicación informe]]</f>
        <v>1687</v>
      </c>
      <c r="AE246" s="22" t="s">
        <v>58</v>
      </c>
      <c r="AF246" s="14"/>
    </row>
    <row r="247" spans="1:32" ht="189" x14ac:dyDescent="0.2">
      <c r="A247" s="44">
        <v>3765</v>
      </c>
      <c r="B247" s="45">
        <v>86</v>
      </c>
      <c r="C247" s="45">
        <v>2019</v>
      </c>
      <c r="D247" s="60" t="s">
        <v>1028</v>
      </c>
      <c r="E247" s="10" t="s">
        <v>34</v>
      </c>
      <c r="F247" s="45"/>
      <c r="G247" s="45"/>
      <c r="H247" s="45" t="s">
        <v>85</v>
      </c>
      <c r="I247" s="61" t="s">
        <v>49</v>
      </c>
      <c r="J247" s="70" t="s">
        <v>50</v>
      </c>
      <c r="K247" s="45" t="s">
        <v>1029</v>
      </c>
      <c r="L247" s="45" t="s">
        <v>765</v>
      </c>
      <c r="M247" s="62" t="s">
        <v>1030</v>
      </c>
      <c r="N247" s="62" t="s">
        <v>1031</v>
      </c>
      <c r="O247" s="63">
        <v>2019</v>
      </c>
      <c r="P247" s="63"/>
      <c r="Q247" s="63"/>
      <c r="R247" s="64" t="s">
        <v>42</v>
      </c>
      <c r="S247" s="65" t="s">
        <v>1032</v>
      </c>
      <c r="T247" s="16">
        <v>43799</v>
      </c>
      <c r="U247" s="16">
        <v>43966</v>
      </c>
      <c r="V247" s="63"/>
      <c r="W247" s="45" t="s">
        <v>1033</v>
      </c>
      <c r="X247" s="66">
        <v>1</v>
      </c>
      <c r="Y247" s="69" t="s">
        <v>45</v>
      </c>
      <c r="Z247" s="63"/>
      <c r="AA247" s="63">
        <v>5</v>
      </c>
      <c r="AB247" s="63">
        <v>2020</v>
      </c>
      <c r="AC247" s="68">
        <v>43740</v>
      </c>
      <c r="AD247" s="21">
        <f ca="1">IF(TABLA345[[#This Row],[Fecha radicación informe]]="","",TODAY()-TABLA345[[#This Row],[Fecha radicación informe]])</f>
        <v>1657</v>
      </c>
      <c r="AE247" s="22" t="s">
        <v>758</v>
      </c>
      <c r="AF247" s="14"/>
    </row>
    <row r="248" spans="1:32" ht="378" x14ac:dyDescent="0.2">
      <c r="A248" s="44">
        <v>3766</v>
      </c>
      <c r="B248" s="45">
        <v>87</v>
      </c>
      <c r="C248" s="45">
        <v>2019</v>
      </c>
      <c r="D248" s="60" t="s">
        <v>1034</v>
      </c>
      <c r="E248" s="10" t="s">
        <v>34</v>
      </c>
      <c r="F248" s="45"/>
      <c r="G248" s="45"/>
      <c r="H248" s="45" t="s">
        <v>48</v>
      </c>
      <c r="I248" s="61" t="s">
        <v>140</v>
      </c>
      <c r="J248" s="12" t="s">
        <v>133</v>
      </c>
      <c r="K248" s="45" t="s">
        <v>927</v>
      </c>
      <c r="L248" s="45" t="s">
        <v>210</v>
      </c>
      <c r="M248" s="62" t="s">
        <v>1030</v>
      </c>
      <c r="N248" s="62" t="s">
        <v>1031</v>
      </c>
      <c r="O248" s="63">
        <v>2019</v>
      </c>
      <c r="P248" s="63"/>
      <c r="Q248" s="63"/>
      <c r="R248" s="64"/>
      <c r="S248" s="65"/>
      <c r="T248" s="16"/>
      <c r="U248" s="16"/>
      <c r="V248" s="63"/>
      <c r="W248" s="45" t="s">
        <v>1035</v>
      </c>
      <c r="X248" s="66">
        <v>1</v>
      </c>
      <c r="Y248" s="69" t="s">
        <v>45</v>
      </c>
      <c r="Z248" s="63"/>
      <c r="AA248" s="63">
        <v>11</v>
      </c>
      <c r="AB248" s="63">
        <v>2021</v>
      </c>
      <c r="AC248" s="68">
        <v>43738</v>
      </c>
      <c r="AD248" s="21">
        <f ca="1">IF(TABLA345[[#This Row],[Fecha radicación informe]]="","",TODAY()-TABLA345[[#This Row],[Fecha radicación informe]])</f>
        <v>1659</v>
      </c>
      <c r="AE248" s="22" t="s">
        <v>758</v>
      </c>
      <c r="AF248" s="14"/>
    </row>
    <row r="249" spans="1:32" ht="283.5" x14ac:dyDescent="0.2">
      <c r="A249" s="44">
        <v>3767</v>
      </c>
      <c r="B249" s="45">
        <v>88</v>
      </c>
      <c r="C249" s="45">
        <v>2019</v>
      </c>
      <c r="D249" s="60" t="s">
        <v>1036</v>
      </c>
      <c r="E249" s="10" t="s">
        <v>34</v>
      </c>
      <c r="F249" s="45"/>
      <c r="G249" s="45"/>
      <c r="H249" s="45" t="s">
        <v>120</v>
      </c>
      <c r="I249" s="61" t="s">
        <v>903</v>
      </c>
      <c r="J249" s="12" t="s">
        <v>188</v>
      </c>
      <c r="K249" s="10" t="s">
        <v>205</v>
      </c>
      <c r="L249" s="45" t="s">
        <v>210</v>
      </c>
      <c r="M249" s="62" t="s">
        <v>1030</v>
      </c>
      <c r="N249" s="62" t="s">
        <v>1031</v>
      </c>
      <c r="O249" s="63">
        <v>2019</v>
      </c>
      <c r="P249" s="63"/>
      <c r="Q249" s="63"/>
      <c r="R249" s="64" t="s">
        <v>358</v>
      </c>
      <c r="S249" s="65" t="s">
        <v>1037</v>
      </c>
      <c r="T249" s="16" t="s">
        <v>1038</v>
      </c>
      <c r="U249" s="16">
        <v>44227</v>
      </c>
      <c r="V249" s="63"/>
      <c r="W249" s="45" t="s">
        <v>1039</v>
      </c>
      <c r="X249" s="66">
        <v>1</v>
      </c>
      <c r="Y249" s="69" t="s">
        <v>45</v>
      </c>
      <c r="Z249" s="63"/>
      <c r="AA249" s="63">
        <v>9</v>
      </c>
      <c r="AB249" s="63">
        <v>2021</v>
      </c>
      <c r="AC249" s="68">
        <v>43738</v>
      </c>
      <c r="AD249" s="21">
        <f ca="1">IF(TABLA345[[#This Row],[Fecha radicación informe]]="","",TODAY()-TABLA345[[#This Row],[Fecha radicación informe]])</f>
        <v>1659</v>
      </c>
      <c r="AE249" s="22" t="s">
        <v>758</v>
      </c>
      <c r="AF249" s="14"/>
    </row>
    <row r="250" spans="1:32" ht="409.5" x14ac:dyDescent="0.2">
      <c r="A250" s="44">
        <v>3768</v>
      </c>
      <c r="B250" s="45">
        <v>89</v>
      </c>
      <c r="C250" s="45">
        <v>2019</v>
      </c>
      <c r="D250" s="60" t="s">
        <v>1040</v>
      </c>
      <c r="E250" s="10" t="s">
        <v>34</v>
      </c>
      <c r="F250" s="45"/>
      <c r="G250" s="45"/>
      <c r="H250" s="45" t="s">
        <v>120</v>
      </c>
      <c r="I250" s="61" t="s">
        <v>903</v>
      </c>
      <c r="J250" s="12" t="s">
        <v>188</v>
      </c>
      <c r="K250" s="10" t="s">
        <v>205</v>
      </c>
      <c r="L250" s="45" t="s">
        <v>210</v>
      </c>
      <c r="M250" s="62" t="s">
        <v>1030</v>
      </c>
      <c r="N250" s="62" t="s">
        <v>1031</v>
      </c>
      <c r="O250" s="63">
        <v>2019</v>
      </c>
      <c r="P250" s="63"/>
      <c r="Q250" s="63"/>
      <c r="R250" s="64" t="s">
        <v>358</v>
      </c>
      <c r="S250" s="65" t="s">
        <v>1041</v>
      </c>
      <c r="T250" s="16" t="s">
        <v>1038</v>
      </c>
      <c r="U250" s="16">
        <v>44227</v>
      </c>
      <c r="V250" s="63"/>
      <c r="W250" s="45" t="s">
        <v>1042</v>
      </c>
      <c r="X250" s="66">
        <v>1</v>
      </c>
      <c r="Y250" s="69" t="s">
        <v>45</v>
      </c>
      <c r="Z250" s="63"/>
      <c r="AA250" s="63">
        <v>11</v>
      </c>
      <c r="AB250" s="63">
        <v>2021</v>
      </c>
      <c r="AC250" s="68">
        <v>43738</v>
      </c>
      <c r="AD250" s="21">
        <f ca="1">IF(TABLA345[[#This Row],[Fecha radicación informe]]="","",TODAY()-TABLA345[[#This Row],[Fecha radicación informe]])</f>
        <v>1659</v>
      </c>
      <c r="AE250" s="22" t="s">
        <v>758</v>
      </c>
      <c r="AF250" s="14"/>
    </row>
    <row r="251" spans="1:32" ht="409.5" x14ac:dyDescent="0.2">
      <c r="A251" s="44">
        <v>3769</v>
      </c>
      <c r="B251" s="45">
        <v>90</v>
      </c>
      <c r="C251" s="45">
        <v>2019</v>
      </c>
      <c r="D251" s="60" t="s">
        <v>1043</v>
      </c>
      <c r="E251" s="10" t="s">
        <v>34</v>
      </c>
      <c r="F251" s="45"/>
      <c r="G251" s="45"/>
      <c r="H251" s="45" t="s">
        <v>35</v>
      </c>
      <c r="I251" s="61" t="s">
        <v>36</v>
      </c>
      <c r="J251" s="12" t="s">
        <v>37</v>
      </c>
      <c r="K251" s="45" t="s">
        <v>1044</v>
      </c>
      <c r="L251" s="45" t="s">
        <v>100</v>
      </c>
      <c r="M251" s="62" t="s">
        <v>1045</v>
      </c>
      <c r="N251" s="62" t="s">
        <v>1046</v>
      </c>
      <c r="O251" s="63">
        <v>2019</v>
      </c>
      <c r="P251" s="63"/>
      <c r="Q251" s="63"/>
      <c r="R251" s="64" t="s">
        <v>42</v>
      </c>
      <c r="S251" s="65" t="s">
        <v>1047</v>
      </c>
      <c r="T251" s="75" t="s">
        <v>1048</v>
      </c>
      <c r="U251" s="75">
        <v>44012</v>
      </c>
      <c r="V251" s="63"/>
      <c r="W251" s="45" t="s">
        <v>1049</v>
      </c>
      <c r="X251" s="66">
        <v>1</v>
      </c>
      <c r="Y251" s="69" t="s">
        <v>45</v>
      </c>
      <c r="Z251" s="63"/>
      <c r="AA251" s="63">
        <v>7</v>
      </c>
      <c r="AB251" s="63">
        <v>2020</v>
      </c>
      <c r="AC251" s="68" t="s">
        <v>1050</v>
      </c>
      <c r="AD251" s="21">
        <f ca="1">IF(TABLA345[[#This Row],[Fecha radicación informe]]="","",TODAY()-TABLA345[[#This Row],[Fecha radicación informe]])</f>
        <v>1630</v>
      </c>
      <c r="AE251" s="22" t="s">
        <v>46</v>
      </c>
      <c r="AF251" s="14"/>
    </row>
    <row r="252" spans="1:32" ht="409.5" x14ac:dyDescent="0.2">
      <c r="A252" s="44">
        <v>3770</v>
      </c>
      <c r="B252" s="45">
        <v>91</v>
      </c>
      <c r="C252" s="45">
        <v>2019</v>
      </c>
      <c r="D252" s="60" t="s">
        <v>1051</v>
      </c>
      <c r="E252" s="10" t="s">
        <v>34</v>
      </c>
      <c r="F252" s="45"/>
      <c r="G252" s="45"/>
      <c r="H252" s="45" t="s">
        <v>85</v>
      </c>
      <c r="I252" s="61" t="s">
        <v>36</v>
      </c>
      <c r="J252" s="12" t="s">
        <v>37</v>
      </c>
      <c r="K252" s="45" t="s">
        <v>1044</v>
      </c>
      <c r="L252" s="45" t="s">
        <v>100</v>
      </c>
      <c r="M252" s="62" t="s">
        <v>1045</v>
      </c>
      <c r="N252" s="62" t="s">
        <v>1046</v>
      </c>
      <c r="O252" s="63">
        <v>2019</v>
      </c>
      <c r="P252" s="63"/>
      <c r="Q252" s="63"/>
      <c r="R252" s="64" t="s">
        <v>42</v>
      </c>
      <c r="S252" s="65" t="s">
        <v>1052</v>
      </c>
      <c r="T252" s="75" t="s">
        <v>1048</v>
      </c>
      <c r="U252" s="75">
        <v>44012</v>
      </c>
      <c r="V252" s="63"/>
      <c r="W252" s="45" t="s">
        <v>1053</v>
      </c>
      <c r="X252" s="66">
        <v>1</v>
      </c>
      <c r="Y252" s="69" t="s">
        <v>45</v>
      </c>
      <c r="Z252" s="63"/>
      <c r="AA252" s="63">
        <v>6</v>
      </c>
      <c r="AB252" s="63">
        <v>2020</v>
      </c>
      <c r="AC252" s="68" t="s">
        <v>1050</v>
      </c>
      <c r="AD252" s="21">
        <f ca="1">IF(TABLA345[[#This Row],[Fecha radicación informe]]="","",TODAY()-TABLA345[[#This Row],[Fecha radicación informe]])</f>
        <v>1630</v>
      </c>
      <c r="AE252" s="22" t="s">
        <v>46</v>
      </c>
      <c r="AF252" s="14"/>
    </row>
    <row r="253" spans="1:32" ht="409.5" x14ac:dyDescent="0.2">
      <c r="A253" s="44">
        <v>3771</v>
      </c>
      <c r="B253" s="45">
        <v>92</v>
      </c>
      <c r="C253" s="45">
        <v>2019</v>
      </c>
      <c r="D253" s="60" t="s">
        <v>1054</v>
      </c>
      <c r="E253" s="10" t="s">
        <v>34</v>
      </c>
      <c r="F253" s="45"/>
      <c r="G253" s="45"/>
      <c r="H253" s="45" t="s">
        <v>35</v>
      </c>
      <c r="I253" s="61" t="s">
        <v>36</v>
      </c>
      <c r="J253" s="12" t="s">
        <v>37</v>
      </c>
      <c r="K253" s="45" t="s">
        <v>1044</v>
      </c>
      <c r="L253" s="45" t="s">
        <v>100</v>
      </c>
      <c r="M253" s="62" t="s">
        <v>1045</v>
      </c>
      <c r="N253" s="62" t="s">
        <v>1046</v>
      </c>
      <c r="O253" s="63">
        <v>2019</v>
      </c>
      <c r="P253" s="63"/>
      <c r="Q253" s="63"/>
      <c r="R253" s="64" t="s">
        <v>42</v>
      </c>
      <c r="S253" s="65" t="s">
        <v>1055</v>
      </c>
      <c r="T253" s="75" t="s">
        <v>1048</v>
      </c>
      <c r="U253" s="75">
        <v>44135</v>
      </c>
      <c r="V253" s="63"/>
      <c r="W253" s="45" t="s">
        <v>1056</v>
      </c>
      <c r="X253" s="66">
        <v>1</v>
      </c>
      <c r="Y253" s="69" t="s">
        <v>45</v>
      </c>
      <c r="Z253" s="63"/>
      <c r="AA253" s="63">
        <v>10</v>
      </c>
      <c r="AB253" s="63">
        <v>2020</v>
      </c>
      <c r="AC253" s="68" t="s">
        <v>1050</v>
      </c>
      <c r="AD253" s="21">
        <f ca="1">IF(TABLA345[[#This Row],[Fecha radicación informe]]="","",TODAY()-TABLA345[[#This Row],[Fecha radicación informe]])</f>
        <v>1630</v>
      </c>
      <c r="AE253" s="22" t="s">
        <v>46</v>
      </c>
      <c r="AF253" s="14"/>
    </row>
    <row r="254" spans="1:32" ht="346.5" x14ac:dyDescent="0.2">
      <c r="A254" s="44">
        <v>3772</v>
      </c>
      <c r="B254" s="45">
        <v>93</v>
      </c>
      <c r="C254" s="45">
        <v>2019</v>
      </c>
      <c r="D254" s="60" t="s">
        <v>1057</v>
      </c>
      <c r="E254" s="10" t="s">
        <v>34</v>
      </c>
      <c r="F254" s="45"/>
      <c r="G254" s="45"/>
      <c r="H254" s="45" t="s">
        <v>85</v>
      </c>
      <c r="I254" s="61" t="s">
        <v>36</v>
      </c>
      <c r="J254" s="12" t="s">
        <v>37</v>
      </c>
      <c r="K254" s="45" t="s">
        <v>1044</v>
      </c>
      <c r="L254" s="45" t="s">
        <v>100</v>
      </c>
      <c r="M254" s="62" t="s">
        <v>1045</v>
      </c>
      <c r="N254" s="62" t="s">
        <v>1046</v>
      </c>
      <c r="O254" s="63">
        <v>2019</v>
      </c>
      <c r="P254" s="63"/>
      <c r="Q254" s="63"/>
      <c r="R254" s="64" t="s">
        <v>42</v>
      </c>
      <c r="S254" s="65" t="s">
        <v>1058</v>
      </c>
      <c r="T254" s="75" t="s">
        <v>1048</v>
      </c>
      <c r="U254" s="75">
        <v>44012</v>
      </c>
      <c r="V254" s="63"/>
      <c r="W254" s="45" t="s">
        <v>1059</v>
      </c>
      <c r="X254" s="66">
        <v>1</v>
      </c>
      <c r="Y254" s="69" t="s">
        <v>45</v>
      </c>
      <c r="Z254" s="63"/>
      <c r="AA254" s="63">
        <v>5</v>
      </c>
      <c r="AB254" s="63">
        <v>2020</v>
      </c>
      <c r="AC254" s="68" t="s">
        <v>1050</v>
      </c>
      <c r="AD254" s="21">
        <f ca="1">IF(TABLA345[[#This Row],[Fecha radicación informe]]="","",TODAY()-TABLA345[[#This Row],[Fecha radicación informe]])</f>
        <v>1630</v>
      </c>
      <c r="AE254" s="22" t="s">
        <v>46</v>
      </c>
      <c r="AF254" s="14"/>
    </row>
    <row r="255" spans="1:32" ht="409.5" x14ac:dyDescent="0.2">
      <c r="A255" s="44">
        <v>3773</v>
      </c>
      <c r="B255" s="45">
        <v>94</v>
      </c>
      <c r="C255" s="45">
        <v>2019</v>
      </c>
      <c r="D255" s="60" t="s">
        <v>1060</v>
      </c>
      <c r="E255" s="10" t="s">
        <v>34</v>
      </c>
      <c r="F255" s="45"/>
      <c r="G255" s="45"/>
      <c r="H255" s="45" t="s">
        <v>85</v>
      </c>
      <c r="I255" s="61" t="s">
        <v>36</v>
      </c>
      <c r="J255" s="12" t="s">
        <v>37</v>
      </c>
      <c r="K255" s="45" t="s">
        <v>1044</v>
      </c>
      <c r="L255" s="45" t="s">
        <v>100</v>
      </c>
      <c r="M255" s="62" t="s">
        <v>1045</v>
      </c>
      <c r="N255" s="62" t="s">
        <v>1046</v>
      </c>
      <c r="O255" s="63">
        <v>2019</v>
      </c>
      <c r="P255" s="63"/>
      <c r="Q255" s="63"/>
      <c r="R255" s="64" t="s">
        <v>42</v>
      </c>
      <c r="S255" s="65" t="s">
        <v>1061</v>
      </c>
      <c r="T255" s="75" t="s">
        <v>1048</v>
      </c>
      <c r="U255" s="75">
        <v>44012</v>
      </c>
      <c r="V255" s="63"/>
      <c r="W255" s="45" t="s">
        <v>1062</v>
      </c>
      <c r="X255" s="66">
        <v>1</v>
      </c>
      <c r="Y255" s="69" t="s">
        <v>45</v>
      </c>
      <c r="Z255" s="63"/>
      <c r="AA255" s="63">
        <v>6</v>
      </c>
      <c r="AB255" s="63">
        <v>2020</v>
      </c>
      <c r="AC255" s="68" t="s">
        <v>1050</v>
      </c>
      <c r="AD255" s="21">
        <f ca="1">IF(TABLA345[[#This Row],[Fecha radicación informe]]="","",TODAY()-TABLA345[[#This Row],[Fecha radicación informe]])</f>
        <v>1630</v>
      </c>
      <c r="AE255" s="22" t="s">
        <v>46</v>
      </c>
      <c r="AF255" s="14"/>
    </row>
    <row r="256" spans="1:32" ht="409.5" x14ac:dyDescent="0.2">
      <c r="A256" s="44">
        <v>3774</v>
      </c>
      <c r="B256" s="45">
        <v>95</v>
      </c>
      <c r="C256" s="45">
        <v>2019</v>
      </c>
      <c r="D256" s="60" t="s">
        <v>1063</v>
      </c>
      <c r="E256" s="10" t="s">
        <v>333</v>
      </c>
      <c r="F256" s="45"/>
      <c r="G256" s="45"/>
      <c r="H256" s="45" t="s">
        <v>35</v>
      </c>
      <c r="I256" s="61" t="s">
        <v>36</v>
      </c>
      <c r="J256" s="70" t="s">
        <v>98</v>
      </c>
      <c r="K256" s="45" t="s">
        <v>1064</v>
      </c>
      <c r="L256" s="10" t="s">
        <v>39</v>
      </c>
      <c r="M256" s="62" t="s">
        <v>1045</v>
      </c>
      <c r="N256" s="62" t="s">
        <v>1046</v>
      </c>
      <c r="O256" s="63">
        <v>2019</v>
      </c>
      <c r="P256" s="63"/>
      <c r="Q256" s="63"/>
      <c r="R256" s="64" t="s">
        <v>436</v>
      </c>
      <c r="S256" s="65" t="s">
        <v>991</v>
      </c>
      <c r="T256" s="75" t="s">
        <v>1065</v>
      </c>
      <c r="U256" s="75" t="s">
        <v>985</v>
      </c>
      <c r="V256" s="63"/>
      <c r="W256" s="45" t="s">
        <v>1066</v>
      </c>
      <c r="X256" s="66">
        <v>0.5</v>
      </c>
      <c r="Y256" s="69" t="s">
        <v>305</v>
      </c>
      <c r="Z256" s="63"/>
      <c r="AA256" s="63"/>
      <c r="AB256" s="63"/>
      <c r="AC256" s="68" t="s">
        <v>992</v>
      </c>
      <c r="AD256" s="21">
        <f ca="1">IF(TABLA345[[#This Row],[Fecha radicación informe]]="","",TODAY()-TABLA345[[#This Row],[Fecha radicación informe]])</f>
        <v>1631</v>
      </c>
      <c r="AE256" s="22" t="s">
        <v>46</v>
      </c>
      <c r="AF256" s="34" t="s">
        <v>1067</v>
      </c>
    </row>
    <row r="257" spans="1:32" ht="409.5" x14ac:dyDescent="0.2">
      <c r="A257" s="44">
        <v>3775</v>
      </c>
      <c r="B257" s="45">
        <v>96</v>
      </c>
      <c r="C257" s="45">
        <v>2019</v>
      </c>
      <c r="D257" s="60" t="s">
        <v>1068</v>
      </c>
      <c r="E257" s="10" t="s">
        <v>34</v>
      </c>
      <c r="F257" s="45"/>
      <c r="G257" s="45"/>
      <c r="H257" s="45" t="s">
        <v>85</v>
      </c>
      <c r="I257" s="61" t="s">
        <v>36</v>
      </c>
      <c r="J257" s="70" t="s">
        <v>98</v>
      </c>
      <c r="K257" s="45" t="s">
        <v>1069</v>
      </c>
      <c r="L257" s="45" t="s">
        <v>285</v>
      </c>
      <c r="M257" s="62" t="s">
        <v>1045</v>
      </c>
      <c r="N257" s="62" t="s">
        <v>1046</v>
      </c>
      <c r="O257" s="63">
        <v>2019</v>
      </c>
      <c r="P257" s="63"/>
      <c r="Q257" s="63"/>
      <c r="R257" s="64" t="s">
        <v>358</v>
      </c>
      <c r="S257" s="65" t="s">
        <v>1070</v>
      </c>
      <c r="T257" s="75" t="s">
        <v>1071</v>
      </c>
      <c r="U257" s="75">
        <v>43861</v>
      </c>
      <c r="V257" s="63"/>
      <c r="W257" s="45" t="s">
        <v>1072</v>
      </c>
      <c r="X257" s="66">
        <v>1</v>
      </c>
      <c r="Y257" s="69" t="s">
        <v>45</v>
      </c>
      <c r="Z257" s="63"/>
      <c r="AA257" s="63">
        <v>6</v>
      </c>
      <c r="AB257" s="63">
        <v>2020</v>
      </c>
      <c r="AC257" s="68" t="s">
        <v>1073</v>
      </c>
      <c r="AD257" s="21">
        <f ca="1">IF(TABLA345[[#This Row],[Fecha radicación informe]]="","",TODAY()-TABLA345[[#This Row],[Fecha radicación informe]])</f>
        <v>1628</v>
      </c>
      <c r="AE257" s="22" t="s">
        <v>46</v>
      </c>
      <c r="AF257" s="14"/>
    </row>
    <row r="258" spans="1:32" ht="346.5" x14ac:dyDescent="0.2">
      <c r="A258" s="44">
        <v>3776</v>
      </c>
      <c r="B258" s="45">
        <v>97</v>
      </c>
      <c r="C258" s="45">
        <v>2019</v>
      </c>
      <c r="D258" s="60" t="s">
        <v>1074</v>
      </c>
      <c r="E258" s="10" t="s">
        <v>34</v>
      </c>
      <c r="F258" s="45"/>
      <c r="G258" s="45"/>
      <c r="H258" s="45" t="s">
        <v>35</v>
      </c>
      <c r="I258" s="61" t="s">
        <v>36</v>
      </c>
      <c r="J258" s="70" t="s">
        <v>98</v>
      </c>
      <c r="K258" s="45" t="s">
        <v>1069</v>
      </c>
      <c r="L258" s="45" t="s">
        <v>285</v>
      </c>
      <c r="M258" s="62" t="s">
        <v>1045</v>
      </c>
      <c r="N258" s="62" t="s">
        <v>1046</v>
      </c>
      <c r="O258" s="63">
        <v>2019</v>
      </c>
      <c r="P258" s="63"/>
      <c r="Q258" s="63"/>
      <c r="R258" s="64" t="s">
        <v>358</v>
      </c>
      <c r="S258" s="65" t="s">
        <v>1075</v>
      </c>
      <c r="T258" s="75" t="s">
        <v>1071</v>
      </c>
      <c r="U258" s="75">
        <v>43861</v>
      </c>
      <c r="V258" s="63"/>
      <c r="W258" s="45" t="s">
        <v>1076</v>
      </c>
      <c r="X258" s="66">
        <v>1</v>
      </c>
      <c r="Y258" s="69" t="s">
        <v>45</v>
      </c>
      <c r="Z258" s="63"/>
      <c r="AA258" s="63">
        <v>6</v>
      </c>
      <c r="AB258" s="63">
        <v>2020</v>
      </c>
      <c r="AC258" s="68" t="s">
        <v>1073</v>
      </c>
      <c r="AD258" s="21">
        <f ca="1">IF(TABLA345[[#This Row],[Fecha radicación informe]]="","",TODAY()-TABLA345[[#This Row],[Fecha radicación informe]])</f>
        <v>1628</v>
      </c>
      <c r="AE258" s="22" t="s">
        <v>46</v>
      </c>
      <c r="AF258" s="14"/>
    </row>
    <row r="259" spans="1:32" ht="299.25" x14ac:dyDescent="0.2">
      <c r="A259" s="44">
        <v>3777</v>
      </c>
      <c r="B259" s="45">
        <v>98</v>
      </c>
      <c r="C259" s="45">
        <v>2019</v>
      </c>
      <c r="D259" s="60" t="s">
        <v>1077</v>
      </c>
      <c r="E259" s="10" t="s">
        <v>34</v>
      </c>
      <c r="F259" s="45"/>
      <c r="G259" s="45"/>
      <c r="H259" s="45" t="s">
        <v>48</v>
      </c>
      <c r="I259" s="61" t="s">
        <v>36</v>
      </c>
      <c r="J259" s="70" t="s">
        <v>98</v>
      </c>
      <c r="K259" s="45" t="s">
        <v>1069</v>
      </c>
      <c r="L259" s="45" t="s">
        <v>285</v>
      </c>
      <c r="M259" s="62" t="s">
        <v>1045</v>
      </c>
      <c r="N259" s="62" t="s">
        <v>1046</v>
      </c>
      <c r="O259" s="63">
        <v>2019</v>
      </c>
      <c r="P259" s="63"/>
      <c r="Q259" s="63"/>
      <c r="R259" s="64" t="s">
        <v>358</v>
      </c>
      <c r="S259" s="65" t="s">
        <v>1078</v>
      </c>
      <c r="T259" s="75">
        <v>43816</v>
      </c>
      <c r="U259" s="75">
        <v>43826</v>
      </c>
      <c r="V259" s="63"/>
      <c r="W259" s="45" t="s">
        <v>1079</v>
      </c>
      <c r="X259" s="66">
        <v>1</v>
      </c>
      <c r="Y259" s="69" t="s">
        <v>45</v>
      </c>
      <c r="Z259" s="63"/>
      <c r="AA259" s="63">
        <v>6</v>
      </c>
      <c r="AB259" s="63">
        <v>2020</v>
      </c>
      <c r="AC259" s="68" t="s">
        <v>1073</v>
      </c>
      <c r="AD259" s="21">
        <f ca="1">IF(TABLA345[[#This Row],[Fecha radicación informe]]="","",TODAY()-TABLA345[[#This Row],[Fecha radicación informe]])</f>
        <v>1628</v>
      </c>
      <c r="AE259" s="22" t="s">
        <v>46</v>
      </c>
      <c r="AF259" s="14"/>
    </row>
    <row r="260" spans="1:32" ht="315" x14ac:dyDescent="0.2">
      <c r="A260" s="44">
        <v>3778</v>
      </c>
      <c r="B260" s="45">
        <v>99</v>
      </c>
      <c r="C260" s="45">
        <v>2019</v>
      </c>
      <c r="D260" s="60" t="s">
        <v>1080</v>
      </c>
      <c r="E260" s="10" t="s">
        <v>333</v>
      </c>
      <c r="F260" s="45"/>
      <c r="G260" s="45"/>
      <c r="H260" s="45" t="s">
        <v>85</v>
      </c>
      <c r="I260" s="61" t="s">
        <v>49</v>
      </c>
      <c r="J260" s="70" t="s">
        <v>50</v>
      </c>
      <c r="K260" s="45" t="s">
        <v>1081</v>
      </c>
      <c r="L260" s="45" t="s">
        <v>63</v>
      </c>
      <c r="M260" s="62" t="s">
        <v>1045</v>
      </c>
      <c r="N260" s="62" t="s">
        <v>1046</v>
      </c>
      <c r="O260" s="63">
        <v>2019</v>
      </c>
      <c r="P260" s="63"/>
      <c r="Q260" s="63"/>
      <c r="R260" s="64" t="s">
        <v>42</v>
      </c>
      <c r="S260" s="65" t="s">
        <v>1082</v>
      </c>
      <c r="T260" s="75" t="s">
        <v>1048</v>
      </c>
      <c r="U260" s="75">
        <v>44408</v>
      </c>
      <c r="V260" s="63"/>
      <c r="W260" s="45" t="s">
        <v>1083</v>
      </c>
      <c r="X260" s="66">
        <v>1</v>
      </c>
      <c r="Y260" s="19" t="s">
        <v>318</v>
      </c>
      <c r="Z260" s="63"/>
      <c r="AA260" s="63">
        <v>4</v>
      </c>
      <c r="AB260" s="63">
        <v>2022</v>
      </c>
      <c r="AC260" s="68">
        <v>43770</v>
      </c>
      <c r="AD260" s="21">
        <f ca="1">IF(TABLA345[[#This Row],[Fecha radicación informe]]="","",TODAY()-TABLA345[[#This Row],[Fecha radicación informe]])</f>
        <v>1627</v>
      </c>
      <c r="AE260" s="22" t="s">
        <v>58</v>
      </c>
      <c r="AF260" s="34" t="s">
        <v>1084</v>
      </c>
    </row>
    <row r="261" spans="1:32" ht="299.25" x14ac:dyDescent="0.2">
      <c r="A261" s="44">
        <v>3779</v>
      </c>
      <c r="B261" s="45">
        <v>100</v>
      </c>
      <c r="C261" s="45">
        <v>2019</v>
      </c>
      <c r="D261" s="60" t="s">
        <v>1085</v>
      </c>
      <c r="E261" s="10" t="s">
        <v>34</v>
      </c>
      <c r="F261" s="45"/>
      <c r="G261" s="45"/>
      <c r="H261" s="45" t="s">
        <v>301</v>
      </c>
      <c r="I261" s="61" t="s">
        <v>36</v>
      </c>
      <c r="J261" s="12" t="s">
        <v>37</v>
      </c>
      <c r="K261" s="45" t="s">
        <v>677</v>
      </c>
      <c r="L261" s="45" t="s">
        <v>279</v>
      </c>
      <c r="M261" s="62" t="s">
        <v>1045</v>
      </c>
      <c r="N261" s="62" t="s">
        <v>1046</v>
      </c>
      <c r="O261" s="63">
        <v>2019</v>
      </c>
      <c r="P261" s="63"/>
      <c r="Q261" s="63"/>
      <c r="R261" s="64" t="s">
        <v>42</v>
      </c>
      <c r="S261" s="65" t="s">
        <v>1086</v>
      </c>
      <c r="T261" s="75" t="s">
        <v>1087</v>
      </c>
      <c r="U261" s="75">
        <v>43832</v>
      </c>
      <c r="V261" s="63"/>
      <c r="W261" s="45" t="s">
        <v>1088</v>
      </c>
      <c r="X261" s="66">
        <v>1</v>
      </c>
      <c r="Y261" s="69" t="s">
        <v>45</v>
      </c>
      <c r="Z261" s="63"/>
      <c r="AA261" s="63">
        <v>1</v>
      </c>
      <c r="AB261" s="63">
        <v>2020</v>
      </c>
      <c r="AC261" s="68" t="s">
        <v>1089</v>
      </c>
      <c r="AD261" s="21">
        <f ca="1">IF(TABLA345[[#This Row],[Fecha radicación informe]]="","",TODAY()-TABLA345[[#This Row],[Fecha radicación informe]])</f>
        <v>1629</v>
      </c>
      <c r="AE261" s="22" t="s">
        <v>58</v>
      </c>
      <c r="AF261" s="14"/>
    </row>
    <row r="262" spans="1:32" ht="241.5" customHeight="1" x14ac:dyDescent="0.2">
      <c r="A262" s="44">
        <v>3780</v>
      </c>
      <c r="B262" s="45">
        <v>101</v>
      </c>
      <c r="C262" s="45">
        <v>2019</v>
      </c>
      <c r="D262" s="60" t="s">
        <v>1090</v>
      </c>
      <c r="E262" s="10" t="s">
        <v>34</v>
      </c>
      <c r="F262" s="45"/>
      <c r="G262" s="45"/>
      <c r="H262" s="45" t="s">
        <v>85</v>
      </c>
      <c r="I262" s="61" t="s">
        <v>49</v>
      </c>
      <c r="J262" s="70" t="s">
        <v>50</v>
      </c>
      <c r="K262" s="45" t="s">
        <v>1091</v>
      </c>
      <c r="L262" s="45" t="s">
        <v>765</v>
      </c>
      <c r="M262" s="62" t="s">
        <v>1092</v>
      </c>
      <c r="N262" s="62" t="s">
        <v>1046</v>
      </c>
      <c r="O262" s="63">
        <v>2019</v>
      </c>
      <c r="P262" s="63"/>
      <c r="Q262" s="63"/>
      <c r="R262" s="64" t="s">
        <v>358</v>
      </c>
      <c r="S262" s="65" t="s">
        <v>1093</v>
      </c>
      <c r="T262" s="75">
        <v>43811</v>
      </c>
      <c r="U262" s="75">
        <v>44135</v>
      </c>
      <c r="V262" s="63"/>
      <c r="W262" s="45" t="s">
        <v>1094</v>
      </c>
      <c r="X262" s="66">
        <v>1</v>
      </c>
      <c r="Y262" s="69" t="s">
        <v>45</v>
      </c>
      <c r="Z262" s="63"/>
      <c r="AA262" s="63">
        <v>12</v>
      </c>
      <c r="AB262" s="63">
        <v>2020</v>
      </c>
      <c r="AC262" s="68">
        <v>43769</v>
      </c>
      <c r="AD262" s="21">
        <f ca="1">IF(TABLA345[[#This Row],[Fecha radicación informe]]="","",TODAY()-TABLA345[[#This Row],[Fecha radicación informe]])</f>
        <v>1628</v>
      </c>
      <c r="AE262" s="22" t="s">
        <v>758</v>
      </c>
      <c r="AF262" s="14"/>
    </row>
    <row r="263" spans="1:32" ht="179.25" customHeight="1" x14ac:dyDescent="0.2">
      <c r="A263" s="44">
        <v>3781</v>
      </c>
      <c r="B263" s="45">
        <v>102</v>
      </c>
      <c r="C263" s="45">
        <v>2019</v>
      </c>
      <c r="D263" s="60" t="s">
        <v>1095</v>
      </c>
      <c r="E263" s="10" t="s">
        <v>34</v>
      </c>
      <c r="F263" s="45"/>
      <c r="G263" s="45"/>
      <c r="H263" s="45" t="s">
        <v>85</v>
      </c>
      <c r="I263" s="61" t="s">
        <v>49</v>
      </c>
      <c r="J263" s="70" t="s">
        <v>50</v>
      </c>
      <c r="K263" s="45" t="s">
        <v>1091</v>
      </c>
      <c r="L263" s="45" t="s">
        <v>765</v>
      </c>
      <c r="M263" s="62" t="s">
        <v>1045</v>
      </c>
      <c r="N263" s="62" t="s">
        <v>1046</v>
      </c>
      <c r="O263" s="63">
        <v>2019</v>
      </c>
      <c r="P263" s="63"/>
      <c r="Q263" s="63"/>
      <c r="R263" s="64" t="s">
        <v>358</v>
      </c>
      <c r="S263" s="65" t="s">
        <v>1096</v>
      </c>
      <c r="T263" s="75">
        <v>43811</v>
      </c>
      <c r="U263" s="75">
        <v>44043</v>
      </c>
      <c r="V263" s="63"/>
      <c r="W263" s="45" t="s">
        <v>1097</v>
      </c>
      <c r="X263" s="66">
        <v>1</v>
      </c>
      <c r="Y263" s="69" t="s">
        <v>45</v>
      </c>
      <c r="Z263" s="63"/>
      <c r="AA263" s="63">
        <v>6</v>
      </c>
      <c r="AB263" s="63">
        <v>2020</v>
      </c>
      <c r="AC263" s="68">
        <v>43769</v>
      </c>
      <c r="AD263" s="21">
        <f ca="1">IF(TABLA345[[#This Row],[Fecha radicación informe]]="","",TODAY()-TABLA345[[#This Row],[Fecha radicación informe]])</f>
        <v>1628</v>
      </c>
      <c r="AE263" s="22" t="s">
        <v>758</v>
      </c>
      <c r="AF263" s="14"/>
    </row>
    <row r="264" spans="1:32" ht="409.5" x14ac:dyDescent="0.2">
      <c r="A264" s="44">
        <v>3782</v>
      </c>
      <c r="B264" s="45">
        <v>103</v>
      </c>
      <c r="C264" s="45">
        <v>2019</v>
      </c>
      <c r="D264" s="60" t="s">
        <v>1098</v>
      </c>
      <c r="E264" s="10" t="s">
        <v>34</v>
      </c>
      <c r="F264" s="45"/>
      <c r="G264" s="45"/>
      <c r="H264" s="45" t="s">
        <v>781</v>
      </c>
      <c r="I264" s="61" t="s">
        <v>121</v>
      </c>
      <c r="J264" s="70" t="s">
        <v>77</v>
      </c>
      <c r="K264" s="45" t="s">
        <v>1099</v>
      </c>
      <c r="L264" s="45" t="s">
        <v>79</v>
      </c>
      <c r="M264" s="62" t="s">
        <v>1045</v>
      </c>
      <c r="N264" s="62" t="s">
        <v>1046</v>
      </c>
      <c r="O264" s="63">
        <v>2019</v>
      </c>
      <c r="P264" s="63"/>
      <c r="Q264" s="63"/>
      <c r="R264" s="64" t="s">
        <v>42</v>
      </c>
      <c r="S264" s="65" t="s">
        <v>1100</v>
      </c>
      <c r="T264" s="75">
        <v>43811</v>
      </c>
      <c r="U264" s="75">
        <v>44012</v>
      </c>
      <c r="V264" s="63"/>
      <c r="W264" s="45" t="s">
        <v>1101</v>
      </c>
      <c r="X264" s="66">
        <v>1</v>
      </c>
      <c r="Y264" s="69" t="s">
        <v>45</v>
      </c>
      <c r="Z264" s="63"/>
      <c r="AA264" s="63">
        <v>9</v>
      </c>
      <c r="AB264" s="63">
        <v>2020</v>
      </c>
      <c r="AC264" s="68" t="s">
        <v>1073</v>
      </c>
      <c r="AD264" s="21">
        <f ca="1">IF(TABLA345[[#This Row],[Fecha radicación informe]]="","",TODAY()-TABLA345[[#This Row],[Fecha radicación informe]])</f>
        <v>1628</v>
      </c>
      <c r="AE264" s="22" t="s">
        <v>58</v>
      </c>
      <c r="AF264" s="14"/>
    </row>
    <row r="265" spans="1:32" ht="409.5" x14ac:dyDescent="0.2">
      <c r="A265" s="44">
        <v>3783</v>
      </c>
      <c r="B265" s="45">
        <v>104</v>
      </c>
      <c r="C265" s="45">
        <v>2019</v>
      </c>
      <c r="D265" s="60" t="s">
        <v>1102</v>
      </c>
      <c r="E265" s="10" t="s">
        <v>34</v>
      </c>
      <c r="F265" s="45"/>
      <c r="G265" s="45"/>
      <c r="H265" s="45" t="s">
        <v>781</v>
      </c>
      <c r="I265" s="61" t="s">
        <v>187</v>
      </c>
      <c r="J265" s="12" t="s">
        <v>188</v>
      </c>
      <c r="K265" s="45" t="s">
        <v>884</v>
      </c>
      <c r="L265" s="45" t="s">
        <v>79</v>
      </c>
      <c r="M265" s="62" t="s">
        <v>1045</v>
      </c>
      <c r="N265" s="62" t="s">
        <v>1046</v>
      </c>
      <c r="O265" s="63">
        <v>2019</v>
      </c>
      <c r="P265" s="63"/>
      <c r="Q265" s="63"/>
      <c r="R265" s="64" t="s">
        <v>358</v>
      </c>
      <c r="S265" s="65" t="s">
        <v>1103</v>
      </c>
      <c r="T265" s="75">
        <v>43811</v>
      </c>
      <c r="U265" s="75">
        <v>43889</v>
      </c>
      <c r="V265" s="63"/>
      <c r="W265" s="45" t="s">
        <v>1104</v>
      </c>
      <c r="X265" s="66">
        <v>1</v>
      </c>
      <c r="Y265" s="69" t="s">
        <v>45</v>
      </c>
      <c r="Z265" s="63"/>
      <c r="AA265" s="63">
        <v>6</v>
      </c>
      <c r="AB265" s="63">
        <v>2020</v>
      </c>
      <c r="AC265" s="68" t="s">
        <v>1073</v>
      </c>
      <c r="AD265" s="21">
        <f ca="1">IF(TABLA345[[#This Row],[Fecha radicación informe]]="","",TODAY()-TABLA345[[#This Row],[Fecha radicación informe]])</f>
        <v>1628</v>
      </c>
      <c r="AE265" s="22" t="s">
        <v>58</v>
      </c>
      <c r="AF265" s="14"/>
    </row>
    <row r="266" spans="1:32" ht="409.5" x14ac:dyDescent="0.2">
      <c r="A266" s="44">
        <v>3784</v>
      </c>
      <c r="B266" s="45">
        <v>105</v>
      </c>
      <c r="C266" s="45">
        <v>2019</v>
      </c>
      <c r="D266" s="60" t="s">
        <v>1105</v>
      </c>
      <c r="E266" s="10" t="s">
        <v>333</v>
      </c>
      <c r="F266" s="45"/>
      <c r="G266" s="45"/>
      <c r="H266" s="45" t="s">
        <v>35</v>
      </c>
      <c r="I266" s="61" t="s">
        <v>36</v>
      </c>
      <c r="J266" s="12" t="s">
        <v>98</v>
      </c>
      <c r="K266" s="45" t="s">
        <v>1106</v>
      </c>
      <c r="L266" s="45" t="s">
        <v>1107</v>
      </c>
      <c r="M266" s="62" t="s">
        <v>1108</v>
      </c>
      <c r="N266" s="62" t="s">
        <v>1109</v>
      </c>
      <c r="O266" s="63">
        <v>2019</v>
      </c>
      <c r="P266" s="63"/>
      <c r="Q266" s="63"/>
      <c r="R266" s="64" t="s">
        <v>358</v>
      </c>
      <c r="S266" s="65" t="s">
        <v>1110</v>
      </c>
      <c r="T266" s="75" t="s">
        <v>1071</v>
      </c>
      <c r="U266" s="75" t="s">
        <v>993</v>
      </c>
      <c r="V266" s="63"/>
      <c r="W266" s="45" t="s">
        <v>1111</v>
      </c>
      <c r="X266" s="66">
        <v>0.5</v>
      </c>
      <c r="Y266" s="69" t="s">
        <v>305</v>
      </c>
      <c r="Z266" s="63"/>
      <c r="AA266" s="63"/>
      <c r="AB266" s="63"/>
      <c r="AC266" s="68" t="s">
        <v>1112</v>
      </c>
      <c r="AD266" s="21">
        <f ca="1">IF(TABLA345[[#This Row],[Fecha radicación informe]]="","",TODAY()-TABLA345[[#This Row],[Fecha radicación informe]])</f>
        <v>1613</v>
      </c>
      <c r="AE266" s="22" t="s">
        <v>46</v>
      </c>
      <c r="AF266" s="34" t="s">
        <v>1113</v>
      </c>
    </row>
    <row r="267" spans="1:32" ht="409.5" x14ac:dyDescent="0.2">
      <c r="A267" s="44">
        <v>3785</v>
      </c>
      <c r="B267" s="45">
        <v>106</v>
      </c>
      <c r="C267" s="45">
        <v>2019</v>
      </c>
      <c r="D267" s="60" t="s">
        <v>1114</v>
      </c>
      <c r="E267" s="10" t="s">
        <v>34</v>
      </c>
      <c r="F267" s="45"/>
      <c r="G267" s="45"/>
      <c r="H267" s="45" t="s">
        <v>85</v>
      </c>
      <c r="I267" s="61" t="s">
        <v>49</v>
      </c>
      <c r="J267" s="70" t="s">
        <v>50</v>
      </c>
      <c r="K267" s="45" t="s">
        <v>1091</v>
      </c>
      <c r="L267" s="45" t="s">
        <v>492</v>
      </c>
      <c r="M267" s="62" t="s">
        <v>1108</v>
      </c>
      <c r="N267" s="62" t="s">
        <v>1109</v>
      </c>
      <c r="O267" s="63">
        <v>2019</v>
      </c>
      <c r="P267" s="63"/>
      <c r="Q267" s="63"/>
      <c r="R267" s="64" t="s">
        <v>358</v>
      </c>
      <c r="S267" s="65" t="s">
        <v>1115</v>
      </c>
      <c r="T267" s="75" t="s">
        <v>1038</v>
      </c>
      <c r="U267" s="75">
        <v>44286</v>
      </c>
      <c r="V267" s="63"/>
      <c r="W267" s="45" t="s">
        <v>1116</v>
      </c>
      <c r="X267" s="66">
        <v>1</v>
      </c>
      <c r="Y267" s="69" t="s">
        <v>45</v>
      </c>
      <c r="Z267" s="63"/>
      <c r="AA267" s="63">
        <v>3</v>
      </c>
      <c r="AB267" s="63">
        <v>2021</v>
      </c>
      <c r="AC267" s="68">
        <v>43802</v>
      </c>
      <c r="AD267" s="21">
        <f ca="1">TODAY()-TABLA345[[#This Row],[Fecha radicación informe]]</f>
        <v>1595</v>
      </c>
      <c r="AE267" s="22" t="s">
        <v>58</v>
      </c>
      <c r="AF267" s="14"/>
    </row>
    <row r="268" spans="1:32" ht="409.5" x14ac:dyDescent="0.2">
      <c r="A268" s="44">
        <v>3786</v>
      </c>
      <c r="B268" s="45">
        <v>107</v>
      </c>
      <c r="C268" s="45">
        <v>2019</v>
      </c>
      <c r="D268" s="60" t="s">
        <v>1117</v>
      </c>
      <c r="E268" s="10" t="s">
        <v>34</v>
      </c>
      <c r="F268" s="45"/>
      <c r="G268" s="45"/>
      <c r="H268" s="45" t="s">
        <v>85</v>
      </c>
      <c r="I268" s="61" t="s">
        <v>49</v>
      </c>
      <c r="J268" s="70" t="s">
        <v>50</v>
      </c>
      <c r="K268" s="45" t="s">
        <v>1029</v>
      </c>
      <c r="L268" s="45" t="s">
        <v>492</v>
      </c>
      <c r="M268" s="62" t="s">
        <v>1108</v>
      </c>
      <c r="N268" s="62" t="s">
        <v>1109</v>
      </c>
      <c r="O268" s="63">
        <v>2019</v>
      </c>
      <c r="P268" s="63"/>
      <c r="Q268" s="63"/>
      <c r="R268" s="64" t="s">
        <v>358</v>
      </c>
      <c r="S268" s="65" t="s">
        <v>1118</v>
      </c>
      <c r="T268" s="75" t="s">
        <v>1038</v>
      </c>
      <c r="U268" s="75">
        <v>44286</v>
      </c>
      <c r="V268" s="63"/>
      <c r="W268" s="45" t="s">
        <v>1116</v>
      </c>
      <c r="X268" s="66">
        <v>1</v>
      </c>
      <c r="Y268" s="69" t="s">
        <v>45</v>
      </c>
      <c r="Z268" s="63"/>
      <c r="AA268" s="63">
        <v>3</v>
      </c>
      <c r="AB268" s="63">
        <v>2021</v>
      </c>
      <c r="AC268" s="68">
        <v>43802</v>
      </c>
      <c r="AD268" s="21">
        <f ca="1">TODAY()-TABLA345[[#This Row],[Fecha radicación informe]]</f>
        <v>1595</v>
      </c>
      <c r="AE268" s="22" t="s">
        <v>58</v>
      </c>
      <c r="AF268" s="14"/>
    </row>
    <row r="269" spans="1:32" ht="409.5" x14ac:dyDescent="0.2">
      <c r="A269" s="44">
        <v>3787</v>
      </c>
      <c r="B269" s="45">
        <v>108</v>
      </c>
      <c r="C269" s="45">
        <v>2019</v>
      </c>
      <c r="D269" s="60" t="s">
        <v>1119</v>
      </c>
      <c r="E269" s="10" t="s">
        <v>34</v>
      </c>
      <c r="F269" s="45"/>
      <c r="G269" s="45"/>
      <c r="H269" s="45" t="s">
        <v>85</v>
      </c>
      <c r="I269" s="61" t="s">
        <v>49</v>
      </c>
      <c r="J269" s="70" t="s">
        <v>50</v>
      </c>
      <c r="K269" s="45" t="s">
        <v>1091</v>
      </c>
      <c r="L269" s="45" t="s">
        <v>492</v>
      </c>
      <c r="M269" s="62" t="s">
        <v>1108</v>
      </c>
      <c r="N269" s="62" t="s">
        <v>1109</v>
      </c>
      <c r="O269" s="63">
        <v>2019</v>
      </c>
      <c r="P269" s="63"/>
      <c r="Q269" s="63"/>
      <c r="R269" s="64" t="s">
        <v>358</v>
      </c>
      <c r="S269" s="65" t="s">
        <v>1120</v>
      </c>
      <c r="T269" s="75" t="s">
        <v>1038</v>
      </c>
      <c r="U269" s="75">
        <v>44286</v>
      </c>
      <c r="V269" s="63"/>
      <c r="W269" s="45" t="s">
        <v>1116</v>
      </c>
      <c r="X269" s="66">
        <v>1</v>
      </c>
      <c r="Y269" s="69" t="s">
        <v>45</v>
      </c>
      <c r="Z269" s="63"/>
      <c r="AA269" s="63">
        <v>3</v>
      </c>
      <c r="AB269" s="63">
        <v>2021</v>
      </c>
      <c r="AC269" s="68">
        <v>43802</v>
      </c>
      <c r="AD269" s="21">
        <f ca="1">TODAY()-TABLA345[[#This Row],[Fecha radicación informe]]</f>
        <v>1595</v>
      </c>
      <c r="AE269" s="22" t="s">
        <v>58</v>
      </c>
      <c r="AF269" s="14"/>
    </row>
    <row r="270" spans="1:32" ht="409.5" x14ac:dyDescent="0.2">
      <c r="A270" s="44">
        <v>3788</v>
      </c>
      <c r="B270" s="45">
        <v>109</v>
      </c>
      <c r="C270" s="45">
        <v>2019</v>
      </c>
      <c r="D270" s="60" t="s">
        <v>1121</v>
      </c>
      <c r="E270" s="10" t="s">
        <v>34</v>
      </c>
      <c r="F270" s="45"/>
      <c r="G270" s="45"/>
      <c r="H270" s="45" t="s">
        <v>85</v>
      </c>
      <c r="I270" s="61" t="s">
        <v>49</v>
      </c>
      <c r="J270" s="70" t="s">
        <v>50</v>
      </c>
      <c r="K270" s="45" t="s">
        <v>1029</v>
      </c>
      <c r="L270" s="45" t="s">
        <v>492</v>
      </c>
      <c r="M270" s="62" t="s">
        <v>1108</v>
      </c>
      <c r="N270" s="62" t="s">
        <v>1109</v>
      </c>
      <c r="O270" s="63">
        <v>2019</v>
      </c>
      <c r="P270" s="63"/>
      <c r="Q270" s="63"/>
      <c r="R270" s="64" t="s">
        <v>358</v>
      </c>
      <c r="S270" s="65" t="s">
        <v>1120</v>
      </c>
      <c r="T270" s="75" t="s">
        <v>1038</v>
      </c>
      <c r="U270" s="75">
        <v>44286</v>
      </c>
      <c r="V270" s="63"/>
      <c r="W270" s="45" t="s">
        <v>1116</v>
      </c>
      <c r="X270" s="66">
        <v>1</v>
      </c>
      <c r="Y270" s="69" t="s">
        <v>45</v>
      </c>
      <c r="Z270" s="63"/>
      <c r="AA270" s="63">
        <v>3</v>
      </c>
      <c r="AB270" s="63">
        <v>2021</v>
      </c>
      <c r="AC270" s="68">
        <v>43802</v>
      </c>
      <c r="AD270" s="21">
        <f ca="1">TODAY()-TABLA345[[#This Row],[Fecha radicación informe]]</f>
        <v>1595</v>
      </c>
      <c r="AE270" s="22" t="s">
        <v>58</v>
      </c>
      <c r="AF270" s="14"/>
    </row>
    <row r="271" spans="1:32" ht="283.5" x14ac:dyDescent="0.2">
      <c r="A271" s="44">
        <v>3789</v>
      </c>
      <c r="B271" s="45">
        <v>110</v>
      </c>
      <c r="C271" s="45">
        <v>2019</v>
      </c>
      <c r="D271" s="60" t="s">
        <v>1122</v>
      </c>
      <c r="E271" s="10" t="s">
        <v>34</v>
      </c>
      <c r="F271" s="45"/>
      <c r="G271" s="45"/>
      <c r="H271" s="45" t="s">
        <v>35</v>
      </c>
      <c r="I271" s="61" t="s">
        <v>36</v>
      </c>
      <c r="J271" s="70" t="s">
        <v>98</v>
      </c>
      <c r="K271" s="45" t="s">
        <v>374</v>
      </c>
      <c r="L271" s="45" t="s">
        <v>100</v>
      </c>
      <c r="M271" s="62" t="s">
        <v>1108</v>
      </c>
      <c r="N271" s="62" t="s">
        <v>1109</v>
      </c>
      <c r="O271" s="63">
        <v>2019</v>
      </c>
      <c r="P271" s="63"/>
      <c r="Q271" s="63"/>
      <c r="R271" s="64" t="s">
        <v>42</v>
      </c>
      <c r="S271" s="65" t="s">
        <v>1123</v>
      </c>
      <c r="T271" s="75" t="s">
        <v>1124</v>
      </c>
      <c r="U271" s="75">
        <v>43861</v>
      </c>
      <c r="V271" s="63"/>
      <c r="W271" s="45" t="s">
        <v>1125</v>
      </c>
      <c r="X271" s="66">
        <v>1</v>
      </c>
      <c r="Y271" s="69" t="s">
        <v>45</v>
      </c>
      <c r="Z271" s="63"/>
      <c r="AA271" s="63">
        <v>1</v>
      </c>
      <c r="AB271" s="63">
        <v>2020</v>
      </c>
      <c r="AC271" s="68">
        <v>43804</v>
      </c>
      <c r="AD271" s="21">
        <f ca="1">TODAY()-TABLA345[[#This Row],[Fecha radicación informe]]</f>
        <v>1593</v>
      </c>
      <c r="AE271" s="22" t="s">
        <v>46</v>
      </c>
      <c r="AF271" s="14"/>
    </row>
    <row r="272" spans="1:32" ht="409.5" x14ac:dyDescent="0.2">
      <c r="A272" s="44">
        <v>3790</v>
      </c>
      <c r="B272" s="45">
        <v>111</v>
      </c>
      <c r="C272" s="45">
        <v>2019</v>
      </c>
      <c r="D272" s="60" t="s">
        <v>1126</v>
      </c>
      <c r="E272" s="10" t="s">
        <v>34</v>
      </c>
      <c r="F272" s="45"/>
      <c r="G272" s="45"/>
      <c r="H272" s="45" t="s">
        <v>301</v>
      </c>
      <c r="I272" s="61" t="s">
        <v>36</v>
      </c>
      <c r="J272" s="70" t="s">
        <v>98</v>
      </c>
      <c r="K272" s="45" t="s">
        <v>374</v>
      </c>
      <c r="L272" s="45" t="s">
        <v>100</v>
      </c>
      <c r="M272" s="62" t="s">
        <v>1108</v>
      </c>
      <c r="N272" s="62" t="s">
        <v>1109</v>
      </c>
      <c r="O272" s="63">
        <v>2019</v>
      </c>
      <c r="P272" s="63"/>
      <c r="Q272" s="63"/>
      <c r="R272" s="64" t="s">
        <v>42</v>
      </c>
      <c r="S272" s="65" t="s">
        <v>1127</v>
      </c>
      <c r="T272" s="75" t="s">
        <v>1124</v>
      </c>
      <c r="U272" s="75">
        <v>43861</v>
      </c>
      <c r="V272" s="63"/>
      <c r="W272" s="45" t="s">
        <v>1128</v>
      </c>
      <c r="X272" s="66">
        <v>1</v>
      </c>
      <c r="Y272" s="69" t="s">
        <v>45</v>
      </c>
      <c r="Z272" s="63"/>
      <c r="AA272" s="63">
        <v>3</v>
      </c>
      <c r="AB272" s="63">
        <v>2020</v>
      </c>
      <c r="AC272" s="68">
        <v>43804</v>
      </c>
      <c r="AD272" s="21">
        <f ca="1">TODAY()-TABLA345[[#This Row],[Fecha radicación informe]]</f>
        <v>1593</v>
      </c>
      <c r="AE272" s="22" t="s">
        <v>46</v>
      </c>
      <c r="AF272" s="14"/>
    </row>
    <row r="273" spans="1:32" ht="409.5" x14ac:dyDescent="0.2">
      <c r="A273" s="44">
        <v>3791</v>
      </c>
      <c r="B273" s="45">
        <v>112</v>
      </c>
      <c r="C273" s="45">
        <v>2019</v>
      </c>
      <c r="D273" s="60" t="s">
        <v>1129</v>
      </c>
      <c r="E273" s="10" t="s">
        <v>34</v>
      </c>
      <c r="F273" s="45"/>
      <c r="G273" s="45"/>
      <c r="H273" s="45" t="s">
        <v>35</v>
      </c>
      <c r="I273" s="61" t="s">
        <v>36</v>
      </c>
      <c r="J273" s="70" t="s">
        <v>98</v>
      </c>
      <c r="K273" s="45" t="s">
        <v>374</v>
      </c>
      <c r="L273" s="45" t="s">
        <v>100</v>
      </c>
      <c r="M273" s="62" t="s">
        <v>1108</v>
      </c>
      <c r="N273" s="62" t="s">
        <v>1109</v>
      </c>
      <c r="O273" s="63">
        <v>2019</v>
      </c>
      <c r="P273" s="63"/>
      <c r="Q273" s="63"/>
      <c r="R273" s="64" t="s">
        <v>42</v>
      </c>
      <c r="S273" s="65" t="s">
        <v>1130</v>
      </c>
      <c r="T273" s="75" t="s">
        <v>1124</v>
      </c>
      <c r="U273" s="75">
        <v>43861</v>
      </c>
      <c r="V273" s="63"/>
      <c r="W273" s="45" t="s">
        <v>1131</v>
      </c>
      <c r="X273" s="66">
        <v>1</v>
      </c>
      <c r="Y273" s="69" t="s">
        <v>45</v>
      </c>
      <c r="Z273" s="63"/>
      <c r="AA273" s="63">
        <v>2</v>
      </c>
      <c r="AB273" s="63">
        <v>2020</v>
      </c>
      <c r="AC273" s="68">
        <v>43804</v>
      </c>
      <c r="AD273" s="21">
        <f ca="1">TODAY()-TABLA345[[#This Row],[Fecha radicación informe]]</f>
        <v>1593</v>
      </c>
      <c r="AE273" s="22" t="s">
        <v>46</v>
      </c>
      <c r="AF273" s="14"/>
    </row>
    <row r="274" spans="1:32" ht="409.5" x14ac:dyDescent="0.2">
      <c r="A274" s="44">
        <v>3792</v>
      </c>
      <c r="B274" s="45">
        <v>113</v>
      </c>
      <c r="C274" s="45">
        <v>2019</v>
      </c>
      <c r="D274" s="60" t="s">
        <v>1132</v>
      </c>
      <c r="E274" s="10" t="s">
        <v>333</v>
      </c>
      <c r="F274" s="45"/>
      <c r="G274" s="45"/>
      <c r="H274" s="45" t="s">
        <v>35</v>
      </c>
      <c r="I274" s="61" t="s">
        <v>36</v>
      </c>
      <c r="J274" s="70" t="s">
        <v>98</v>
      </c>
      <c r="K274" s="45" t="s">
        <v>374</v>
      </c>
      <c r="L274" s="45" t="s">
        <v>1107</v>
      </c>
      <c r="M274" s="62" t="s">
        <v>1108</v>
      </c>
      <c r="N274" s="62" t="s">
        <v>1109</v>
      </c>
      <c r="O274" s="63">
        <v>2019</v>
      </c>
      <c r="P274" s="63"/>
      <c r="Q274" s="63"/>
      <c r="R274" s="64" t="s">
        <v>358</v>
      </c>
      <c r="S274" s="65" t="s">
        <v>1133</v>
      </c>
      <c r="T274" s="75">
        <v>43891</v>
      </c>
      <c r="U274" s="75" t="s">
        <v>993</v>
      </c>
      <c r="V274" s="63"/>
      <c r="W274" s="45" t="s">
        <v>1134</v>
      </c>
      <c r="X274" s="66">
        <v>0.5</v>
      </c>
      <c r="Y274" s="69" t="s">
        <v>305</v>
      </c>
      <c r="Z274" s="63"/>
      <c r="AA274" s="63"/>
      <c r="AB274" s="63"/>
      <c r="AC274" s="68">
        <v>43804</v>
      </c>
      <c r="AD274" s="21">
        <f ca="1">TODAY()-TABLA345[[#This Row],[Fecha radicación informe]]</f>
        <v>1593</v>
      </c>
      <c r="AE274" s="22" t="s">
        <v>46</v>
      </c>
      <c r="AF274" s="34" t="s">
        <v>1135</v>
      </c>
    </row>
    <row r="275" spans="1:32" ht="409.5" x14ac:dyDescent="0.2">
      <c r="A275" s="44">
        <v>3793</v>
      </c>
      <c r="B275" s="45">
        <v>114</v>
      </c>
      <c r="C275" s="45">
        <v>2019</v>
      </c>
      <c r="D275" s="60" t="s">
        <v>1136</v>
      </c>
      <c r="E275" s="10" t="s">
        <v>34</v>
      </c>
      <c r="F275" s="45"/>
      <c r="G275" s="45"/>
      <c r="H275" s="45" t="s">
        <v>35</v>
      </c>
      <c r="I275" s="61" t="s">
        <v>36</v>
      </c>
      <c r="J275" s="12" t="s">
        <v>37</v>
      </c>
      <c r="K275" s="45" t="s">
        <v>1137</v>
      </c>
      <c r="L275" s="10" t="s">
        <v>39</v>
      </c>
      <c r="M275" s="62" t="s">
        <v>1108</v>
      </c>
      <c r="N275" s="62" t="s">
        <v>1109</v>
      </c>
      <c r="O275" s="63">
        <v>2019</v>
      </c>
      <c r="P275" s="63"/>
      <c r="Q275" s="63"/>
      <c r="R275" s="64" t="s">
        <v>42</v>
      </c>
      <c r="S275" s="65" t="s">
        <v>1138</v>
      </c>
      <c r="T275" s="75" t="s">
        <v>1139</v>
      </c>
      <c r="U275" s="75" t="s">
        <v>1140</v>
      </c>
      <c r="V275" s="63"/>
      <c r="W275" s="45" t="s">
        <v>1141</v>
      </c>
      <c r="X275" s="66">
        <v>1</v>
      </c>
      <c r="Y275" s="69" t="s">
        <v>45</v>
      </c>
      <c r="Z275" s="63"/>
      <c r="AA275" s="63">
        <v>1</v>
      </c>
      <c r="AB275" s="63">
        <v>2022</v>
      </c>
      <c r="AC275" s="68" t="s">
        <v>1142</v>
      </c>
      <c r="AD275" s="21">
        <f ca="1">TODAY()-TABLA345[[#This Row],[Fecha radicación informe]]</f>
        <v>1606</v>
      </c>
      <c r="AE275" s="22" t="s">
        <v>46</v>
      </c>
      <c r="AF275" s="14"/>
    </row>
    <row r="276" spans="1:32" ht="409.5" x14ac:dyDescent="0.2">
      <c r="A276" s="44">
        <v>3794</v>
      </c>
      <c r="B276" s="45">
        <v>115</v>
      </c>
      <c r="C276" s="45">
        <v>2019</v>
      </c>
      <c r="D276" s="60" t="s">
        <v>1143</v>
      </c>
      <c r="E276" s="10" t="s">
        <v>34</v>
      </c>
      <c r="F276" s="45"/>
      <c r="G276" s="45"/>
      <c r="H276" s="45" t="s">
        <v>35</v>
      </c>
      <c r="I276" s="61" t="s">
        <v>36</v>
      </c>
      <c r="J276" s="12" t="s">
        <v>37</v>
      </c>
      <c r="K276" s="45" t="s">
        <v>1137</v>
      </c>
      <c r="L276" s="10" t="s">
        <v>39</v>
      </c>
      <c r="M276" s="62" t="s">
        <v>1108</v>
      </c>
      <c r="N276" s="62" t="s">
        <v>1109</v>
      </c>
      <c r="O276" s="63">
        <v>2019</v>
      </c>
      <c r="P276" s="63"/>
      <c r="Q276" s="63"/>
      <c r="R276" s="64" t="s">
        <v>42</v>
      </c>
      <c r="S276" s="65" t="s">
        <v>1144</v>
      </c>
      <c r="T276" s="75" t="s">
        <v>1139</v>
      </c>
      <c r="U276" s="75">
        <v>44012</v>
      </c>
      <c r="V276" s="63"/>
      <c r="W276" s="45" t="s">
        <v>1145</v>
      </c>
      <c r="X276" s="66">
        <v>1</v>
      </c>
      <c r="Y276" s="69" t="s">
        <v>45</v>
      </c>
      <c r="Z276" s="63"/>
      <c r="AA276" s="63">
        <v>7</v>
      </c>
      <c r="AB276" s="63">
        <v>2020</v>
      </c>
      <c r="AC276" s="68" t="s">
        <v>1142</v>
      </c>
      <c r="AD276" s="21">
        <f ca="1">TODAY()-TABLA345[[#This Row],[Fecha radicación informe]]</f>
        <v>1606</v>
      </c>
      <c r="AE276" s="22" t="s">
        <v>46</v>
      </c>
      <c r="AF276" s="14"/>
    </row>
    <row r="277" spans="1:32" ht="409.5" x14ac:dyDescent="0.2">
      <c r="A277" s="9">
        <v>3795</v>
      </c>
      <c r="B277" s="10">
        <v>116</v>
      </c>
      <c r="C277" s="10">
        <v>2019</v>
      </c>
      <c r="D277" s="59" t="s">
        <v>1146</v>
      </c>
      <c r="E277" s="10" t="s">
        <v>34</v>
      </c>
      <c r="F277" s="10"/>
      <c r="G277" s="10"/>
      <c r="H277" s="10" t="s">
        <v>85</v>
      </c>
      <c r="I277" s="61" t="s">
        <v>36</v>
      </c>
      <c r="J277" s="12" t="s">
        <v>37</v>
      </c>
      <c r="K277" s="45" t="s">
        <v>1137</v>
      </c>
      <c r="L277" s="45" t="s">
        <v>112</v>
      </c>
      <c r="M277" s="62" t="s">
        <v>1108</v>
      </c>
      <c r="N277" s="62" t="s">
        <v>1109</v>
      </c>
      <c r="O277" s="63">
        <v>2019</v>
      </c>
      <c r="P277" s="14"/>
      <c r="Q277" s="14"/>
      <c r="R277" s="15" t="s">
        <v>42</v>
      </c>
      <c r="S277" s="25" t="s">
        <v>1147</v>
      </c>
      <c r="T277" s="16" t="s">
        <v>1139</v>
      </c>
      <c r="U277" s="16">
        <v>44012</v>
      </c>
      <c r="V277" s="14"/>
      <c r="W277" s="10" t="s">
        <v>1148</v>
      </c>
      <c r="X277" s="66">
        <v>1</v>
      </c>
      <c r="Y277" s="69" t="s">
        <v>45</v>
      </c>
      <c r="Z277" s="14"/>
      <c r="AA277" s="14">
        <v>6</v>
      </c>
      <c r="AB277" s="14">
        <v>2020</v>
      </c>
      <c r="AC277" s="68" t="s">
        <v>1142</v>
      </c>
      <c r="AD277" s="21">
        <f ca="1">TODAY()-TABLA345[[#This Row],[Fecha radicación informe]]</f>
        <v>1606</v>
      </c>
      <c r="AE277" s="22" t="s">
        <v>46</v>
      </c>
      <c r="AF277" s="14"/>
    </row>
    <row r="278" spans="1:32" ht="283.5" x14ac:dyDescent="0.2">
      <c r="A278" s="44">
        <v>3796</v>
      </c>
      <c r="B278" s="45">
        <v>117</v>
      </c>
      <c r="C278" s="45">
        <v>2019</v>
      </c>
      <c r="D278" s="60" t="s">
        <v>1149</v>
      </c>
      <c r="E278" s="10" t="s">
        <v>34</v>
      </c>
      <c r="F278" s="45"/>
      <c r="G278" s="45"/>
      <c r="H278" s="45" t="s">
        <v>48</v>
      </c>
      <c r="I278" s="61" t="s">
        <v>308</v>
      </c>
      <c r="J278" s="12" t="s">
        <v>133</v>
      </c>
      <c r="K278" s="45" t="s">
        <v>927</v>
      </c>
      <c r="L278" s="45" t="s">
        <v>210</v>
      </c>
      <c r="M278" s="62" t="s">
        <v>1150</v>
      </c>
      <c r="N278" s="62" t="s">
        <v>1151</v>
      </c>
      <c r="O278" s="63">
        <v>2019</v>
      </c>
      <c r="P278" s="63"/>
      <c r="Q278" s="63"/>
      <c r="R278" s="64" t="s">
        <v>358</v>
      </c>
      <c r="S278" s="65" t="s">
        <v>1152</v>
      </c>
      <c r="T278" s="75">
        <v>44048</v>
      </c>
      <c r="U278" s="75">
        <v>44012</v>
      </c>
      <c r="V278" s="63"/>
      <c r="W278" s="45" t="s">
        <v>1153</v>
      </c>
      <c r="X278" s="66">
        <v>1</v>
      </c>
      <c r="Y278" s="69" t="s">
        <v>45</v>
      </c>
      <c r="Z278" s="63"/>
      <c r="AA278" s="63">
        <v>8</v>
      </c>
      <c r="AB278" s="63">
        <v>2020</v>
      </c>
      <c r="AC278" s="68" t="s">
        <v>1048</v>
      </c>
      <c r="AD278" s="21">
        <f ca="1">TODAY()-TABLA345[[#This Row],[Fecha radicación informe]]</f>
        <v>1582</v>
      </c>
      <c r="AE278" s="22" t="s">
        <v>58</v>
      </c>
      <c r="AF278" s="14"/>
    </row>
    <row r="279" spans="1:32" ht="204.75" x14ac:dyDescent="0.2">
      <c r="A279" s="44">
        <v>3797</v>
      </c>
      <c r="B279" s="45">
        <v>118</v>
      </c>
      <c r="C279" s="45">
        <v>2019</v>
      </c>
      <c r="D279" s="60" t="s">
        <v>1154</v>
      </c>
      <c r="E279" s="10" t="s">
        <v>34</v>
      </c>
      <c r="F279" s="45"/>
      <c r="G279" s="45"/>
      <c r="H279" s="45" t="s">
        <v>48</v>
      </c>
      <c r="I279" s="61" t="s">
        <v>308</v>
      </c>
      <c r="J279" s="12" t="s">
        <v>133</v>
      </c>
      <c r="K279" s="45" t="s">
        <v>927</v>
      </c>
      <c r="L279" s="45" t="s">
        <v>210</v>
      </c>
      <c r="M279" s="62" t="s">
        <v>1150</v>
      </c>
      <c r="N279" s="62" t="s">
        <v>1151</v>
      </c>
      <c r="O279" s="63">
        <v>2019</v>
      </c>
      <c r="P279" s="63"/>
      <c r="Q279" s="63"/>
      <c r="R279" s="64" t="s">
        <v>358</v>
      </c>
      <c r="S279" s="65" t="s">
        <v>1155</v>
      </c>
      <c r="T279" s="75">
        <v>44048</v>
      </c>
      <c r="U279" s="75">
        <v>44377</v>
      </c>
      <c r="V279" s="63"/>
      <c r="W279" s="45" t="s">
        <v>1156</v>
      </c>
      <c r="X279" s="66">
        <v>1</v>
      </c>
      <c r="Y279" s="69" t="s">
        <v>45</v>
      </c>
      <c r="Z279" s="63"/>
      <c r="AA279" s="63">
        <v>7</v>
      </c>
      <c r="AB279" s="63">
        <v>2021</v>
      </c>
      <c r="AC279" s="68" t="s">
        <v>1048</v>
      </c>
      <c r="AD279" s="21">
        <f ca="1">TODAY()-TABLA345[[#This Row],[Fecha radicación informe]]</f>
        <v>1582</v>
      </c>
      <c r="AE279" s="22" t="s">
        <v>58</v>
      </c>
      <c r="AF279" s="14"/>
    </row>
    <row r="280" spans="1:32" ht="378" x14ac:dyDescent="0.2">
      <c r="A280" s="44">
        <v>3798</v>
      </c>
      <c r="B280" s="45">
        <v>119</v>
      </c>
      <c r="C280" s="45">
        <v>2019</v>
      </c>
      <c r="D280" s="60" t="s">
        <v>1157</v>
      </c>
      <c r="E280" s="10" t="s">
        <v>34</v>
      </c>
      <c r="F280" s="45"/>
      <c r="G280" s="45"/>
      <c r="H280" s="45" t="s">
        <v>48</v>
      </c>
      <c r="I280" s="61" t="s">
        <v>308</v>
      </c>
      <c r="J280" s="12" t="s">
        <v>133</v>
      </c>
      <c r="K280" s="45" t="s">
        <v>927</v>
      </c>
      <c r="L280" s="45" t="s">
        <v>210</v>
      </c>
      <c r="M280" s="62" t="s">
        <v>1150</v>
      </c>
      <c r="N280" s="62" t="s">
        <v>1151</v>
      </c>
      <c r="O280" s="63">
        <v>2019</v>
      </c>
      <c r="P280" s="63"/>
      <c r="Q280" s="63"/>
      <c r="R280" s="64" t="s">
        <v>358</v>
      </c>
      <c r="S280" s="65" t="s">
        <v>1158</v>
      </c>
      <c r="T280" s="75">
        <v>44048</v>
      </c>
      <c r="U280" s="75">
        <v>44377</v>
      </c>
      <c r="V280" s="63"/>
      <c r="W280" s="45" t="s">
        <v>1159</v>
      </c>
      <c r="X280" s="66">
        <v>1</v>
      </c>
      <c r="Y280" s="69" t="s">
        <v>45</v>
      </c>
      <c r="Z280" s="63"/>
      <c r="AA280" s="63">
        <v>7</v>
      </c>
      <c r="AB280" s="63">
        <v>2021</v>
      </c>
      <c r="AC280" s="68" t="s">
        <v>1048</v>
      </c>
      <c r="AD280" s="21">
        <f ca="1">TODAY()-TABLA345[[#This Row],[Fecha radicación informe]]</f>
        <v>1582</v>
      </c>
      <c r="AE280" s="22" t="s">
        <v>58</v>
      </c>
      <c r="AF280" s="14"/>
    </row>
    <row r="281" spans="1:32" ht="393.75" x14ac:dyDescent="0.2">
      <c r="A281" s="44">
        <v>3799</v>
      </c>
      <c r="B281" s="45">
        <v>120</v>
      </c>
      <c r="C281" s="45">
        <v>2019</v>
      </c>
      <c r="D281" s="60" t="s">
        <v>1160</v>
      </c>
      <c r="E281" s="10" t="s">
        <v>34</v>
      </c>
      <c r="F281" s="45"/>
      <c r="G281" s="45"/>
      <c r="H281" s="45" t="s">
        <v>85</v>
      </c>
      <c r="I281" s="61" t="s">
        <v>49</v>
      </c>
      <c r="J281" s="70" t="s">
        <v>50</v>
      </c>
      <c r="K281" s="45" t="s">
        <v>1029</v>
      </c>
      <c r="L281" s="45" t="s">
        <v>765</v>
      </c>
      <c r="M281" s="62" t="s">
        <v>1150</v>
      </c>
      <c r="N281" s="62" t="s">
        <v>1151</v>
      </c>
      <c r="O281" s="63">
        <v>2019</v>
      </c>
      <c r="P281" s="63"/>
      <c r="Q281" s="63"/>
      <c r="R281" s="64" t="s">
        <v>358</v>
      </c>
      <c r="S281" s="65" t="s">
        <v>1161</v>
      </c>
      <c r="T281" s="75" t="s">
        <v>1038</v>
      </c>
      <c r="U281" s="75">
        <v>43921</v>
      </c>
      <c r="V281" s="63"/>
      <c r="W281" s="45" t="s">
        <v>1162</v>
      </c>
      <c r="X281" s="66">
        <v>1</v>
      </c>
      <c r="Y281" s="69" t="s">
        <v>45</v>
      </c>
      <c r="Z281" s="63"/>
      <c r="AA281" s="63">
        <v>3</v>
      </c>
      <c r="AB281" s="63">
        <v>2020</v>
      </c>
      <c r="AC281" s="68" t="s">
        <v>1163</v>
      </c>
      <c r="AD281" s="21">
        <f ca="1">TODAY()-TABLA345[[#This Row],[Fecha radicación informe]]</f>
        <v>1579</v>
      </c>
      <c r="AE281" s="22" t="s">
        <v>758</v>
      </c>
      <c r="AF281" s="14"/>
    </row>
    <row r="282" spans="1:32" ht="409.5" x14ac:dyDescent="0.2">
      <c r="A282" s="44">
        <v>3800</v>
      </c>
      <c r="B282" s="45">
        <v>121</v>
      </c>
      <c r="C282" s="45">
        <v>2019</v>
      </c>
      <c r="D282" s="60" t="s">
        <v>1164</v>
      </c>
      <c r="E282" s="10" t="s">
        <v>333</v>
      </c>
      <c r="F282" s="76"/>
      <c r="G282" s="76"/>
      <c r="H282" s="76" t="s">
        <v>35</v>
      </c>
      <c r="I282" s="61" t="s">
        <v>60</v>
      </c>
      <c r="J282" s="70" t="s">
        <v>61</v>
      </c>
      <c r="K282" s="45" t="s">
        <v>952</v>
      </c>
      <c r="L282" s="45" t="s">
        <v>100</v>
      </c>
      <c r="M282" s="62" t="s">
        <v>1150</v>
      </c>
      <c r="N282" s="62" t="s">
        <v>1151</v>
      </c>
      <c r="O282" s="63">
        <v>2019</v>
      </c>
      <c r="P282" s="63"/>
      <c r="Q282" s="63"/>
      <c r="R282" s="64" t="s">
        <v>358</v>
      </c>
      <c r="S282" s="65" t="s">
        <v>1165</v>
      </c>
      <c r="T282" s="75">
        <v>43801</v>
      </c>
      <c r="U282" s="75" t="s">
        <v>985</v>
      </c>
      <c r="V282" s="63"/>
      <c r="W282" s="45" t="s">
        <v>1166</v>
      </c>
      <c r="X282" s="66">
        <v>0</v>
      </c>
      <c r="Y282" s="69" t="s">
        <v>305</v>
      </c>
      <c r="Z282" s="63"/>
      <c r="AA282" s="63"/>
      <c r="AB282" s="63"/>
      <c r="AC282" s="68" t="s">
        <v>1167</v>
      </c>
      <c r="AD282" s="21">
        <f ca="1">TODAY()-TABLA345[[#This Row],[Fecha radicación informe]]</f>
        <v>1581</v>
      </c>
      <c r="AE282" s="22" t="s">
        <v>58</v>
      </c>
      <c r="AF282" s="34" t="s">
        <v>1168</v>
      </c>
    </row>
    <row r="283" spans="1:32" ht="220.5" x14ac:dyDescent="0.2">
      <c r="A283" s="44">
        <v>3801</v>
      </c>
      <c r="B283" s="45">
        <v>122</v>
      </c>
      <c r="C283" s="45">
        <v>2019</v>
      </c>
      <c r="D283" s="60" t="s">
        <v>1169</v>
      </c>
      <c r="E283" s="10" t="s">
        <v>34</v>
      </c>
      <c r="F283" s="77"/>
      <c r="G283" s="77"/>
      <c r="H283" s="77" t="s">
        <v>85</v>
      </c>
      <c r="I283" s="61" t="s">
        <v>60</v>
      </c>
      <c r="J283" s="70" t="s">
        <v>61</v>
      </c>
      <c r="K283" s="45" t="s">
        <v>952</v>
      </c>
      <c r="L283" s="45" t="s">
        <v>100</v>
      </c>
      <c r="M283" s="62" t="s">
        <v>1150</v>
      </c>
      <c r="N283" s="62" t="s">
        <v>1151</v>
      </c>
      <c r="O283" s="63">
        <v>2019</v>
      </c>
      <c r="P283" s="63"/>
      <c r="Q283" s="63"/>
      <c r="R283" s="64" t="s">
        <v>42</v>
      </c>
      <c r="S283" s="65" t="s">
        <v>1170</v>
      </c>
      <c r="T283" s="75" t="s">
        <v>1171</v>
      </c>
      <c r="U283" s="75">
        <v>43889</v>
      </c>
      <c r="V283" s="63"/>
      <c r="W283" s="45" t="s">
        <v>1172</v>
      </c>
      <c r="X283" s="66">
        <v>1</v>
      </c>
      <c r="Y283" s="69" t="s">
        <v>45</v>
      </c>
      <c r="Z283" s="63"/>
      <c r="AA283" s="63">
        <v>2</v>
      </c>
      <c r="AB283" s="63">
        <v>2020</v>
      </c>
      <c r="AC283" s="68" t="s">
        <v>1167</v>
      </c>
      <c r="AD283" s="21">
        <f ca="1">TODAY()-TABLA345[[#This Row],[Fecha radicación informe]]</f>
        <v>1581</v>
      </c>
      <c r="AE283" s="22" t="s">
        <v>58</v>
      </c>
      <c r="AF283" s="14"/>
    </row>
    <row r="284" spans="1:32" ht="409.5" x14ac:dyDescent="0.2">
      <c r="A284" s="44">
        <v>3802</v>
      </c>
      <c r="B284" s="45">
        <v>123</v>
      </c>
      <c r="C284" s="45">
        <v>2019</v>
      </c>
      <c r="D284" s="60" t="s">
        <v>1173</v>
      </c>
      <c r="E284" s="10" t="s">
        <v>333</v>
      </c>
      <c r="F284" s="78"/>
      <c r="G284" s="78"/>
      <c r="H284" s="78" t="s">
        <v>35</v>
      </c>
      <c r="I284" s="61" t="s">
        <v>60</v>
      </c>
      <c r="J284" s="70" t="s">
        <v>61</v>
      </c>
      <c r="K284" s="45" t="s">
        <v>952</v>
      </c>
      <c r="L284" s="45" t="s">
        <v>100</v>
      </c>
      <c r="M284" s="62" t="s">
        <v>1150</v>
      </c>
      <c r="N284" s="62" t="s">
        <v>1151</v>
      </c>
      <c r="O284" s="63">
        <v>2019</v>
      </c>
      <c r="P284" s="63"/>
      <c r="Q284" s="63"/>
      <c r="R284" s="64" t="s">
        <v>358</v>
      </c>
      <c r="S284" s="65" t="s">
        <v>1174</v>
      </c>
      <c r="T284" s="75">
        <v>43801</v>
      </c>
      <c r="U284" s="75" t="s">
        <v>985</v>
      </c>
      <c r="V284" s="63"/>
      <c r="W284" s="45" t="s">
        <v>1175</v>
      </c>
      <c r="X284" s="66">
        <v>0.5</v>
      </c>
      <c r="Y284" s="69" t="s">
        <v>305</v>
      </c>
      <c r="Z284" s="63"/>
      <c r="AA284" s="63"/>
      <c r="AB284" s="63"/>
      <c r="AC284" s="68" t="s">
        <v>1167</v>
      </c>
      <c r="AD284" s="21">
        <f ca="1">TODAY()-TABLA345[[#This Row],[Fecha radicación informe]]</f>
        <v>1581</v>
      </c>
      <c r="AE284" s="22" t="s">
        <v>58</v>
      </c>
      <c r="AF284" s="34" t="s">
        <v>1176</v>
      </c>
    </row>
    <row r="285" spans="1:32" ht="409.5" x14ac:dyDescent="0.2">
      <c r="A285" s="44">
        <v>3803</v>
      </c>
      <c r="B285" s="45">
        <v>124</v>
      </c>
      <c r="C285" s="45">
        <v>2019</v>
      </c>
      <c r="D285" s="60" t="s">
        <v>1177</v>
      </c>
      <c r="E285" s="10" t="s">
        <v>34</v>
      </c>
      <c r="F285" s="45"/>
      <c r="G285" s="45"/>
      <c r="H285" s="45" t="s">
        <v>35</v>
      </c>
      <c r="I285" s="61" t="s">
        <v>36</v>
      </c>
      <c r="J285" s="70" t="s">
        <v>98</v>
      </c>
      <c r="K285" s="45" t="s">
        <v>1178</v>
      </c>
      <c r="L285" s="10" t="s">
        <v>39</v>
      </c>
      <c r="M285" s="62" t="s">
        <v>1150</v>
      </c>
      <c r="N285" s="62" t="s">
        <v>1151</v>
      </c>
      <c r="O285" s="63">
        <v>2019</v>
      </c>
      <c r="P285" s="63"/>
      <c r="Q285" s="63"/>
      <c r="R285" s="64" t="s">
        <v>358</v>
      </c>
      <c r="S285" s="65" t="s">
        <v>1179</v>
      </c>
      <c r="T285" s="75">
        <v>43817</v>
      </c>
      <c r="U285" s="75">
        <v>44043</v>
      </c>
      <c r="V285" s="63"/>
      <c r="W285" s="45" t="s">
        <v>1180</v>
      </c>
      <c r="X285" s="66">
        <v>1</v>
      </c>
      <c r="Y285" s="69" t="s">
        <v>45</v>
      </c>
      <c r="Z285" s="63"/>
      <c r="AA285" s="63">
        <v>7</v>
      </c>
      <c r="AB285" s="63">
        <v>2020</v>
      </c>
      <c r="AC285" s="68" t="s">
        <v>1023</v>
      </c>
      <c r="AD285" s="21">
        <f ca="1">TODAY()-TABLA345[[#This Row],[Fecha radicación informe]]</f>
        <v>1580</v>
      </c>
      <c r="AE285" s="22" t="s">
        <v>46</v>
      </c>
      <c r="AF285" s="14"/>
    </row>
    <row r="286" spans="1:32" ht="409.5" x14ac:dyDescent="0.2">
      <c r="A286" s="44">
        <v>3804</v>
      </c>
      <c r="B286" s="45">
        <v>125</v>
      </c>
      <c r="C286" s="45">
        <v>2019</v>
      </c>
      <c r="D286" s="60" t="s">
        <v>1181</v>
      </c>
      <c r="E286" s="10" t="s">
        <v>34</v>
      </c>
      <c r="F286" s="45"/>
      <c r="G286" s="45"/>
      <c r="H286" s="45" t="s">
        <v>35</v>
      </c>
      <c r="I286" s="61" t="s">
        <v>36</v>
      </c>
      <c r="J286" s="70" t="s">
        <v>98</v>
      </c>
      <c r="K286" s="45" t="s">
        <v>1178</v>
      </c>
      <c r="L286" s="10" t="s">
        <v>39</v>
      </c>
      <c r="M286" s="62" t="s">
        <v>1150</v>
      </c>
      <c r="N286" s="62" t="s">
        <v>1151</v>
      </c>
      <c r="O286" s="63">
        <v>2019</v>
      </c>
      <c r="P286" s="63"/>
      <c r="Q286" s="63"/>
      <c r="R286" s="64" t="s">
        <v>436</v>
      </c>
      <c r="S286" s="65" t="s">
        <v>1182</v>
      </c>
      <c r="T286" s="75">
        <v>43817</v>
      </c>
      <c r="U286" s="75">
        <v>44185</v>
      </c>
      <c r="V286" s="63"/>
      <c r="W286" s="45" t="s">
        <v>1183</v>
      </c>
      <c r="X286" s="66">
        <v>1</v>
      </c>
      <c r="Y286" s="69" t="s">
        <v>45</v>
      </c>
      <c r="Z286" s="63"/>
      <c r="AA286" s="63">
        <v>1</v>
      </c>
      <c r="AB286" s="63">
        <v>2021</v>
      </c>
      <c r="AC286" s="68" t="s">
        <v>1023</v>
      </c>
      <c r="AD286" s="21">
        <f ca="1">TODAY()-TABLA345[[#This Row],[Fecha radicación informe]]</f>
        <v>1580</v>
      </c>
      <c r="AE286" s="22" t="s">
        <v>46</v>
      </c>
      <c r="AF286" s="14"/>
    </row>
    <row r="287" spans="1:32" ht="409.5" x14ac:dyDescent="0.2">
      <c r="A287" s="44">
        <v>3805</v>
      </c>
      <c r="B287" s="45">
        <v>126</v>
      </c>
      <c r="C287" s="45">
        <v>2019</v>
      </c>
      <c r="D287" s="60" t="s">
        <v>1184</v>
      </c>
      <c r="E287" s="10" t="s">
        <v>34</v>
      </c>
      <c r="F287" s="45"/>
      <c r="G287" s="45"/>
      <c r="H287" s="45" t="s">
        <v>35</v>
      </c>
      <c r="I287" s="61" t="s">
        <v>36</v>
      </c>
      <c r="J287" s="70" t="s">
        <v>98</v>
      </c>
      <c r="K287" s="45" t="s">
        <v>1178</v>
      </c>
      <c r="L287" s="10" t="s">
        <v>39</v>
      </c>
      <c r="M287" s="62" t="s">
        <v>1150</v>
      </c>
      <c r="N287" s="62" t="s">
        <v>1151</v>
      </c>
      <c r="O287" s="63">
        <v>2019</v>
      </c>
      <c r="P287" s="63"/>
      <c r="Q287" s="63"/>
      <c r="R287" s="64"/>
      <c r="S287" s="65" t="s">
        <v>1185</v>
      </c>
      <c r="T287" s="75">
        <v>44043</v>
      </c>
      <c r="U287" s="75">
        <v>44078</v>
      </c>
      <c r="V287" s="63"/>
      <c r="W287" s="45" t="s">
        <v>1186</v>
      </c>
      <c r="X287" s="66">
        <v>1</v>
      </c>
      <c r="Y287" s="69" t="s">
        <v>45</v>
      </c>
      <c r="Z287" s="63"/>
      <c r="AA287" s="63">
        <v>9</v>
      </c>
      <c r="AB287" s="63">
        <v>2020</v>
      </c>
      <c r="AC287" s="68" t="s">
        <v>1023</v>
      </c>
      <c r="AD287" s="21">
        <f ca="1">TODAY()-TABLA345[[#This Row],[Fecha radicación informe]]</f>
        <v>1580</v>
      </c>
      <c r="AE287" s="22" t="s">
        <v>46</v>
      </c>
      <c r="AF287" s="14"/>
    </row>
    <row r="288" spans="1:32" ht="409.5" x14ac:dyDescent="0.2">
      <c r="A288" s="44">
        <v>3806</v>
      </c>
      <c r="B288" s="45">
        <v>127</v>
      </c>
      <c r="C288" s="45">
        <v>2019</v>
      </c>
      <c r="D288" s="60" t="s">
        <v>1187</v>
      </c>
      <c r="E288" s="10" t="s">
        <v>333</v>
      </c>
      <c r="F288" s="45"/>
      <c r="G288" s="45"/>
      <c r="H288" s="45" t="s">
        <v>35</v>
      </c>
      <c r="I288" s="61" t="s">
        <v>36</v>
      </c>
      <c r="J288" s="70" t="s">
        <v>98</v>
      </c>
      <c r="K288" s="45" t="s">
        <v>1178</v>
      </c>
      <c r="L288" s="10" t="s">
        <v>39</v>
      </c>
      <c r="M288" s="62" t="s">
        <v>1150</v>
      </c>
      <c r="N288" s="62" t="s">
        <v>1151</v>
      </c>
      <c r="O288" s="63">
        <v>2019</v>
      </c>
      <c r="P288" s="63"/>
      <c r="Q288" s="63"/>
      <c r="R288" s="64" t="s">
        <v>358</v>
      </c>
      <c r="S288" s="65" t="s">
        <v>1188</v>
      </c>
      <c r="T288" s="75">
        <v>43817</v>
      </c>
      <c r="U288" s="75" t="s">
        <v>985</v>
      </c>
      <c r="V288" s="63"/>
      <c r="W288" s="45" t="s">
        <v>1189</v>
      </c>
      <c r="X288" s="66">
        <v>0</v>
      </c>
      <c r="Y288" s="69" t="s">
        <v>305</v>
      </c>
      <c r="Z288" s="63"/>
      <c r="AA288" s="63"/>
      <c r="AB288" s="63"/>
      <c r="AC288" s="68" t="s">
        <v>1023</v>
      </c>
      <c r="AD288" s="21">
        <f ca="1">TODAY()-TABLA345[[#This Row],[Fecha radicación informe]]</f>
        <v>1580</v>
      </c>
      <c r="AE288" s="22" t="s">
        <v>46</v>
      </c>
      <c r="AF288" s="34" t="s">
        <v>1190</v>
      </c>
    </row>
    <row r="289" spans="1:32" ht="409.5" x14ac:dyDescent="0.2">
      <c r="A289" s="44">
        <v>3807</v>
      </c>
      <c r="B289" s="45">
        <v>128</v>
      </c>
      <c r="C289" s="45">
        <v>2019</v>
      </c>
      <c r="D289" s="60" t="s">
        <v>1191</v>
      </c>
      <c r="E289" s="10" t="s">
        <v>34</v>
      </c>
      <c r="F289" s="45"/>
      <c r="G289" s="45"/>
      <c r="H289" s="45" t="s">
        <v>35</v>
      </c>
      <c r="I289" s="61" t="s">
        <v>36</v>
      </c>
      <c r="J289" s="70" t="s">
        <v>98</v>
      </c>
      <c r="K289" s="45" t="s">
        <v>1178</v>
      </c>
      <c r="L289" s="10" t="s">
        <v>39</v>
      </c>
      <c r="M289" s="62" t="s">
        <v>1150</v>
      </c>
      <c r="N289" s="62" t="s">
        <v>1151</v>
      </c>
      <c r="O289" s="63">
        <v>2019</v>
      </c>
      <c r="P289" s="63"/>
      <c r="Q289" s="63"/>
      <c r="R289" s="64" t="s">
        <v>42</v>
      </c>
      <c r="S289" s="65" t="s">
        <v>1192</v>
      </c>
      <c r="T289" s="75">
        <v>43817</v>
      </c>
      <c r="U289" s="75">
        <v>44043</v>
      </c>
      <c r="V289" s="63"/>
      <c r="W289" s="45" t="s">
        <v>1193</v>
      </c>
      <c r="X289" s="66">
        <v>1</v>
      </c>
      <c r="Y289" s="69" t="s">
        <v>45</v>
      </c>
      <c r="Z289" s="63"/>
      <c r="AA289" s="63">
        <v>8</v>
      </c>
      <c r="AB289" s="63">
        <v>2020</v>
      </c>
      <c r="AC289" s="68" t="s">
        <v>1023</v>
      </c>
      <c r="AD289" s="21">
        <f ca="1">TODAY()-TABLA345[[#This Row],[Fecha radicación informe]]</f>
        <v>1580</v>
      </c>
      <c r="AE289" s="22" t="s">
        <v>46</v>
      </c>
      <c r="AF289" s="14"/>
    </row>
    <row r="290" spans="1:32" ht="409.5" x14ac:dyDescent="0.2">
      <c r="A290" s="44">
        <v>3808</v>
      </c>
      <c r="B290" s="45">
        <v>129</v>
      </c>
      <c r="C290" s="45">
        <v>2019</v>
      </c>
      <c r="D290" s="60" t="s">
        <v>1194</v>
      </c>
      <c r="E290" s="10" t="s">
        <v>34</v>
      </c>
      <c r="F290" s="45"/>
      <c r="G290" s="45"/>
      <c r="H290" s="45" t="s">
        <v>35</v>
      </c>
      <c r="I290" s="61" t="s">
        <v>36</v>
      </c>
      <c r="J290" s="70" t="s">
        <v>98</v>
      </c>
      <c r="K290" s="45" t="s">
        <v>1178</v>
      </c>
      <c r="L290" s="10" t="s">
        <v>39</v>
      </c>
      <c r="M290" s="62" t="s">
        <v>1150</v>
      </c>
      <c r="N290" s="62" t="s">
        <v>1151</v>
      </c>
      <c r="O290" s="63">
        <v>2019</v>
      </c>
      <c r="P290" s="63"/>
      <c r="Q290" s="63"/>
      <c r="R290" s="64" t="s">
        <v>358</v>
      </c>
      <c r="S290" s="65" t="s">
        <v>1195</v>
      </c>
      <c r="T290" s="75">
        <v>43817</v>
      </c>
      <c r="U290" s="75">
        <v>44135</v>
      </c>
      <c r="V290" s="63"/>
      <c r="W290" s="45" t="s">
        <v>1196</v>
      </c>
      <c r="X290" s="66">
        <v>1</v>
      </c>
      <c r="Y290" s="69" t="s">
        <v>45</v>
      </c>
      <c r="Z290" s="63"/>
      <c r="AA290" s="63">
        <v>10</v>
      </c>
      <c r="AB290" s="63">
        <v>2020</v>
      </c>
      <c r="AC290" s="68" t="s">
        <v>1023</v>
      </c>
      <c r="AD290" s="21">
        <f ca="1">TODAY()-TABLA345[[#This Row],[Fecha radicación informe]]</f>
        <v>1580</v>
      </c>
      <c r="AE290" s="22" t="s">
        <v>46</v>
      </c>
      <c r="AF290" s="14"/>
    </row>
    <row r="291" spans="1:32" ht="409.5" x14ac:dyDescent="0.2">
      <c r="A291" s="44">
        <v>3809</v>
      </c>
      <c r="B291" s="45">
        <v>130</v>
      </c>
      <c r="C291" s="45">
        <v>2019</v>
      </c>
      <c r="D291" s="60" t="s">
        <v>1197</v>
      </c>
      <c r="E291" s="10" t="s">
        <v>333</v>
      </c>
      <c r="F291" s="45"/>
      <c r="G291" s="45"/>
      <c r="H291" s="45" t="s">
        <v>35</v>
      </c>
      <c r="I291" s="61" t="s">
        <v>36</v>
      </c>
      <c r="J291" s="12" t="s">
        <v>98</v>
      </c>
      <c r="K291" s="45" t="s">
        <v>390</v>
      </c>
      <c r="L291" s="45" t="s">
        <v>1107</v>
      </c>
      <c r="M291" s="62" t="s">
        <v>1108</v>
      </c>
      <c r="N291" s="62" t="s">
        <v>1109</v>
      </c>
      <c r="O291" s="63">
        <v>2019</v>
      </c>
      <c r="P291" s="63"/>
      <c r="Q291" s="63"/>
      <c r="R291" s="64"/>
      <c r="S291" s="65" t="s">
        <v>1198</v>
      </c>
      <c r="T291" s="75">
        <v>43923</v>
      </c>
      <c r="U291" s="75" t="s">
        <v>985</v>
      </c>
      <c r="V291" s="63"/>
      <c r="W291" s="45" t="s">
        <v>1199</v>
      </c>
      <c r="X291" s="66">
        <v>0</v>
      </c>
      <c r="Y291" s="69" t="s">
        <v>305</v>
      </c>
      <c r="Z291" s="63"/>
      <c r="AA291" s="63"/>
      <c r="AB291" s="63"/>
      <c r="AC291" s="68" t="s">
        <v>1023</v>
      </c>
      <c r="AD291" s="21">
        <f ca="1">TODAY()-TABLA345[[#This Row],[Fecha radicación informe]]</f>
        <v>1580</v>
      </c>
      <c r="AE291" s="22" t="s">
        <v>46</v>
      </c>
      <c r="AF291" s="34" t="s">
        <v>1200</v>
      </c>
    </row>
    <row r="292" spans="1:32" ht="315" x14ac:dyDescent="0.2">
      <c r="A292" s="44">
        <v>3810</v>
      </c>
      <c r="B292" s="45">
        <v>131</v>
      </c>
      <c r="C292" s="45">
        <v>2019</v>
      </c>
      <c r="D292" s="60" t="s">
        <v>1201</v>
      </c>
      <c r="E292" s="10" t="s">
        <v>34</v>
      </c>
      <c r="F292" s="45"/>
      <c r="G292" s="45"/>
      <c r="H292" s="45" t="s">
        <v>781</v>
      </c>
      <c r="I292" s="61" t="s">
        <v>36</v>
      </c>
      <c r="J292" s="12" t="s">
        <v>37</v>
      </c>
      <c r="K292" s="45" t="s">
        <v>390</v>
      </c>
      <c r="L292" s="45" t="s">
        <v>285</v>
      </c>
      <c r="M292" s="62" t="s">
        <v>1108</v>
      </c>
      <c r="N292" s="62" t="s">
        <v>1109</v>
      </c>
      <c r="O292" s="63">
        <v>2019</v>
      </c>
      <c r="P292" s="63"/>
      <c r="Q292" s="63"/>
      <c r="R292" s="64"/>
      <c r="S292" s="65" t="s">
        <v>1202</v>
      </c>
      <c r="T292" s="75">
        <v>43924</v>
      </c>
      <c r="U292" s="75">
        <v>44012</v>
      </c>
      <c r="V292" s="63"/>
      <c r="W292" s="45" t="s">
        <v>1203</v>
      </c>
      <c r="X292" s="66">
        <v>1</v>
      </c>
      <c r="Y292" s="69" t="s">
        <v>45</v>
      </c>
      <c r="Z292" s="63"/>
      <c r="AA292" s="63" t="s">
        <v>393</v>
      </c>
      <c r="AB292" s="63">
        <v>2020</v>
      </c>
      <c r="AC292" s="68" t="s">
        <v>1023</v>
      </c>
      <c r="AD292" s="21">
        <f ca="1">TODAY()-TABLA345[[#This Row],[Fecha radicación informe]]</f>
        <v>1580</v>
      </c>
      <c r="AE292" s="22" t="s">
        <v>46</v>
      </c>
      <c r="AF292" s="14"/>
    </row>
    <row r="293" spans="1:32" ht="409.5" x14ac:dyDescent="0.2">
      <c r="A293" s="44">
        <v>3811</v>
      </c>
      <c r="B293" s="45">
        <v>132</v>
      </c>
      <c r="C293" s="45">
        <v>2019</v>
      </c>
      <c r="D293" s="60" t="s">
        <v>1204</v>
      </c>
      <c r="E293" s="10" t="s">
        <v>34</v>
      </c>
      <c r="F293" s="45"/>
      <c r="G293" s="45"/>
      <c r="H293" s="45" t="s">
        <v>85</v>
      </c>
      <c r="I293" s="61" t="s">
        <v>36</v>
      </c>
      <c r="J293" s="12" t="s">
        <v>37</v>
      </c>
      <c r="K293" s="45" t="s">
        <v>390</v>
      </c>
      <c r="L293" s="45" t="s">
        <v>285</v>
      </c>
      <c r="M293" s="62" t="s">
        <v>1108</v>
      </c>
      <c r="N293" s="62" t="s">
        <v>1109</v>
      </c>
      <c r="O293" s="63">
        <v>2019</v>
      </c>
      <c r="P293" s="63"/>
      <c r="Q293" s="63"/>
      <c r="R293" s="64"/>
      <c r="S293" s="65" t="s">
        <v>1205</v>
      </c>
      <c r="T293" s="75">
        <v>43924</v>
      </c>
      <c r="U293" s="75">
        <v>44012</v>
      </c>
      <c r="V293" s="63"/>
      <c r="W293" s="45" t="s">
        <v>1206</v>
      </c>
      <c r="X293" s="66">
        <v>1</v>
      </c>
      <c r="Y293" s="69" t="s">
        <v>45</v>
      </c>
      <c r="Z293" s="63"/>
      <c r="AA293" s="63">
        <v>6</v>
      </c>
      <c r="AB293" s="63">
        <v>2020</v>
      </c>
      <c r="AC293" s="68" t="s">
        <v>1023</v>
      </c>
      <c r="AD293" s="21">
        <f ca="1">TODAY()-TABLA345[[#This Row],[Fecha radicación informe]]</f>
        <v>1580</v>
      </c>
      <c r="AE293" s="22" t="s">
        <v>46</v>
      </c>
      <c r="AF293" s="14"/>
    </row>
    <row r="294" spans="1:32" ht="173.25" x14ac:dyDescent="0.2">
      <c r="A294" s="44">
        <v>3812</v>
      </c>
      <c r="B294" s="45">
        <v>1</v>
      </c>
      <c r="C294" s="45">
        <v>2020</v>
      </c>
      <c r="D294" s="60" t="s">
        <v>1207</v>
      </c>
      <c r="E294" s="10" t="s">
        <v>34</v>
      </c>
      <c r="F294" s="45"/>
      <c r="G294" s="45"/>
      <c r="H294" s="45" t="s">
        <v>85</v>
      </c>
      <c r="I294" s="61" t="s">
        <v>49</v>
      </c>
      <c r="J294" s="70" t="s">
        <v>50</v>
      </c>
      <c r="K294" s="45" t="s">
        <v>1091</v>
      </c>
      <c r="L294" s="45" t="s">
        <v>765</v>
      </c>
      <c r="M294" s="62" t="s">
        <v>1208</v>
      </c>
      <c r="N294" s="62" t="s">
        <v>216</v>
      </c>
      <c r="O294" s="63">
        <v>2020</v>
      </c>
      <c r="P294" s="63"/>
      <c r="Q294" s="63"/>
      <c r="R294" s="64"/>
      <c r="S294" s="65" t="s">
        <v>1032</v>
      </c>
      <c r="T294" s="75">
        <v>43920</v>
      </c>
      <c r="U294" s="75">
        <v>43966</v>
      </c>
      <c r="V294" s="63"/>
      <c r="W294" s="45" t="s">
        <v>1209</v>
      </c>
      <c r="X294" s="66">
        <v>1</v>
      </c>
      <c r="Y294" s="69" t="s">
        <v>45</v>
      </c>
      <c r="Z294" s="63"/>
      <c r="AA294" s="63">
        <v>5</v>
      </c>
      <c r="AB294" s="63">
        <v>2020</v>
      </c>
      <c r="AC294" s="68" t="s">
        <v>1210</v>
      </c>
      <c r="AD294" s="21">
        <f ca="1">TODAY()-TABLA345[[#This Row],[Fecha radicación informe]]</f>
        <v>1508</v>
      </c>
      <c r="AE294" s="22" t="s">
        <v>58</v>
      </c>
      <c r="AF294" s="14"/>
    </row>
    <row r="295" spans="1:32" ht="409.5" x14ac:dyDescent="0.2">
      <c r="A295" s="44">
        <v>3813</v>
      </c>
      <c r="B295" s="45">
        <v>2</v>
      </c>
      <c r="C295" s="45">
        <v>2020</v>
      </c>
      <c r="D295" s="60" t="s">
        <v>1211</v>
      </c>
      <c r="E295" s="10" t="s">
        <v>34</v>
      </c>
      <c r="F295" s="45"/>
      <c r="G295" s="45"/>
      <c r="H295" s="45" t="s">
        <v>85</v>
      </c>
      <c r="I295" s="61" t="s">
        <v>49</v>
      </c>
      <c r="J295" s="70" t="s">
        <v>50</v>
      </c>
      <c r="K295" s="10" t="s">
        <v>180</v>
      </c>
      <c r="L295" s="45" t="s">
        <v>765</v>
      </c>
      <c r="M295" s="62" t="s">
        <v>1208</v>
      </c>
      <c r="N295" s="62" t="s">
        <v>216</v>
      </c>
      <c r="O295" s="63">
        <v>2020</v>
      </c>
      <c r="P295" s="63"/>
      <c r="Q295" s="63"/>
      <c r="R295" s="64"/>
      <c r="S295" s="65" t="s">
        <v>1212</v>
      </c>
      <c r="T295" s="75">
        <v>43920</v>
      </c>
      <c r="U295" s="75">
        <v>44439</v>
      </c>
      <c r="V295" s="63"/>
      <c r="W295" s="45" t="s">
        <v>1213</v>
      </c>
      <c r="X295" s="66">
        <v>1</v>
      </c>
      <c r="Y295" s="69" t="s">
        <v>45</v>
      </c>
      <c r="Z295" s="63"/>
      <c r="AA295" s="63">
        <v>9</v>
      </c>
      <c r="AB295" s="63">
        <v>2021</v>
      </c>
      <c r="AC295" s="68" t="s">
        <v>1210</v>
      </c>
      <c r="AD295" s="21">
        <f ca="1">TODAY()-TABLA345[[#This Row],[Fecha radicación informe]]</f>
        <v>1508</v>
      </c>
      <c r="AE295" s="22" t="s">
        <v>58</v>
      </c>
      <c r="AF295" s="14"/>
    </row>
    <row r="296" spans="1:32" ht="299.25" x14ac:dyDescent="0.2">
      <c r="A296" s="44">
        <v>3814</v>
      </c>
      <c r="B296" s="45">
        <v>3</v>
      </c>
      <c r="C296" s="45">
        <v>2020</v>
      </c>
      <c r="D296" s="60" t="s">
        <v>1214</v>
      </c>
      <c r="E296" s="10" t="s">
        <v>34</v>
      </c>
      <c r="F296" s="45"/>
      <c r="G296" s="45"/>
      <c r="H296" s="45" t="s">
        <v>85</v>
      </c>
      <c r="I296" s="61" t="s">
        <v>49</v>
      </c>
      <c r="J296" s="70" t="s">
        <v>50</v>
      </c>
      <c r="K296" s="45" t="s">
        <v>1091</v>
      </c>
      <c r="L296" s="45" t="s">
        <v>765</v>
      </c>
      <c r="M296" s="62" t="s">
        <v>1208</v>
      </c>
      <c r="N296" s="62" t="s">
        <v>216</v>
      </c>
      <c r="O296" s="63">
        <v>2020</v>
      </c>
      <c r="P296" s="63"/>
      <c r="Q296" s="63"/>
      <c r="R296" s="64" t="s">
        <v>358</v>
      </c>
      <c r="S296" s="65" t="s">
        <v>1215</v>
      </c>
      <c r="T296" s="75">
        <v>43957</v>
      </c>
      <c r="U296" s="75">
        <v>44135</v>
      </c>
      <c r="V296" s="63"/>
      <c r="W296" s="45" t="s">
        <v>1216</v>
      </c>
      <c r="X296" s="66">
        <v>1</v>
      </c>
      <c r="Y296" s="69" t="s">
        <v>45</v>
      </c>
      <c r="Z296" s="63"/>
      <c r="AA296" s="63">
        <v>10</v>
      </c>
      <c r="AB296" s="63">
        <v>2020</v>
      </c>
      <c r="AC296" s="68" t="s">
        <v>1210</v>
      </c>
      <c r="AD296" s="21">
        <f ca="1">TODAY()-TABLA345[[#This Row],[Fecha radicación informe]]</f>
        <v>1508</v>
      </c>
      <c r="AE296" s="22" t="s">
        <v>58</v>
      </c>
      <c r="AF296" s="14"/>
    </row>
    <row r="297" spans="1:32" ht="409.5" x14ac:dyDescent="0.2">
      <c r="A297" s="44">
        <v>3815</v>
      </c>
      <c r="B297" s="45">
        <v>4</v>
      </c>
      <c r="C297" s="45">
        <v>2020</v>
      </c>
      <c r="D297" s="60" t="s">
        <v>1217</v>
      </c>
      <c r="E297" s="10" t="s">
        <v>34</v>
      </c>
      <c r="F297" s="45"/>
      <c r="G297" s="45"/>
      <c r="H297" s="45" t="s">
        <v>781</v>
      </c>
      <c r="I297" s="61" t="s">
        <v>76</v>
      </c>
      <c r="J297" s="70" t="s">
        <v>77</v>
      </c>
      <c r="K297" s="45" t="s">
        <v>1218</v>
      </c>
      <c r="L297" s="45" t="s">
        <v>79</v>
      </c>
      <c r="M297" s="62" t="s">
        <v>1219</v>
      </c>
      <c r="N297" s="62" t="s">
        <v>889</v>
      </c>
      <c r="O297" s="63">
        <v>2020</v>
      </c>
      <c r="P297" s="63"/>
      <c r="Q297" s="63"/>
      <c r="R297" s="64" t="s">
        <v>358</v>
      </c>
      <c r="S297" s="65" t="s">
        <v>1220</v>
      </c>
      <c r="T297" s="75">
        <v>44141</v>
      </c>
      <c r="U297" s="75">
        <v>44408</v>
      </c>
      <c r="V297" s="63"/>
      <c r="W297" s="45" t="s">
        <v>1221</v>
      </c>
      <c r="X297" s="66">
        <v>1</v>
      </c>
      <c r="Y297" s="69" t="s">
        <v>45</v>
      </c>
      <c r="Z297" s="63"/>
      <c r="AA297" s="63">
        <v>4</v>
      </c>
      <c r="AB297" s="63">
        <v>2021</v>
      </c>
      <c r="AC297" s="68">
        <v>43955</v>
      </c>
      <c r="AD297" s="21">
        <f ca="1">TODAY()-TABLA345[[#This Row],[Fecha radicación informe]]</f>
        <v>1442</v>
      </c>
      <c r="AE297" s="22" t="s">
        <v>58</v>
      </c>
      <c r="AF297" s="14"/>
    </row>
    <row r="298" spans="1:32" ht="393.75" x14ac:dyDescent="0.2">
      <c r="A298" s="44">
        <v>3816</v>
      </c>
      <c r="B298" s="45">
        <v>5</v>
      </c>
      <c r="C298" s="45">
        <v>2020</v>
      </c>
      <c r="D298" s="60" t="s">
        <v>1222</v>
      </c>
      <c r="E298" s="10" t="s">
        <v>34</v>
      </c>
      <c r="F298" s="45"/>
      <c r="G298" s="45"/>
      <c r="H298" s="45" t="s">
        <v>781</v>
      </c>
      <c r="I298" s="61" t="s">
        <v>187</v>
      </c>
      <c r="J298" s="12" t="s">
        <v>188</v>
      </c>
      <c r="K298" s="45" t="s">
        <v>884</v>
      </c>
      <c r="L298" s="45" t="s">
        <v>79</v>
      </c>
      <c r="M298" s="62" t="s">
        <v>1219</v>
      </c>
      <c r="N298" s="62" t="s">
        <v>889</v>
      </c>
      <c r="O298" s="63">
        <v>2020</v>
      </c>
      <c r="P298" s="63"/>
      <c r="Q298" s="63"/>
      <c r="R298" s="64" t="s">
        <v>358</v>
      </c>
      <c r="S298" s="65" t="s">
        <v>1223</v>
      </c>
      <c r="T298" s="75" t="s">
        <v>1224</v>
      </c>
      <c r="U298" s="75">
        <v>44196</v>
      </c>
      <c r="V298" s="63"/>
      <c r="W298" s="45" t="s">
        <v>1225</v>
      </c>
      <c r="X298" s="66">
        <v>1</v>
      </c>
      <c r="Y298" s="69" t="s">
        <v>45</v>
      </c>
      <c r="Z298" s="63"/>
      <c r="AA298" s="63">
        <v>7</v>
      </c>
      <c r="AB298" s="63">
        <v>2020</v>
      </c>
      <c r="AC298" s="68">
        <v>43955</v>
      </c>
      <c r="AD298" s="21">
        <f ca="1">TODAY()-TABLA345[[#This Row],[Fecha radicación informe]]</f>
        <v>1442</v>
      </c>
      <c r="AE298" s="22" t="s">
        <v>58</v>
      </c>
      <c r="AF298" s="14"/>
    </row>
    <row r="299" spans="1:32" ht="409.5" x14ac:dyDescent="0.2">
      <c r="A299" s="44">
        <v>3817</v>
      </c>
      <c r="B299" s="45">
        <v>6</v>
      </c>
      <c r="C299" s="45">
        <v>2020</v>
      </c>
      <c r="D299" s="60" t="s">
        <v>1226</v>
      </c>
      <c r="E299" s="10" t="s">
        <v>333</v>
      </c>
      <c r="F299" s="45"/>
      <c r="G299" s="45"/>
      <c r="H299" s="45" t="s">
        <v>781</v>
      </c>
      <c r="I299" s="61" t="s">
        <v>187</v>
      </c>
      <c r="J299" s="12" t="s">
        <v>188</v>
      </c>
      <c r="K299" s="45" t="s">
        <v>884</v>
      </c>
      <c r="L299" s="45" t="s">
        <v>79</v>
      </c>
      <c r="M299" s="62" t="s">
        <v>1219</v>
      </c>
      <c r="N299" s="62" t="s">
        <v>889</v>
      </c>
      <c r="O299" s="63">
        <v>2020</v>
      </c>
      <c r="P299" s="63"/>
      <c r="Q299" s="63"/>
      <c r="R299" s="64" t="s">
        <v>358</v>
      </c>
      <c r="S299" s="65" t="s">
        <v>1227</v>
      </c>
      <c r="T299" s="75">
        <v>43993</v>
      </c>
      <c r="U299" s="75">
        <v>44926</v>
      </c>
      <c r="V299" s="63"/>
      <c r="W299" s="45" t="s">
        <v>1228</v>
      </c>
      <c r="X299" s="66">
        <v>1</v>
      </c>
      <c r="Y299" s="69" t="s">
        <v>318</v>
      </c>
      <c r="Z299" s="63"/>
      <c r="AA299" s="63">
        <v>12</v>
      </c>
      <c r="AB299" s="63">
        <v>2022</v>
      </c>
      <c r="AC299" s="68">
        <v>43955</v>
      </c>
      <c r="AD299" s="21">
        <f ca="1">TODAY()-TABLA345[[#This Row],[Fecha radicación informe]]</f>
        <v>1442</v>
      </c>
      <c r="AE299" s="22" t="s">
        <v>58</v>
      </c>
      <c r="AF299" s="34" t="s">
        <v>1229</v>
      </c>
    </row>
    <row r="300" spans="1:32" ht="346.5" x14ac:dyDescent="0.2">
      <c r="A300" s="44">
        <v>3818</v>
      </c>
      <c r="B300" s="45">
        <v>7</v>
      </c>
      <c r="C300" s="45">
        <v>2020</v>
      </c>
      <c r="D300" s="60" t="s">
        <v>1230</v>
      </c>
      <c r="E300" s="10" t="s">
        <v>34</v>
      </c>
      <c r="F300" s="45"/>
      <c r="G300" s="45"/>
      <c r="H300" s="45" t="s">
        <v>301</v>
      </c>
      <c r="I300" s="61" t="s">
        <v>308</v>
      </c>
      <c r="J300" s="12" t="s">
        <v>133</v>
      </c>
      <c r="K300" s="45" t="s">
        <v>927</v>
      </c>
      <c r="L300" s="45" t="s">
        <v>279</v>
      </c>
      <c r="M300" s="62" t="s">
        <v>1219</v>
      </c>
      <c r="N300" s="62" t="s">
        <v>889</v>
      </c>
      <c r="O300" s="63">
        <v>2020</v>
      </c>
      <c r="P300" s="63"/>
      <c r="Q300" s="63"/>
      <c r="R300" s="64" t="s">
        <v>358</v>
      </c>
      <c r="S300" s="65" t="s">
        <v>1231</v>
      </c>
      <c r="T300" s="75" t="s">
        <v>1232</v>
      </c>
      <c r="U300" s="75">
        <v>44184</v>
      </c>
      <c r="V300" s="63"/>
      <c r="W300" s="45" t="s">
        <v>1233</v>
      </c>
      <c r="X300" s="66">
        <v>1</v>
      </c>
      <c r="Y300" s="69" t="s">
        <v>45</v>
      </c>
      <c r="Z300" s="63"/>
      <c r="AA300" s="63">
        <v>4</v>
      </c>
      <c r="AB300" s="63">
        <v>2021</v>
      </c>
      <c r="AC300" s="68">
        <v>43956</v>
      </c>
      <c r="AD300" s="21">
        <f ca="1">TODAY()-TABLA345[[#This Row],[Fecha radicación informe]]</f>
        <v>1441</v>
      </c>
      <c r="AE300" s="22" t="s">
        <v>758</v>
      </c>
      <c r="AF300" s="14"/>
    </row>
    <row r="301" spans="1:32" ht="409.5" x14ac:dyDescent="0.2">
      <c r="A301" s="44">
        <v>3819</v>
      </c>
      <c r="B301" s="45">
        <v>8</v>
      </c>
      <c r="C301" s="45">
        <v>2020</v>
      </c>
      <c r="D301" s="60" t="s">
        <v>1234</v>
      </c>
      <c r="E301" s="10" t="s">
        <v>34</v>
      </c>
      <c r="F301" s="45"/>
      <c r="G301" s="45"/>
      <c r="H301" s="45" t="s">
        <v>301</v>
      </c>
      <c r="I301" s="61" t="s">
        <v>308</v>
      </c>
      <c r="J301" s="12" t="s">
        <v>133</v>
      </c>
      <c r="K301" s="45" t="s">
        <v>927</v>
      </c>
      <c r="L301" s="45" t="s">
        <v>279</v>
      </c>
      <c r="M301" s="62" t="s">
        <v>1219</v>
      </c>
      <c r="N301" s="62" t="s">
        <v>889</v>
      </c>
      <c r="O301" s="63">
        <v>2020</v>
      </c>
      <c r="P301" s="63"/>
      <c r="Q301" s="63"/>
      <c r="R301" s="64" t="s">
        <v>42</v>
      </c>
      <c r="S301" s="65" t="s">
        <v>1235</v>
      </c>
      <c r="T301" s="75">
        <v>44116</v>
      </c>
      <c r="U301" s="75">
        <v>44147</v>
      </c>
      <c r="V301" s="63"/>
      <c r="W301" s="45" t="s">
        <v>1236</v>
      </c>
      <c r="X301" s="66">
        <v>1</v>
      </c>
      <c r="Y301" s="69" t="s">
        <v>45</v>
      </c>
      <c r="Z301" s="63"/>
      <c r="AA301" s="63">
        <v>12</v>
      </c>
      <c r="AB301" s="63">
        <v>2020</v>
      </c>
      <c r="AC301" s="68">
        <v>43956</v>
      </c>
      <c r="AD301" s="21">
        <f ca="1">TODAY()-TABLA345[[#This Row],[Fecha radicación informe]]</f>
        <v>1441</v>
      </c>
      <c r="AE301" s="22" t="s">
        <v>758</v>
      </c>
      <c r="AF301" s="14"/>
    </row>
    <row r="302" spans="1:32" ht="126" x14ac:dyDescent="0.2">
      <c r="A302" s="44">
        <v>3820</v>
      </c>
      <c r="B302" s="45">
        <v>9</v>
      </c>
      <c r="C302" s="45">
        <v>2020</v>
      </c>
      <c r="D302" s="60" t="s">
        <v>1237</v>
      </c>
      <c r="E302" s="10" t="s">
        <v>34</v>
      </c>
      <c r="F302" s="45"/>
      <c r="G302" s="45"/>
      <c r="H302" s="45" t="s">
        <v>48</v>
      </c>
      <c r="I302" s="61" t="s">
        <v>140</v>
      </c>
      <c r="J302" s="12" t="s">
        <v>133</v>
      </c>
      <c r="K302" s="45" t="s">
        <v>927</v>
      </c>
      <c r="L302" s="45" t="s">
        <v>210</v>
      </c>
      <c r="M302" s="62" t="s">
        <v>1219</v>
      </c>
      <c r="N302" s="62" t="s">
        <v>889</v>
      </c>
      <c r="O302" s="63">
        <v>2020</v>
      </c>
      <c r="P302" s="63"/>
      <c r="Q302" s="63"/>
      <c r="R302" s="64" t="s">
        <v>358</v>
      </c>
      <c r="S302" s="65" t="s">
        <v>1238</v>
      </c>
      <c r="T302" s="75">
        <v>44111</v>
      </c>
      <c r="U302" s="75">
        <v>44074</v>
      </c>
      <c r="V302" s="63"/>
      <c r="W302" s="45" t="s">
        <v>1239</v>
      </c>
      <c r="X302" s="66">
        <v>1</v>
      </c>
      <c r="Y302" s="69" t="s">
        <v>45</v>
      </c>
      <c r="Z302" s="63"/>
      <c r="AA302" s="63">
        <v>9</v>
      </c>
      <c r="AB302" s="63">
        <v>2020</v>
      </c>
      <c r="AC302" s="68">
        <v>43956</v>
      </c>
      <c r="AD302" s="21">
        <f ca="1">TODAY()-TABLA345[[#This Row],[Fecha radicación informe]]</f>
        <v>1441</v>
      </c>
      <c r="AE302" s="22" t="s">
        <v>58</v>
      </c>
      <c r="AF302" s="14"/>
    </row>
    <row r="303" spans="1:32" ht="126" x14ac:dyDescent="0.2">
      <c r="A303" s="44">
        <v>3821</v>
      </c>
      <c r="B303" s="45">
        <v>10</v>
      </c>
      <c r="C303" s="45">
        <v>2020</v>
      </c>
      <c r="D303" s="60" t="s">
        <v>1240</v>
      </c>
      <c r="E303" s="10" t="s">
        <v>34</v>
      </c>
      <c r="F303" s="45"/>
      <c r="G303" s="45"/>
      <c r="H303" s="45" t="s">
        <v>48</v>
      </c>
      <c r="I303" s="61" t="s">
        <v>140</v>
      </c>
      <c r="J303" s="12" t="s">
        <v>133</v>
      </c>
      <c r="K303" s="45" t="s">
        <v>927</v>
      </c>
      <c r="L303" s="45" t="s">
        <v>210</v>
      </c>
      <c r="M303" s="62" t="s">
        <v>1219</v>
      </c>
      <c r="N303" s="62" t="s">
        <v>889</v>
      </c>
      <c r="O303" s="63">
        <v>2020</v>
      </c>
      <c r="P303" s="63"/>
      <c r="Q303" s="63"/>
      <c r="R303" s="64" t="s">
        <v>358</v>
      </c>
      <c r="S303" s="65" t="s">
        <v>1241</v>
      </c>
      <c r="T303" s="75">
        <v>44111</v>
      </c>
      <c r="U303" s="75">
        <v>44043</v>
      </c>
      <c r="V303" s="63"/>
      <c r="W303" s="45" t="s">
        <v>1242</v>
      </c>
      <c r="X303" s="66">
        <v>1</v>
      </c>
      <c r="Y303" s="69" t="s">
        <v>45</v>
      </c>
      <c r="Z303" s="63"/>
      <c r="AA303" s="63">
        <v>9</v>
      </c>
      <c r="AB303" s="63">
        <v>2020</v>
      </c>
      <c r="AC303" s="68">
        <v>43956</v>
      </c>
      <c r="AD303" s="21">
        <f ca="1">TODAY()-TABLA345[[#This Row],[Fecha radicación informe]]</f>
        <v>1441</v>
      </c>
      <c r="AE303" s="22" t="s">
        <v>58</v>
      </c>
      <c r="AF303" s="14"/>
    </row>
    <row r="304" spans="1:32" ht="409.5" x14ac:dyDescent="0.2">
      <c r="A304" s="44">
        <v>3822</v>
      </c>
      <c r="B304" s="45">
        <v>11</v>
      </c>
      <c r="C304" s="45">
        <v>2020</v>
      </c>
      <c r="D304" s="60" t="s">
        <v>1243</v>
      </c>
      <c r="E304" s="10" t="s">
        <v>34</v>
      </c>
      <c r="F304" s="45"/>
      <c r="G304" s="45"/>
      <c r="H304" s="45" t="s">
        <v>35</v>
      </c>
      <c r="I304" s="61" t="s">
        <v>36</v>
      </c>
      <c r="J304" s="12" t="s">
        <v>188</v>
      </c>
      <c r="K304" s="10" t="s">
        <v>273</v>
      </c>
      <c r="L304" s="45" t="s">
        <v>100</v>
      </c>
      <c r="M304" s="62" t="s">
        <v>1244</v>
      </c>
      <c r="N304" s="62" t="s">
        <v>802</v>
      </c>
      <c r="O304" s="63">
        <v>2020</v>
      </c>
      <c r="P304" s="63"/>
      <c r="Q304" s="63"/>
      <c r="R304" s="64" t="s">
        <v>358</v>
      </c>
      <c r="S304" s="65" t="s">
        <v>1245</v>
      </c>
      <c r="T304" s="75">
        <v>43983</v>
      </c>
      <c r="U304" s="75">
        <v>44196</v>
      </c>
      <c r="V304" s="63"/>
      <c r="W304" s="45" t="s">
        <v>1246</v>
      </c>
      <c r="X304" s="66">
        <v>1</v>
      </c>
      <c r="Y304" s="69" t="s">
        <v>45</v>
      </c>
      <c r="Z304" s="63"/>
      <c r="AA304" s="63">
        <v>6</v>
      </c>
      <c r="AB304" s="63">
        <v>2020</v>
      </c>
      <c r="AC304" s="68" t="s">
        <v>1247</v>
      </c>
      <c r="AD304" s="21">
        <f ca="1">TODAY()-TABLA345[[#This Row],[Fecha radicación informe]]</f>
        <v>1417</v>
      </c>
      <c r="AE304" s="22" t="s">
        <v>46</v>
      </c>
      <c r="AF304" s="14"/>
    </row>
    <row r="305" spans="1:32" ht="409.5" x14ac:dyDescent="0.2">
      <c r="A305" s="44">
        <v>3823</v>
      </c>
      <c r="B305" s="45">
        <v>12</v>
      </c>
      <c r="C305" s="45">
        <v>2020</v>
      </c>
      <c r="D305" s="60" t="s">
        <v>1248</v>
      </c>
      <c r="E305" s="10" t="s">
        <v>34</v>
      </c>
      <c r="F305" s="45"/>
      <c r="G305" s="45"/>
      <c r="H305" s="45" t="s">
        <v>35</v>
      </c>
      <c r="I305" s="61" t="s">
        <v>36</v>
      </c>
      <c r="J305" s="12" t="s">
        <v>188</v>
      </c>
      <c r="K305" s="10" t="s">
        <v>273</v>
      </c>
      <c r="L305" s="45" t="s">
        <v>100</v>
      </c>
      <c r="M305" s="62" t="s">
        <v>1244</v>
      </c>
      <c r="N305" s="62" t="s">
        <v>802</v>
      </c>
      <c r="O305" s="63">
        <v>2020</v>
      </c>
      <c r="P305" s="63"/>
      <c r="Q305" s="63"/>
      <c r="R305" s="64" t="s">
        <v>358</v>
      </c>
      <c r="S305" s="65" t="s">
        <v>1249</v>
      </c>
      <c r="T305" s="75">
        <v>43983</v>
      </c>
      <c r="U305" s="75">
        <v>44196</v>
      </c>
      <c r="V305" s="63"/>
      <c r="W305" s="45" t="s">
        <v>1250</v>
      </c>
      <c r="X305" s="66">
        <v>1</v>
      </c>
      <c r="Y305" s="69" t="s">
        <v>45</v>
      </c>
      <c r="Z305" s="63"/>
      <c r="AA305" s="63">
        <v>11</v>
      </c>
      <c r="AB305" s="63">
        <v>2020</v>
      </c>
      <c r="AC305" s="68" t="s">
        <v>1247</v>
      </c>
      <c r="AD305" s="21">
        <f ca="1">TODAY()-TABLA345[[#This Row],[Fecha radicación informe]]</f>
        <v>1417</v>
      </c>
      <c r="AE305" s="22" t="s">
        <v>46</v>
      </c>
      <c r="AF305" s="14"/>
    </row>
    <row r="306" spans="1:32" ht="220.5" x14ac:dyDescent="0.2">
      <c r="A306" s="44">
        <v>3824</v>
      </c>
      <c r="B306" s="45">
        <v>13</v>
      </c>
      <c r="C306" s="45">
        <v>2020</v>
      </c>
      <c r="D306" s="60" t="s">
        <v>1251</v>
      </c>
      <c r="E306" s="10" t="s">
        <v>34</v>
      </c>
      <c r="F306" s="45"/>
      <c r="G306" s="45"/>
      <c r="H306" s="45" t="s">
        <v>35</v>
      </c>
      <c r="I306" s="61" t="s">
        <v>36</v>
      </c>
      <c r="J306" s="12" t="s">
        <v>37</v>
      </c>
      <c r="K306" s="45" t="s">
        <v>1252</v>
      </c>
      <c r="L306" s="45" t="s">
        <v>100</v>
      </c>
      <c r="M306" s="62" t="s">
        <v>1244</v>
      </c>
      <c r="N306" s="62" t="s">
        <v>802</v>
      </c>
      <c r="O306" s="63">
        <v>2020</v>
      </c>
      <c r="P306" s="63"/>
      <c r="Q306" s="63"/>
      <c r="R306" s="64" t="s">
        <v>42</v>
      </c>
      <c r="S306" s="65" t="s">
        <v>1253</v>
      </c>
      <c r="T306" s="75">
        <v>43983</v>
      </c>
      <c r="U306" s="75">
        <v>44012</v>
      </c>
      <c r="V306" s="63"/>
      <c r="W306" s="45" t="s">
        <v>1254</v>
      </c>
      <c r="X306" s="66">
        <v>1</v>
      </c>
      <c r="Y306" s="69" t="s">
        <v>45</v>
      </c>
      <c r="Z306" s="63"/>
      <c r="AA306" s="63">
        <v>6</v>
      </c>
      <c r="AB306" s="63">
        <v>2020</v>
      </c>
      <c r="AC306" s="68" t="s">
        <v>1247</v>
      </c>
      <c r="AD306" s="21">
        <f ca="1">TODAY()-TABLA345[[#This Row],[Fecha radicación informe]]</f>
        <v>1417</v>
      </c>
      <c r="AE306" s="22" t="s">
        <v>46</v>
      </c>
      <c r="AF306" s="14"/>
    </row>
    <row r="307" spans="1:32" ht="409.5" x14ac:dyDescent="0.2">
      <c r="A307" s="44">
        <v>3825</v>
      </c>
      <c r="B307" s="45">
        <v>14</v>
      </c>
      <c r="C307" s="45">
        <v>2020</v>
      </c>
      <c r="D307" s="60" t="s">
        <v>1255</v>
      </c>
      <c r="E307" s="10" t="s">
        <v>333</v>
      </c>
      <c r="F307" s="45"/>
      <c r="G307" s="45"/>
      <c r="H307" s="45" t="s">
        <v>35</v>
      </c>
      <c r="I307" s="61" t="s">
        <v>121</v>
      </c>
      <c r="J307" s="70" t="s">
        <v>77</v>
      </c>
      <c r="K307" s="45" t="s">
        <v>959</v>
      </c>
      <c r="L307" s="10" t="s">
        <v>39</v>
      </c>
      <c r="M307" s="62" t="s">
        <v>1256</v>
      </c>
      <c r="N307" s="62" t="s">
        <v>1257</v>
      </c>
      <c r="O307" s="63">
        <v>2020</v>
      </c>
      <c r="P307" s="63"/>
      <c r="Q307" s="63"/>
      <c r="R307" s="64"/>
      <c r="S307" s="65" t="s">
        <v>1258</v>
      </c>
      <c r="T307" s="75">
        <v>44020</v>
      </c>
      <c r="U307" s="75" t="s">
        <v>985</v>
      </c>
      <c r="V307" s="63"/>
      <c r="W307" s="45" t="s">
        <v>1259</v>
      </c>
      <c r="X307" s="66">
        <v>0.5</v>
      </c>
      <c r="Y307" s="69" t="s">
        <v>305</v>
      </c>
      <c r="Z307" s="63"/>
      <c r="AA307" s="63"/>
      <c r="AB307" s="63"/>
      <c r="AC307" s="68">
        <v>43987</v>
      </c>
      <c r="AD307" s="21">
        <f ca="1">TODAY()-TABLA345[[#This Row],[Fecha radicación informe]]</f>
        <v>1410</v>
      </c>
      <c r="AE307" s="22" t="s">
        <v>46</v>
      </c>
      <c r="AF307" s="34" t="s">
        <v>1260</v>
      </c>
    </row>
    <row r="308" spans="1:32" ht="409.5" x14ac:dyDescent="0.2">
      <c r="A308" s="44">
        <v>3826</v>
      </c>
      <c r="B308" s="45">
        <v>15</v>
      </c>
      <c r="C308" s="45">
        <v>2020</v>
      </c>
      <c r="D308" s="60" t="s">
        <v>1261</v>
      </c>
      <c r="E308" s="10" t="s">
        <v>97</v>
      </c>
      <c r="F308" s="45"/>
      <c r="G308" s="45"/>
      <c r="H308" s="45" t="s">
        <v>35</v>
      </c>
      <c r="I308" s="61" t="s">
        <v>36</v>
      </c>
      <c r="J308" s="12" t="s">
        <v>98</v>
      </c>
      <c r="K308" s="45" t="s">
        <v>1252</v>
      </c>
      <c r="L308" s="10" t="s">
        <v>39</v>
      </c>
      <c r="M308" s="62" t="s">
        <v>1244</v>
      </c>
      <c r="N308" s="62" t="s">
        <v>802</v>
      </c>
      <c r="O308" s="63">
        <v>2020</v>
      </c>
      <c r="P308" s="63"/>
      <c r="Q308" s="63"/>
      <c r="R308" s="64" t="s">
        <v>42</v>
      </c>
      <c r="S308" s="65" t="s">
        <v>1262</v>
      </c>
      <c r="T308" s="75">
        <v>44019</v>
      </c>
      <c r="U308" s="75" t="s">
        <v>1263</v>
      </c>
      <c r="V308" s="63"/>
      <c r="W308" s="45" t="s">
        <v>1264</v>
      </c>
      <c r="X308" s="66">
        <v>0.5</v>
      </c>
      <c r="Y308" s="69" t="s">
        <v>305</v>
      </c>
      <c r="Z308" s="63"/>
      <c r="AA308" s="63"/>
      <c r="AB308" s="63"/>
      <c r="AC308" s="68">
        <v>43987</v>
      </c>
      <c r="AD308" s="21">
        <f ca="1">TODAY()-TABLA345[[#This Row],[Fecha radicación informe]]</f>
        <v>1410</v>
      </c>
      <c r="AE308" s="22" t="s">
        <v>46</v>
      </c>
      <c r="AF308" s="34" t="s">
        <v>1265</v>
      </c>
    </row>
    <row r="309" spans="1:32" ht="409.5" x14ac:dyDescent="0.2">
      <c r="A309" s="44">
        <v>3827</v>
      </c>
      <c r="B309" s="45">
        <v>16</v>
      </c>
      <c r="C309" s="45">
        <v>2020</v>
      </c>
      <c r="D309" s="60" t="s">
        <v>1266</v>
      </c>
      <c r="E309" s="10" t="s">
        <v>34</v>
      </c>
      <c r="F309" s="45"/>
      <c r="G309" s="45"/>
      <c r="H309" s="45" t="s">
        <v>48</v>
      </c>
      <c r="I309" s="61" t="s">
        <v>36</v>
      </c>
      <c r="J309" s="12" t="s">
        <v>37</v>
      </c>
      <c r="K309" s="45" t="s">
        <v>541</v>
      </c>
      <c r="L309" s="45" t="s">
        <v>100</v>
      </c>
      <c r="M309" s="62" t="s">
        <v>1267</v>
      </c>
      <c r="N309" s="62" t="s">
        <v>852</v>
      </c>
      <c r="O309" s="63">
        <v>2020</v>
      </c>
      <c r="P309" s="63"/>
      <c r="Q309" s="63"/>
      <c r="R309" s="64" t="s">
        <v>42</v>
      </c>
      <c r="S309" s="65" t="s">
        <v>1268</v>
      </c>
      <c r="T309" s="75">
        <v>43898</v>
      </c>
      <c r="U309" s="75">
        <v>44135</v>
      </c>
      <c r="V309" s="63"/>
      <c r="W309" s="45" t="s">
        <v>1269</v>
      </c>
      <c r="X309" s="66">
        <v>1</v>
      </c>
      <c r="Y309" s="69" t="s">
        <v>45</v>
      </c>
      <c r="Z309" s="63"/>
      <c r="AA309" s="63">
        <v>10</v>
      </c>
      <c r="AB309" s="63">
        <v>2020</v>
      </c>
      <c r="AC309" s="68">
        <v>44015</v>
      </c>
      <c r="AD309" s="21">
        <f ca="1">TODAY()-TABLA345[[#This Row],[Fecha radicación informe]]</f>
        <v>1382</v>
      </c>
      <c r="AE309" s="22" t="s">
        <v>46</v>
      </c>
      <c r="AF309" s="14"/>
    </row>
    <row r="310" spans="1:32" ht="409.5" x14ac:dyDescent="0.2">
      <c r="A310" s="44">
        <v>3828</v>
      </c>
      <c r="B310" s="45">
        <v>17</v>
      </c>
      <c r="C310" s="45">
        <v>2020</v>
      </c>
      <c r="D310" s="60" t="s">
        <v>1270</v>
      </c>
      <c r="E310" s="10" t="s">
        <v>1271</v>
      </c>
      <c r="F310" s="45"/>
      <c r="G310" s="45"/>
      <c r="H310" s="45" t="s">
        <v>85</v>
      </c>
      <c r="I310" s="61" t="s">
        <v>36</v>
      </c>
      <c r="J310" s="12" t="s">
        <v>98</v>
      </c>
      <c r="K310" s="45" t="s">
        <v>385</v>
      </c>
      <c r="L310" s="45" t="s">
        <v>100</v>
      </c>
      <c r="M310" s="62" t="s">
        <v>1267</v>
      </c>
      <c r="N310" s="62" t="s">
        <v>852</v>
      </c>
      <c r="O310" s="63">
        <v>2020</v>
      </c>
      <c r="P310" s="63"/>
      <c r="Q310" s="63"/>
      <c r="R310" s="64" t="s">
        <v>42</v>
      </c>
      <c r="S310" s="65" t="s">
        <v>1272</v>
      </c>
      <c r="T310" s="75">
        <v>44047</v>
      </c>
      <c r="U310" s="75" t="s">
        <v>1273</v>
      </c>
      <c r="V310" s="63"/>
      <c r="W310" s="45" t="s">
        <v>1274</v>
      </c>
      <c r="X310" s="66">
        <v>0.5</v>
      </c>
      <c r="Y310" s="69" t="s">
        <v>305</v>
      </c>
      <c r="Z310" s="63"/>
      <c r="AA310" s="63"/>
      <c r="AB310" s="63"/>
      <c r="AC310" s="68">
        <v>44015</v>
      </c>
      <c r="AD310" s="21">
        <f ca="1">TODAY()-TABLA345[[#This Row],[Fecha radicación informe]]</f>
        <v>1382</v>
      </c>
      <c r="AE310" s="22" t="s">
        <v>46</v>
      </c>
      <c r="AF310" s="34" t="s">
        <v>1275</v>
      </c>
    </row>
    <row r="311" spans="1:32" ht="409.5" x14ac:dyDescent="0.2">
      <c r="A311" s="44">
        <v>3829</v>
      </c>
      <c r="B311" s="45">
        <v>18</v>
      </c>
      <c r="C311" s="45">
        <v>2020</v>
      </c>
      <c r="D311" s="60" t="s">
        <v>1276</v>
      </c>
      <c r="E311" s="10" t="s">
        <v>34</v>
      </c>
      <c r="F311" s="45"/>
      <c r="G311" s="45"/>
      <c r="H311" s="45" t="s">
        <v>301</v>
      </c>
      <c r="I311" s="61" t="s">
        <v>308</v>
      </c>
      <c r="J311" s="12" t="s">
        <v>133</v>
      </c>
      <c r="K311" s="45" t="s">
        <v>927</v>
      </c>
      <c r="L311" s="45" t="s">
        <v>279</v>
      </c>
      <c r="M311" s="62" t="s">
        <v>1267</v>
      </c>
      <c r="N311" s="62" t="s">
        <v>852</v>
      </c>
      <c r="O311" s="63">
        <v>2020</v>
      </c>
      <c r="P311" s="63"/>
      <c r="Q311" s="63"/>
      <c r="R311" s="64" t="s">
        <v>358</v>
      </c>
      <c r="S311" s="65" t="s">
        <v>1277</v>
      </c>
      <c r="T311" s="75" t="s">
        <v>1278</v>
      </c>
      <c r="U311" s="75">
        <v>44196</v>
      </c>
      <c r="V311" s="63"/>
      <c r="W311" s="45" t="s">
        <v>1279</v>
      </c>
      <c r="X311" s="66">
        <v>1</v>
      </c>
      <c r="Y311" s="69" t="s">
        <v>45</v>
      </c>
      <c r="Z311" s="63"/>
      <c r="AA311" s="63">
        <v>7</v>
      </c>
      <c r="AB311" s="63">
        <v>2021</v>
      </c>
      <c r="AC311" s="68">
        <v>44013</v>
      </c>
      <c r="AD311" s="21">
        <f ca="1">TODAY()-TABLA345[[#This Row],[Fecha radicación informe]]</f>
        <v>1384</v>
      </c>
      <c r="AE311" s="22" t="s">
        <v>58</v>
      </c>
      <c r="AF311" s="14"/>
    </row>
    <row r="312" spans="1:32" ht="409.5" x14ac:dyDescent="0.2">
      <c r="A312" s="44">
        <v>3830</v>
      </c>
      <c r="B312" s="45">
        <v>19</v>
      </c>
      <c r="C312" s="45">
        <v>2020</v>
      </c>
      <c r="D312" s="60" t="s">
        <v>1280</v>
      </c>
      <c r="E312" s="10" t="s">
        <v>34</v>
      </c>
      <c r="F312" s="45"/>
      <c r="G312" s="45"/>
      <c r="H312" s="45" t="s">
        <v>301</v>
      </c>
      <c r="I312" s="61" t="s">
        <v>308</v>
      </c>
      <c r="J312" s="12" t="s">
        <v>133</v>
      </c>
      <c r="K312" s="45" t="s">
        <v>927</v>
      </c>
      <c r="L312" s="45" t="s">
        <v>279</v>
      </c>
      <c r="M312" s="62" t="s">
        <v>1267</v>
      </c>
      <c r="N312" s="62" t="s">
        <v>852</v>
      </c>
      <c r="O312" s="63">
        <v>2020</v>
      </c>
      <c r="P312" s="63"/>
      <c r="Q312" s="63"/>
      <c r="R312" s="64" t="s">
        <v>358</v>
      </c>
      <c r="S312" s="65" t="s">
        <v>1281</v>
      </c>
      <c r="T312" s="75" t="s">
        <v>1278</v>
      </c>
      <c r="U312" s="75">
        <v>44196</v>
      </c>
      <c r="V312" s="63"/>
      <c r="W312" s="45" t="s">
        <v>1282</v>
      </c>
      <c r="X312" s="66">
        <v>1</v>
      </c>
      <c r="Y312" s="69" t="s">
        <v>45</v>
      </c>
      <c r="Z312" s="63"/>
      <c r="AA312" s="63">
        <v>7</v>
      </c>
      <c r="AB312" s="63">
        <v>2021</v>
      </c>
      <c r="AC312" s="68">
        <v>44013</v>
      </c>
      <c r="AD312" s="21">
        <f ca="1">TODAY()-TABLA345[[#This Row],[Fecha radicación informe]]</f>
        <v>1384</v>
      </c>
      <c r="AE312" s="22" t="s">
        <v>58</v>
      </c>
      <c r="AF312" s="14"/>
    </row>
    <row r="313" spans="1:32" ht="315" x14ac:dyDescent="0.2">
      <c r="A313" s="44">
        <v>3831</v>
      </c>
      <c r="B313" s="45">
        <v>20</v>
      </c>
      <c r="C313" s="45">
        <v>2020</v>
      </c>
      <c r="D313" s="60" t="s">
        <v>1283</v>
      </c>
      <c r="E313" s="10" t="s">
        <v>34</v>
      </c>
      <c r="F313" s="45"/>
      <c r="G313" s="45"/>
      <c r="H313" s="45" t="s">
        <v>186</v>
      </c>
      <c r="I313" s="61" t="s">
        <v>187</v>
      </c>
      <c r="J313" s="12" t="s">
        <v>188</v>
      </c>
      <c r="K313" s="45" t="s">
        <v>884</v>
      </c>
      <c r="L313" s="45" t="s">
        <v>123</v>
      </c>
      <c r="M313" s="62" t="s">
        <v>1267</v>
      </c>
      <c r="N313" s="62" t="s">
        <v>852</v>
      </c>
      <c r="O313" s="63">
        <v>2020</v>
      </c>
      <c r="P313" s="63"/>
      <c r="Q313" s="63"/>
      <c r="R313" s="64" t="s">
        <v>358</v>
      </c>
      <c r="S313" s="65" t="s">
        <v>1284</v>
      </c>
      <c r="T313" s="75">
        <v>44111</v>
      </c>
      <c r="U313" s="75">
        <v>44135</v>
      </c>
      <c r="V313" s="63"/>
      <c r="W313" s="45" t="s">
        <v>1285</v>
      </c>
      <c r="X313" s="66">
        <v>1</v>
      </c>
      <c r="Y313" s="69" t="s">
        <v>45</v>
      </c>
      <c r="Z313" s="63"/>
      <c r="AA313" s="63">
        <v>10</v>
      </c>
      <c r="AB313" s="63">
        <v>2020</v>
      </c>
      <c r="AC313" s="68" t="s">
        <v>1286</v>
      </c>
      <c r="AD313" s="21">
        <f ca="1">TODAY()-TABLA345[[#This Row],[Fecha radicación informe]]</f>
        <v>1389</v>
      </c>
      <c r="AE313" s="22" t="s">
        <v>58</v>
      </c>
      <c r="AF313" s="14"/>
    </row>
    <row r="314" spans="1:32" ht="409.5" x14ac:dyDescent="0.2">
      <c r="A314" s="44">
        <v>3832</v>
      </c>
      <c r="B314" s="45">
        <v>21</v>
      </c>
      <c r="C314" s="45">
        <v>2020</v>
      </c>
      <c r="D314" s="60" t="s">
        <v>1287</v>
      </c>
      <c r="E314" s="10" t="s">
        <v>34</v>
      </c>
      <c r="F314" s="45"/>
      <c r="G314" s="45"/>
      <c r="H314" s="45" t="s">
        <v>85</v>
      </c>
      <c r="I314" s="61" t="s">
        <v>49</v>
      </c>
      <c r="J314" s="70" t="s">
        <v>50</v>
      </c>
      <c r="K314" s="45" t="s">
        <v>1029</v>
      </c>
      <c r="L314" s="45" t="s">
        <v>765</v>
      </c>
      <c r="M314" s="62" t="s">
        <v>1267</v>
      </c>
      <c r="N314" s="62" t="s">
        <v>852</v>
      </c>
      <c r="O314" s="63">
        <v>2020</v>
      </c>
      <c r="P314" s="63"/>
      <c r="Q314" s="63"/>
      <c r="R314" s="64"/>
      <c r="S314" s="65" t="s">
        <v>1288</v>
      </c>
      <c r="T314" s="75">
        <v>44074</v>
      </c>
      <c r="U314" s="75">
        <v>44286</v>
      </c>
      <c r="V314" s="63"/>
      <c r="W314" s="45" t="s">
        <v>1289</v>
      </c>
      <c r="X314" s="66">
        <v>1</v>
      </c>
      <c r="Y314" s="69" t="s">
        <v>45</v>
      </c>
      <c r="Z314" s="63"/>
      <c r="AA314" s="63">
        <v>12</v>
      </c>
      <c r="AB314" s="63">
        <v>2020</v>
      </c>
      <c r="AC314" s="68" t="s">
        <v>1286</v>
      </c>
      <c r="AD314" s="21">
        <f ca="1">TODAY()-TABLA345[[#This Row],[Fecha radicación informe]]</f>
        <v>1389</v>
      </c>
      <c r="AE314" s="22" t="s">
        <v>58</v>
      </c>
      <c r="AF314" s="14"/>
    </row>
    <row r="315" spans="1:32" ht="409.5" x14ac:dyDescent="0.2">
      <c r="A315" s="44">
        <v>3833</v>
      </c>
      <c r="B315" s="45">
        <v>22</v>
      </c>
      <c r="C315" s="45">
        <v>2020</v>
      </c>
      <c r="D315" s="60" t="s">
        <v>1290</v>
      </c>
      <c r="E315" s="10" t="s">
        <v>34</v>
      </c>
      <c r="F315" s="45"/>
      <c r="G315" s="45"/>
      <c r="H315" s="45" t="s">
        <v>301</v>
      </c>
      <c r="I315" s="61" t="s">
        <v>308</v>
      </c>
      <c r="J315" s="12" t="s">
        <v>133</v>
      </c>
      <c r="K315" s="45" t="s">
        <v>927</v>
      </c>
      <c r="L315" s="45" t="s">
        <v>279</v>
      </c>
      <c r="M315" s="62" t="s">
        <v>1291</v>
      </c>
      <c r="N315" s="62" t="s">
        <v>914</v>
      </c>
      <c r="O315" s="63">
        <v>2020</v>
      </c>
      <c r="P315" s="63"/>
      <c r="Q315" s="63"/>
      <c r="R315" s="64" t="s">
        <v>436</v>
      </c>
      <c r="S315" s="65" t="s">
        <v>1292</v>
      </c>
      <c r="T315" s="75" t="s">
        <v>1278</v>
      </c>
      <c r="U315" s="75">
        <v>44196</v>
      </c>
      <c r="V315" s="63"/>
      <c r="W315" s="45" t="s">
        <v>1293</v>
      </c>
      <c r="X315" s="66">
        <v>1</v>
      </c>
      <c r="Y315" s="69" t="s">
        <v>45</v>
      </c>
      <c r="Z315" s="63"/>
      <c r="AA315" s="63">
        <v>7</v>
      </c>
      <c r="AB315" s="63">
        <v>2021</v>
      </c>
      <c r="AC315" s="68">
        <v>43990</v>
      </c>
      <c r="AD315" s="21">
        <f ca="1">TODAY()-TABLA345[[#This Row],[Fecha radicación informe]]</f>
        <v>1407</v>
      </c>
      <c r="AE315" s="22" t="s">
        <v>758</v>
      </c>
      <c r="AF315" s="14"/>
    </row>
    <row r="316" spans="1:32" ht="409.5" x14ac:dyDescent="0.2">
      <c r="A316" s="44">
        <v>3834</v>
      </c>
      <c r="B316" s="45">
        <v>23</v>
      </c>
      <c r="C316" s="45">
        <v>2020</v>
      </c>
      <c r="D316" s="60" t="s">
        <v>1294</v>
      </c>
      <c r="E316" s="10" t="s">
        <v>34</v>
      </c>
      <c r="F316" s="45"/>
      <c r="G316" s="45"/>
      <c r="H316" s="45" t="s">
        <v>48</v>
      </c>
      <c r="I316" s="61" t="s">
        <v>308</v>
      </c>
      <c r="J316" s="12" t="s">
        <v>133</v>
      </c>
      <c r="K316" s="45" t="s">
        <v>927</v>
      </c>
      <c r="L316" s="45" t="s">
        <v>279</v>
      </c>
      <c r="M316" s="62" t="s">
        <v>1291</v>
      </c>
      <c r="N316" s="62" t="s">
        <v>914</v>
      </c>
      <c r="O316" s="63">
        <v>2020</v>
      </c>
      <c r="P316" s="63"/>
      <c r="Q316" s="63"/>
      <c r="R316" s="64" t="s">
        <v>436</v>
      </c>
      <c r="S316" s="65" t="s">
        <v>1295</v>
      </c>
      <c r="T316" s="75" t="s">
        <v>1278</v>
      </c>
      <c r="U316" s="75">
        <v>44196</v>
      </c>
      <c r="V316" s="63"/>
      <c r="W316" s="45" t="s">
        <v>1296</v>
      </c>
      <c r="X316" s="66">
        <v>1</v>
      </c>
      <c r="Y316" s="69" t="s">
        <v>45</v>
      </c>
      <c r="Z316" s="63"/>
      <c r="AA316" s="63">
        <v>7</v>
      </c>
      <c r="AB316" s="63">
        <v>2021</v>
      </c>
      <c r="AC316" s="68" t="s">
        <v>1297</v>
      </c>
      <c r="AD316" s="21">
        <f ca="1">TODAY()-TABLA345[[#This Row],[Fecha radicación informe]]</f>
        <v>1354</v>
      </c>
      <c r="AE316" s="22" t="s">
        <v>758</v>
      </c>
      <c r="AF316" s="14"/>
    </row>
    <row r="317" spans="1:32" ht="409.5" x14ac:dyDescent="0.2">
      <c r="A317" s="44">
        <v>3835</v>
      </c>
      <c r="B317" s="45">
        <v>24</v>
      </c>
      <c r="C317" s="45">
        <v>2020</v>
      </c>
      <c r="D317" s="60" t="s">
        <v>1298</v>
      </c>
      <c r="E317" s="10" t="s">
        <v>719</v>
      </c>
      <c r="F317" s="45"/>
      <c r="G317" s="45"/>
      <c r="H317" s="45" t="s">
        <v>301</v>
      </c>
      <c r="I317" s="61" t="s">
        <v>308</v>
      </c>
      <c r="J317" s="12" t="s">
        <v>133</v>
      </c>
      <c r="K317" s="45" t="s">
        <v>927</v>
      </c>
      <c r="L317" s="45" t="s">
        <v>279</v>
      </c>
      <c r="M317" s="62" t="s">
        <v>1291</v>
      </c>
      <c r="N317" s="62" t="s">
        <v>914</v>
      </c>
      <c r="O317" s="63">
        <v>2020</v>
      </c>
      <c r="P317" s="63"/>
      <c r="Q317" s="63"/>
      <c r="R317" s="64" t="s">
        <v>358</v>
      </c>
      <c r="S317" s="65" t="s">
        <v>1299</v>
      </c>
      <c r="T317" s="75" t="s">
        <v>1278</v>
      </c>
      <c r="U317" s="75">
        <v>44561</v>
      </c>
      <c r="V317" s="63"/>
      <c r="W317" s="45" t="s">
        <v>1300</v>
      </c>
      <c r="X317" s="66">
        <v>1</v>
      </c>
      <c r="Y317" s="19" t="s">
        <v>318</v>
      </c>
      <c r="Z317" s="63"/>
      <c r="AA317" s="63">
        <v>2</v>
      </c>
      <c r="AB317" s="63">
        <v>2022</v>
      </c>
      <c r="AC317" s="68" t="s">
        <v>1297</v>
      </c>
      <c r="AD317" s="21">
        <f ca="1">TODAY()-TABLA345[[#This Row],[Fecha radicación informe]]</f>
        <v>1354</v>
      </c>
      <c r="AE317" s="22" t="s">
        <v>758</v>
      </c>
      <c r="AF317" s="29" t="s">
        <v>1301</v>
      </c>
    </row>
    <row r="318" spans="1:32" ht="267.75" x14ac:dyDescent="0.2">
      <c r="A318" s="44">
        <v>3836</v>
      </c>
      <c r="B318" s="45">
        <v>25</v>
      </c>
      <c r="C318" s="45">
        <v>2020</v>
      </c>
      <c r="D318" s="60" t="s">
        <v>1302</v>
      </c>
      <c r="E318" s="10" t="s">
        <v>34</v>
      </c>
      <c r="F318" s="45"/>
      <c r="G318" s="45"/>
      <c r="H318" s="45" t="s">
        <v>301</v>
      </c>
      <c r="I318" s="61" t="s">
        <v>308</v>
      </c>
      <c r="J318" s="12" t="s">
        <v>133</v>
      </c>
      <c r="K318" s="45" t="s">
        <v>927</v>
      </c>
      <c r="L318" s="45" t="s">
        <v>279</v>
      </c>
      <c r="M318" s="62" t="s">
        <v>1291</v>
      </c>
      <c r="N318" s="62" t="s">
        <v>914</v>
      </c>
      <c r="O318" s="63">
        <v>2020</v>
      </c>
      <c r="P318" s="63"/>
      <c r="Q318" s="63"/>
      <c r="R318" s="64" t="s">
        <v>436</v>
      </c>
      <c r="S318" s="65" t="s">
        <v>1303</v>
      </c>
      <c r="T318" s="75" t="s">
        <v>1278</v>
      </c>
      <c r="U318" s="75">
        <v>44316</v>
      </c>
      <c r="V318" s="63"/>
      <c r="W318" s="45" t="s">
        <v>1304</v>
      </c>
      <c r="X318" s="66">
        <v>1</v>
      </c>
      <c r="Y318" s="69" t="s">
        <v>45</v>
      </c>
      <c r="Z318" s="63"/>
      <c r="AA318" s="63" t="s">
        <v>451</v>
      </c>
      <c r="AB318" s="63">
        <v>2021</v>
      </c>
      <c r="AC318" s="68" t="s">
        <v>1297</v>
      </c>
      <c r="AD318" s="21">
        <f ca="1">TODAY()-TABLA345[[#This Row],[Fecha radicación informe]]</f>
        <v>1354</v>
      </c>
      <c r="AE318" s="22" t="s">
        <v>758</v>
      </c>
      <c r="AF318" s="14"/>
    </row>
    <row r="319" spans="1:32" ht="409.5" x14ac:dyDescent="0.2">
      <c r="A319" s="44">
        <v>3837</v>
      </c>
      <c r="B319" s="45">
        <v>26</v>
      </c>
      <c r="C319" s="45">
        <v>2020</v>
      </c>
      <c r="D319" s="60" t="s">
        <v>1305</v>
      </c>
      <c r="E319" s="10" t="s">
        <v>34</v>
      </c>
      <c r="F319" s="45"/>
      <c r="G319" s="45"/>
      <c r="H319" s="45" t="s">
        <v>48</v>
      </c>
      <c r="I319" s="61" t="s">
        <v>36</v>
      </c>
      <c r="J319" s="12" t="s">
        <v>37</v>
      </c>
      <c r="K319" s="10" t="s">
        <v>352</v>
      </c>
      <c r="L319" s="45" t="s">
        <v>100</v>
      </c>
      <c r="M319" s="62" t="s">
        <v>1306</v>
      </c>
      <c r="N319" s="62" t="s">
        <v>971</v>
      </c>
      <c r="O319" s="63">
        <v>2020</v>
      </c>
      <c r="P319" s="63"/>
      <c r="Q319" s="63"/>
      <c r="R319" s="64" t="s">
        <v>42</v>
      </c>
      <c r="S319" s="65" t="s">
        <v>1307</v>
      </c>
      <c r="T319" s="75" t="s">
        <v>1308</v>
      </c>
      <c r="U319" s="75">
        <v>44180</v>
      </c>
      <c r="V319" s="63"/>
      <c r="W319" s="45" t="s">
        <v>1309</v>
      </c>
      <c r="X319" s="66">
        <v>1</v>
      </c>
      <c r="Y319" s="69" t="s">
        <v>45</v>
      </c>
      <c r="Z319" s="63"/>
      <c r="AA319" s="63">
        <v>12</v>
      </c>
      <c r="AB319" s="63">
        <v>2020</v>
      </c>
      <c r="AC319" s="68" t="s">
        <v>1310</v>
      </c>
      <c r="AD319" s="21">
        <f ca="1">TODAY()-TABLA345[[#This Row],[Fecha radicación informe]]</f>
        <v>1326</v>
      </c>
      <c r="AE319" s="22" t="s">
        <v>46</v>
      </c>
      <c r="AF319" s="14"/>
    </row>
    <row r="320" spans="1:32" ht="315" x14ac:dyDescent="0.2">
      <c r="A320" s="44">
        <v>3838</v>
      </c>
      <c r="B320" s="45">
        <v>27</v>
      </c>
      <c r="C320" s="45">
        <v>2020</v>
      </c>
      <c r="D320" s="60" t="s">
        <v>1311</v>
      </c>
      <c r="E320" s="10" t="s">
        <v>34</v>
      </c>
      <c r="F320" s="45"/>
      <c r="G320" s="45"/>
      <c r="H320" s="45" t="s">
        <v>35</v>
      </c>
      <c r="I320" s="61" t="s">
        <v>36</v>
      </c>
      <c r="J320" s="12" t="s">
        <v>37</v>
      </c>
      <c r="K320" s="10" t="s">
        <v>352</v>
      </c>
      <c r="L320" s="45" t="s">
        <v>100</v>
      </c>
      <c r="M320" s="62" t="s">
        <v>1306</v>
      </c>
      <c r="N320" s="62" t="s">
        <v>971</v>
      </c>
      <c r="O320" s="63">
        <v>2020</v>
      </c>
      <c r="P320" s="63"/>
      <c r="Q320" s="63"/>
      <c r="R320" s="64" t="s">
        <v>42</v>
      </c>
      <c r="S320" s="65" t="s">
        <v>1312</v>
      </c>
      <c r="T320" s="75" t="s">
        <v>1308</v>
      </c>
      <c r="U320" s="75">
        <v>44286</v>
      </c>
      <c r="V320" s="63"/>
      <c r="W320" s="45" t="s">
        <v>1313</v>
      </c>
      <c r="X320" s="66">
        <v>1</v>
      </c>
      <c r="Y320" s="69" t="s">
        <v>45</v>
      </c>
      <c r="Z320" s="63"/>
      <c r="AA320" s="63">
        <v>12</v>
      </c>
      <c r="AB320" s="63">
        <v>2020</v>
      </c>
      <c r="AC320" s="68" t="s">
        <v>1310</v>
      </c>
      <c r="AD320" s="21">
        <f ca="1">TODAY()-TABLA345[[#This Row],[Fecha radicación informe]]</f>
        <v>1326</v>
      </c>
      <c r="AE320" s="22" t="s">
        <v>46</v>
      </c>
      <c r="AF320" s="14"/>
    </row>
    <row r="321" spans="1:32" ht="409.5" x14ac:dyDescent="0.2">
      <c r="A321" s="44">
        <v>3839</v>
      </c>
      <c r="B321" s="45">
        <v>28</v>
      </c>
      <c r="C321" s="45">
        <v>2020</v>
      </c>
      <c r="D321" s="60" t="s">
        <v>1314</v>
      </c>
      <c r="E321" s="10" t="s">
        <v>333</v>
      </c>
      <c r="F321" s="45"/>
      <c r="G321" s="45"/>
      <c r="H321" s="45" t="s">
        <v>35</v>
      </c>
      <c r="I321" s="61" t="s">
        <v>36</v>
      </c>
      <c r="J321" s="70" t="s">
        <v>98</v>
      </c>
      <c r="K321" s="45" t="s">
        <v>1315</v>
      </c>
      <c r="L321" s="45" t="s">
        <v>39</v>
      </c>
      <c r="M321" s="62" t="s">
        <v>1306</v>
      </c>
      <c r="N321" s="62" t="s">
        <v>971</v>
      </c>
      <c r="O321" s="63">
        <v>2020</v>
      </c>
      <c r="P321" s="63"/>
      <c r="Q321" s="63"/>
      <c r="R321" s="64" t="s">
        <v>358</v>
      </c>
      <c r="S321" s="65" t="s">
        <v>1316</v>
      </c>
      <c r="T321" s="75" t="s">
        <v>1317</v>
      </c>
      <c r="U321" s="75" t="s">
        <v>985</v>
      </c>
      <c r="V321" s="63"/>
      <c r="W321" s="45" t="s">
        <v>1318</v>
      </c>
      <c r="X321" s="66">
        <v>0.5</v>
      </c>
      <c r="Y321" s="69" t="s">
        <v>305</v>
      </c>
      <c r="Z321" s="63"/>
      <c r="AA321" s="63"/>
      <c r="AB321" s="63"/>
      <c r="AC321" s="68">
        <v>44077</v>
      </c>
      <c r="AD321" s="21">
        <f ca="1">TODAY()-TABLA345[[#This Row],[Fecha radicación informe]]</f>
        <v>1320</v>
      </c>
      <c r="AE321" s="22" t="s">
        <v>46</v>
      </c>
      <c r="AF321" s="34" t="s">
        <v>1319</v>
      </c>
    </row>
    <row r="322" spans="1:32" ht="409.5" x14ac:dyDescent="0.2">
      <c r="A322" s="44">
        <v>3840</v>
      </c>
      <c r="B322" s="45">
        <v>29</v>
      </c>
      <c r="C322" s="45">
        <v>2020</v>
      </c>
      <c r="D322" s="60" t="s">
        <v>1320</v>
      </c>
      <c r="E322" s="10" t="s">
        <v>1321</v>
      </c>
      <c r="F322" s="45"/>
      <c r="G322" s="45"/>
      <c r="H322" s="45" t="s">
        <v>35</v>
      </c>
      <c r="I322" s="61" t="s">
        <v>36</v>
      </c>
      <c r="J322" s="70" t="s">
        <v>98</v>
      </c>
      <c r="K322" s="45" t="s">
        <v>1315</v>
      </c>
      <c r="L322" s="45" t="s">
        <v>39</v>
      </c>
      <c r="M322" s="62" t="s">
        <v>1306</v>
      </c>
      <c r="N322" s="62" t="s">
        <v>971</v>
      </c>
      <c r="O322" s="63">
        <v>2020</v>
      </c>
      <c r="P322" s="63"/>
      <c r="Q322" s="63"/>
      <c r="R322" s="64" t="s">
        <v>42</v>
      </c>
      <c r="S322" s="65" t="s">
        <v>1322</v>
      </c>
      <c r="T322" s="75">
        <v>44112</v>
      </c>
      <c r="U322" s="75" t="s">
        <v>1323</v>
      </c>
      <c r="V322" s="63"/>
      <c r="W322" s="45" t="s">
        <v>1324</v>
      </c>
      <c r="X322" s="66">
        <v>1</v>
      </c>
      <c r="Y322" s="69" t="s">
        <v>318</v>
      </c>
      <c r="Z322" s="63"/>
      <c r="AA322" s="63">
        <v>12</v>
      </c>
      <c r="AB322" s="63">
        <v>2023</v>
      </c>
      <c r="AC322" s="68">
        <v>44077</v>
      </c>
      <c r="AD322" s="21">
        <f ca="1">TODAY()-TABLA345[[#This Row],[Fecha radicación informe]]</f>
        <v>1320</v>
      </c>
      <c r="AE322" s="22" t="s">
        <v>46</v>
      </c>
      <c r="AF322" s="34" t="s">
        <v>1325</v>
      </c>
    </row>
    <row r="323" spans="1:32" ht="409.5" x14ac:dyDescent="0.2">
      <c r="A323" s="44">
        <v>3841</v>
      </c>
      <c r="B323" s="45">
        <v>30</v>
      </c>
      <c r="C323" s="45">
        <v>2020</v>
      </c>
      <c r="D323" s="60" t="s">
        <v>1326</v>
      </c>
      <c r="E323" s="10" t="s">
        <v>34</v>
      </c>
      <c r="F323" s="45"/>
      <c r="G323" s="45"/>
      <c r="H323" s="45" t="s">
        <v>35</v>
      </c>
      <c r="I323" s="61" t="s">
        <v>36</v>
      </c>
      <c r="J323" s="70" t="s">
        <v>98</v>
      </c>
      <c r="K323" s="45" t="s">
        <v>1315</v>
      </c>
      <c r="L323" s="45" t="s">
        <v>39</v>
      </c>
      <c r="M323" s="62" t="s">
        <v>1306</v>
      </c>
      <c r="N323" s="62" t="s">
        <v>971</v>
      </c>
      <c r="O323" s="63">
        <v>2020</v>
      </c>
      <c r="P323" s="63"/>
      <c r="Q323" s="63"/>
      <c r="R323" s="64" t="s">
        <v>42</v>
      </c>
      <c r="S323" s="65" t="s">
        <v>1327</v>
      </c>
      <c r="T323" s="75">
        <v>44053</v>
      </c>
      <c r="U323" s="75" t="s">
        <v>1328</v>
      </c>
      <c r="V323" s="63"/>
      <c r="W323" s="45" t="s">
        <v>1329</v>
      </c>
      <c r="X323" s="66">
        <v>1</v>
      </c>
      <c r="Y323" s="69" t="s">
        <v>45</v>
      </c>
      <c r="Z323" s="63"/>
      <c r="AA323" s="63">
        <v>12</v>
      </c>
      <c r="AB323" s="63">
        <v>2021</v>
      </c>
      <c r="AC323" s="68">
        <v>44077</v>
      </c>
      <c r="AD323" s="21">
        <f ca="1">TODAY()-TABLA345[[#This Row],[Fecha radicación informe]]</f>
        <v>1320</v>
      </c>
      <c r="AE323" s="22" t="s">
        <v>46</v>
      </c>
      <c r="AF323" s="14"/>
    </row>
    <row r="324" spans="1:32" ht="409.5" x14ac:dyDescent="0.2">
      <c r="A324" s="44">
        <v>3842</v>
      </c>
      <c r="B324" s="45">
        <v>31</v>
      </c>
      <c r="C324" s="45">
        <v>2020</v>
      </c>
      <c r="D324" s="60" t="s">
        <v>1330</v>
      </c>
      <c r="E324" s="10" t="s">
        <v>34</v>
      </c>
      <c r="F324" s="45"/>
      <c r="G324" s="45"/>
      <c r="H324" s="45" t="s">
        <v>120</v>
      </c>
      <c r="I324" s="61" t="s">
        <v>903</v>
      </c>
      <c r="J324" s="12" t="s">
        <v>188</v>
      </c>
      <c r="K324" s="45" t="s">
        <v>884</v>
      </c>
      <c r="L324" s="45" t="s">
        <v>123</v>
      </c>
      <c r="M324" s="62" t="s">
        <v>1331</v>
      </c>
      <c r="N324" s="62" t="s">
        <v>1031</v>
      </c>
      <c r="O324" s="63">
        <v>2020</v>
      </c>
      <c r="P324" s="63"/>
      <c r="Q324" s="63"/>
      <c r="R324" s="64" t="s">
        <v>436</v>
      </c>
      <c r="S324" s="65" t="s">
        <v>1332</v>
      </c>
      <c r="T324" s="75" t="s">
        <v>1333</v>
      </c>
      <c r="U324" s="75">
        <v>44165</v>
      </c>
      <c r="V324" s="63"/>
      <c r="W324" s="45" t="s">
        <v>1334</v>
      </c>
      <c r="X324" s="66">
        <v>1</v>
      </c>
      <c r="Y324" s="69" t="s">
        <v>45</v>
      </c>
      <c r="Z324" s="63"/>
      <c r="AA324" s="63">
        <v>11</v>
      </c>
      <c r="AB324" s="63">
        <v>2020</v>
      </c>
      <c r="AC324" s="68" t="s">
        <v>1335</v>
      </c>
      <c r="AD324" s="21">
        <f ca="1">TODAY()-TABLA345[[#This Row],[Fecha radicación informe]]</f>
        <v>1293</v>
      </c>
      <c r="AE324" s="22" t="s">
        <v>58</v>
      </c>
      <c r="AF324" s="14"/>
    </row>
    <row r="325" spans="1:32" ht="409.5" x14ac:dyDescent="0.2">
      <c r="A325" s="44">
        <v>3843</v>
      </c>
      <c r="B325" s="45">
        <v>32</v>
      </c>
      <c r="C325" s="45">
        <v>2020</v>
      </c>
      <c r="D325" s="60" t="s">
        <v>1336</v>
      </c>
      <c r="E325" s="10" t="s">
        <v>34</v>
      </c>
      <c r="F325" s="45"/>
      <c r="G325" s="45"/>
      <c r="H325" s="45" t="s">
        <v>301</v>
      </c>
      <c r="I325" s="61" t="s">
        <v>308</v>
      </c>
      <c r="J325" s="12" t="s">
        <v>133</v>
      </c>
      <c r="K325" s="45" t="s">
        <v>927</v>
      </c>
      <c r="L325" s="45" t="s">
        <v>279</v>
      </c>
      <c r="M325" s="62" t="s">
        <v>1331</v>
      </c>
      <c r="N325" s="62" t="s">
        <v>1031</v>
      </c>
      <c r="O325" s="63">
        <v>2020</v>
      </c>
      <c r="P325" s="63"/>
      <c r="Q325" s="63"/>
      <c r="R325" s="64" t="s">
        <v>358</v>
      </c>
      <c r="S325" s="65" t="s">
        <v>1337</v>
      </c>
      <c r="T325" s="75">
        <v>44116</v>
      </c>
      <c r="U325" s="75">
        <v>44286</v>
      </c>
      <c r="V325" s="63"/>
      <c r="W325" s="45" t="s">
        <v>1338</v>
      </c>
      <c r="X325" s="66">
        <v>1</v>
      </c>
      <c r="Y325" s="69" t="s">
        <v>45</v>
      </c>
      <c r="Z325" s="63"/>
      <c r="AA325" s="63">
        <v>9</v>
      </c>
      <c r="AB325" s="63">
        <v>2021</v>
      </c>
      <c r="AC325" s="68">
        <v>44109</v>
      </c>
      <c r="AD325" s="21">
        <f ca="1">TODAY()-TABLA345[[#This Row],[Fecha radicación informe]]</f>
        <v>1288</v>
      </c>
      <c r="AE325" s="22" t="s">
        <v>58</v>
      </c>
      <c r="AF325" s="14"/>
    </row>
    <row r="326" spans="1:32" ht="409.5" x14ac:dyDescent="0.2">
      <c r="A326" s="44">
        <v>3844</v>
      </c>
      <c r="B326" s="45">
        <v>33</v>
      </c>
      <c r="C326" s="45">
        <v>2020</v>
      </c>
      <c r="D326" s="60" t="s">
        <v>1339</v>
      </c>
      <c r="E326" s="10" t="s">
        <v>34</v>
      </c>
      <c r="F326" s="45"/>
      <c r="G326" s="45"/>
      <c r="H326" s="45" t="s">
        <v>85</v>
      </c>
      <c r="I326" s="61" t="s">
        <v>903</v>
      </c>
      <c r="J326" s="70" t="s">
        <v>50</v>
      </c>
      <c r="K326" s="10" t="s">
        <v>180</v>
      </c>
      <c r="L326" s="45" t="s">
        <v>765</v>
      </c>
      <c r="M326" s="62" t="s">
        <v>1331</v>
      </c>
      <c r="N326" s="62" t="s">
        <v>1031</v>
      </c>
      <c r="O326" s="63">
        <v>2020</v>
      </c>
      <c r="P326" s="63"/>
      <c r="Q326" s="63"/>
      <c r="R326" s="64" t="s">
        <v>358</v>
      </c>
      <c r="S326" s="65" t="s">
        <v>1340</v>
      </c>
      <c r="T326" s="75" t="s">
        <v>1341</v>
      </c>
      <c r="U326" s="75">
        <v>44439</v>
      </c>
      <c r="V326" s="63"/>
      <c r="W326" s="45" t="s">
        <v>1342</v>
      </c>
      <c r="X326" s="66">
        <v>1</v>
      </c>
      <c r="Y326" s="69" t="s">
        <v>45</v>
      </c>
      <c r="Z326" s="63"/>
      <c r="AA326" s="63">
        <v>9</v>
      </c>
      <c r="AB326" s="63">
        <v>2021</v>
      </c>
      <c r="AC326" s="68" t="s">
        <v>1335</v>
      </c>
      <c r="AD326" s="79">
        <f ca="1">TODAY()-TABLA345[[#This Row],[Fecha radicación informe]]</f>
        <v>1293</v>
      </c>
      <c r="AE326" s="22" t="s">
        <v>58</v>
      </c>
      <c r="AF326" s="14"/>
    </row>
    <row r="327" spans="1:32" ht="409.5" x14ac:dyDescent="0.2">
      <c r="A327" s="44">
        <v>3845</v>
      </c>
      <c r="B327" s="45">
        <v>34</v>
      </c>
      <c r="C327" s="45">
        <v>2020</v>
      </c>
      <c r="D327" s="60" t="s">
        <v>1343</v>
      </c>
      <c r="E327" s="10" t="s">
        <v>34</v>
      </c>
      <c r="F327" s="45"/>
      <c r="G327" s="45"/>
      <c r="H327" s="45" t="s">
        <v>85</v>
      </c>
      <c r="I327" s="61" t="s">
        <v>49</v>
      </c>
      <c r="J327" s="70" t="s">
        <v>50</v>
      </c>
      <c r="K327" s="10" t="s">
        <v>180</v>
      </c>
      <c r="L327" s="45" t="s">
        <v>765</v>
      </c>
      <c r="M327" s="62" t="s">
        <v>1331</v>
      </c>
      <c r="N327" s="62" t="s">
        <v>1031</v>
      </c>
      <c r="O327" s="63">
        <v>2020</v>
      </c>
      <c r="P327" s="63"/>
      <c r="Q327" s="63"/>
      <c r="R327" s="64" t="s">
        <v>358</v>
      </c>
      <c r="S327" s="65" t="s">
        <v>1344</v>
      </c>
      <c r="T327" s="75" t="s">
        <v>1341</v>
      </c>
      <c r="U327" s="75">
        <v>44439</v>
      </c>
      <c r="V327" s="63"/>
      <c r="W327" s="45" t="s">
        <v>1345</v>
      </c>
      <c r="X327" s="66">
        <v>1</v>
      </c>
      <c r="Y327" s="69" t="s">
        <v>45</v>
      </c>
      <c r="Z327" s="63"/>
      <c r="AA327" s="63">
        <v>9</v>
      </c>
      <c r="AB327" s="63">
        <v>2021</v>
      </c>
      <c r="AC327" s="68" t="s">
        <v>1335</v>
      </c>
      <c r="AD327" s="79">
        <f ca="1">TODAY()-TABLA345[[#This Row],[Fecha radicación informe]]</f>
        <v>1293</v>
      </c>
      <c r="AE327" s="22" t="s">
        <v>58</v>
      </c>
      <c r="AF327" s="14"/>
    </row>
    <row r="328" spans="1:32" ht="409.5" x14ac:dyDescent="0.2">
      <c r="A328" s="44">
        <v>3846</v>
      </c>
      <c r="B328" s="45">
        <v>35</v>
      </c>
      <c r="C328" s="45">
        <v>2020</v>
      </c>
      <c r="D328" s="60" t="s">
        <v>1346</v>
      </c>
      <c r="E328" s="10" t="s">
        <v>34</v>
      </c>
      <c r="F328" s="45"/>
      <c r="G328" s="45"/>
      <c r="H328" s="45" t="s">
        <v>85</v>
      </c>
      <c r="I328" s="61" t="s">
        <v>49</v>
      </c>
      <c r="J328" s="70" t="s">
        <v>50</v>
      </c>
      <c r="K328" s="10" t="s">
        <v>180</v>
      </c>
      <c r="L328" s="45" t="s">
        <v>765</v>
      </c>
      <c r="M328" s="62" t="s">
        <v>1331</v>
      </c>
      <c r="N328" s="62" t="s">
        <v>1031</v>
      </c>
      <c r="O328" s="63">
        <v>2020</v>
      </c>
      <c r="P328" s="63"/>
      <c r="Q328" s="63"/>
      <c r="R328" s="64" t="s">
        <v>358</v>
      </c>
      <c r="S328" s="65" t="s">
        <v>1347</v>
      </c>
      <c r="T328" s="75" t="s">
        <v>1341</v>
      </c>
      <c r="U328" s="75">
        <v>44439</v>
      </c>
      <c r="V328" s="63"/>
      <c r="W328" s="45" t="s">
        <v>1348</v>
      </c>
      <c r="X328" s="66">
        <v>1</v>
      </c>
      <c r="Y328" s="69" t="s">
        <v>45</v>
      </c>
      <c r="Z328" s="63"/>
      <c r="AA328" s="63">
        <v>9</v>
      </c>
      <c r="AB328" s="63">
        <v>2021</v>
      </c>
      <c r="AC328" s="68" t="s">
        <v>1335</v>
      </c>
      <c r="AD328" s="79">
        <f ca="1">TODAY()-TABLA345[[#This Row],[Fecha radicación informe]]</f>
        <v>1293</v>
      </c>
      <c r="AE328" s="22" t="s">
        <v>58</v>
      </c>
      <c r="AF328" s="14"/>
    </row>
    <row r="329" spans="1:32" ht="362.25" x14ac:dyDescent="0.2">
      <c r="A329" s="44">
        <v>3847</v>
      </c>
      <c r="B329" s="45">
        <v>36</v>
      </c>
      <c r="C329" s="45">
        <v>2020</v>
      </c>
      <c r="D329" s="60" t="s">
        <v>1349</v>
      </c>
      <c r="E329" s="10" t="s">
        <v>34</v>
      </c>
      <c r="F329" s="45"/>
      <c r="G329" s="45"/>
      <c r="H329" s="45" t="s">
        <v>85</v>
      </c>
      <c r="I329" s="61" t="s">
        <v>170</v>
      </c>
      <c r="J329" s="70" t="s">
        <v>77</v>
      </c>
      <c r="K329" s="45" t="s">
        <v>782</v>
      </c>
      <c r="L329" s="45" t="s">
        <v>63</v>
      </c>
      <c r="M329" s="62" t="s">
        <v>1331</v>
      </c>
      <c r="N329" s="62" t="s">
        <v>1031</v>
      </c>
      <c r="O329" s="63">
        <v>2020</v>
      </c>
      <c r="P329" s="63"/>
      <c r="Q329" s="63"/>
      <c r="R329" s="64"/>
      <c r="S329" s="65" t="s">
        <v>1350</v>
      </c>
      <c r="T329" s="75">
        <v>44410</v>
      </c>
      <c r="U329" s="75">
        <v>44545</v>
      </c>
      <c r="V329" s="63"/>
      <c r="W329" s="45" t="s">
        <v>1351</v>
      </c>
      <c r="X329" s="66">
        <v>1</v>
      </c>
      <c r="Y329" s="69" t="s">
        <v>45</v>
      </c>
      <c r="Z329" s="63"/>
      <c r="AA329" s="63">
        <v>11</v>
      </c>
      <c r="AB329" s="63">
        <v>2021</v>
      </c>
      <c r="AC329" s="68" t="s">
        <v>1335</v>
      </c>
      <c r="AD329" s="79">
        <f ca="1">TODAY()-TABLA345[[#This Row],[Fecha radicación informe]]</f>
        <v>1293</v>
      </c>
      <c r="AE329" s="22" t="s">
        <v>58</v>
      </c>
      <c r="AF329" s="14"/>
    </row>
    <row r="330" spans="1:32" ht="126" x14ac:dyDescent="0.2">
      <c r="A330" s="44">
        <v>3848</v>
      </c>
      <c r="B330" s="45">
        <v>37</v>
      </c>
      <c r="C330" s="45">
        <v>2020</v>
      </c>
      <c r="D330" s="60" t="s">
        <v>1352</v>
      </c>
      <c r="E330" s="10" t="s">
        <v>34</v>
      </c>
      <c r="F330" s="45"/>
      <c r="G330" s="45"/>
      <c r="H330" s="45" t="s">
        <v>85</v>
      </c>
      <c r="I330" s="61" t="s">
        <v>170</v>
      </c>
      <c r="J330" s="70" t="s">
        <v>77</v>
      </c>
      <c r="K330" s="45" t="s">
        <v>782</v>
      </c>
      <c r="L330" s="45" t="s">
        <v>63</v>
      </c>
      <c r="M330" s="62" t="s">
        <v>1331</v>
      </c>
      <c r="N330" s="62" t="s">
        <v>1031</v>
      </c>
      <c r="O330" s="63">
        <v>2020</v>
      </c>
      <c r="P330" s="63"/>
      <c r="Q330" s="63"/>
      <c r="R330" s="64"/>
      <c r="S330" s="65" t="s">
        <v>1353</v>
      </c>
      <c r="T330" s="75">
        <v>44410</v>
      </c>
      <c r="U330" s="75">
        <v>44545</v>
      </c>
      <c r="V330" s="63"/>
      <c r="W330" s="45" t="s">
        <v>1354</v>
      </c>
      <c r="X330" s="66">
        <v>1</v>
      </c>
      <c r="Y330" s="69" t="s">
        <v>45</v>
      </c>
      <c r="Z330" s="63"/>
      <c r="AA330" s="63">
        <v>11</v>
      </c>
      <c r="AB330" s="63">
        <v>2021</v>
      </c>
      <c r="AC330" s="68" t="s">
        <v>1335</v>
      </c>
      <c r="AD330" s="79">
        <f ca="1">TODAY()-TABLA345[[#This Row],[Fecha radicación informe]]</f>
        <v>1293</v>
      </c>
      <c r="AE330" s="22" t="s">
        <v>58</v>
      </c>
      <c r="AF330" s="14"/>
    </row>
    <row r="331" spans="1:32" ht="362.25" x14ac:dyDescent="0.2">
      <c r="A331" s="44">
        <v>3849</v>
      </c>
      <c r="B331" s="45">
        <v>38</v>
      </c>
      <c r="C331" s="45">
        <v>2020</v>
      </c>
      <c r="D331" s="60" t="s">
        <v>1355</v>
      </c>
      <c r="E331" s="10" t="s">
        <v>34</v>
      </c>
      <c r="F331" s="45"/>
      <c r="G331" s="45"/>
      <c r="H331" s="45" t="s">
        <v>85</v>
      </c>
      <c r="I331" s="61" t="s">
        <v>36</v>
      </c>
      <c r="J331" s="70" t="s">
        <v>98</v>
      </c>
      <c r="K331" s="45" t="s">
        <v>1356</v>
      </c>
      <c r="L331" s="45" t="s">
        <v>100</v>
      </c>
      <c r="M331" s="62" t="s">
        <v>1357</v>
      </c>
      <c r="N331" s="62" t="s">
        <v>1046</v>
      </c>
      <c r="O331" s="63">
        <v>2020</v>
      </c>
      <c r="P331" s="63"/>
      <c r="Q331" s="63"/>
      <c r="R331" s="64" t="s">
        <v>42</v>
      </c>
      <c r="S331" s="65" t="s">
        <v>1358</v>
      </c>
      <c r="T331" s="75" t="s">
        <v>1359</v>
      </c>
      <c r="U331" s="75">
        <v>44286</v>
      </c>
      <c r="V331" s="63"/>
      <c r="W331" s="45" t="s">
        <v>1360</v>
      </c>
      <c r="X331" s="66">
        <v>1</v>
      </c>
      <c r="Y331" s="69" t="s">
        <v>45</v>
      </c>
      <c r="Z331" s="63"/>
      <c r="AA331" s="63">
        <v>4</v>
      </c>
      <c r="AB331" s="63">
        <v>2021</v>
      </c>
      <c r="AC331" s="68" t="s">
        <v>1361</v>
      </c>
      <c r="AD331" s="79">
        <f ca="1">TODAY()-TABLA345[[#This Row],[Fecha radicación informe]]</f>
        <v>1270</v>
      </c>
      <c r="AE331" s="22" t="s">
        <v>46</v>
      </c>
      <c r="AF331" s="14"/>
    </row>
    <row r="332" spans="1:32" ht="409.5" x14ac:dyDescent="0.2">
      <c r="A332" s="44">
        <v>3850</v>
      </c>
      <c r="B332" s="45">
        <v>39</v>
      </c>
      <c r="C332" s="45">
        <v>2020</v>
      </c>
      <c r="D332" s="60" t="s">
        <v>1362</v>
      </c>
      <c r="E332" s="10" t="s">
        <v>333</v>
      </c>
      <c r="F332" s="45"/>
      <c r="G332" s="45"/>
      <c r="H332" s="45" t="s">
        <v>35</v>
      </c>
      <c r="I332" s="61" t="s">
        <v>36</v>
      </c>
      <c r="J332" s="70" t="s">
        <v>98</v>
      </c>
      <c r="K332" s="45" t="s">
        <v>1356</v>
      </c>
      <c r="L332" s="45" t="s">
        <v>100</v>
      </c>
      <c r="M332" s="62" t="s">
        <v>1357</v>
      </c>
      <c r="N332" s="62" t="s">
        <v>1046</v>
      </c>
      <c r="O332" s="63">
        <v>2020</v>
      </c>
      <c r="P332" s="63"/>
      <c r="Q332" s="63"/>
      <c r="R332" s="64" t="s">
        <v>42</v>
      </c>
      <c r="S332" s="65" t="s">
        <v>1363</v>
      </c>
      <c r="T332" s="75" t="s">
        <v>1359</v>
      </c>
      <c r="U332" s="75" t="s">
        <v>985</v>
      </c>
      <c r="V332" s="63"/>
      <c r="W332" s="45" t="s">
        <v>1364</v>
      </c>
      <c r="X332" s="66">
        <v>0.5</v>
      </c>
      <c r="Y332" s="69" t="s">
        <v>305</v>
      </c>
      <c r="Z332" s="63"/>
      <c r="AA332" s="63"/>
      <c r="AB332" s="63"/>
      <c r="AC332" s="68" t="s">
        <v>1361</v>
      </c>
      <c r="AD332" s="79">
        <f ca="1">TODAY()-TABLA345[[#This Row],[Fecha radicación informe]]</f>
        <v>1270</v>
      </c>
      <c r="AE332" s="22" t="s">
        <v>46</v>
      </c>
      <c r="AF332" s="34" t="s">
        <v>1365</v>
      </c>
    </row>
    <row r="333" spans="1:32" ht="409.5" x14ac:dyDescent="0.2">
      <c r="A333" s="44">
        <v>3851</v>
      </c>
      <c r="B333" s="45">
        <v>40</v>
      </c>
      <c r="C333" s="45">
        <v>2020</v>
      </c>
      <c r="D333" s="60" t="s">
        <v>1366</v>
      </c>
      <c r="E333" s="10" t="s">
        <v>333</v>
      </c>
      <c r="F333" s="45"/>
      <c r="G333" s="45"/>
      <c r="H333" s="45" t="s">
        <v>35</v>
      </c>
      <c r="I333" s="61" t="s">
        <v>36</v>
      </c>
      <c r="J333" s="12" t="s">
        <v>98</v>
      </c>
      <c r="K333" s="45" t="s">
        <v>573</v>
      </c>
      <c r="L333" s="45" t="s">
        <v>39</v>
      </c>
      <c r="M333" s="62" t="s">
        <v>1357</v>
      </c>
      <c r="N333" s="62" t="s">
        <v>1046</v>
      </c>
      <c r="O333" s="63">
        <v>2020</v>
      </c>
      <c r="P333" s="63"/>
      <c r="Q333" s="63"/>
      <c r="R333" s="64" t="s">
        <v>436</v>
      </c>
      <c r="S333" s="65" t="s">
        <v>1367</v>
      </c>
      <c r="T333" s="75">
        <v>44175</v>
      </c>
      <c r="U333" s="75" t="s">
        <v>985</v>
      </c>
      <c r="V333" s="63"/>
      <c r="W333" s="45" t="s">
        <v>1368</v>
      </c>
      <c r="X333" s="66">
        <v>0</v>
      </c>
      <c r="Y333" s="69" t="s">
        <v>305</v>
      </c>
      <c r="Z333" s="63"/>
      <c r="AA333" s="63"/>
      <c r="AB333" s="63"/>
      <c r="AC333" s="68">
        <v>44140</v>
      </c>
      <c r="AD333" s="79">
        <f ca="1">TODAY()-TABLA345[[#This Row],[Fecha radicación informe]]</f>
        <v>1257</v>
      </c>
      <c r="AE333" s="22" t="s">
        <v>46</v>
      </c>
      <c r="AF333" s="34" t="s">
        <v>1369</v>
      </c>
    </row>
    <row r="334" spans="1:32" ht="409.5" x14ac:dyDescent="0.2">
      <c r="A334" s="44">
        <v>3852</v>
      </c>
      <c r="B334" s="45">
        <v>41</v>
      </c>
      <c r="C334" s="45">
        <v>2020</v>
      </c>
      <c r="D334" s="60" t="s">
        <v>1370</v>
      </c>
      <c r="E334" s="10" t="s">
        <v>1321</v>
      </c>
      <c r="F334" s="45"/>
      <c r="G334" s="45"/>
      <c r="H334" s="45" t="s">
        <v>35</v>
      </c>
      <c r="I334" s="61" t="s">
        <v>36</v>
      </c>
      <c r="J334" s="12" t="s">
        <v>98</v>
      </c>
      <c r="K334" s="45" t="s">
        <v>573</v>
      </c>
      <c r="L334" s="45" t="s">
        <v>39</v>
      </c>
      <c r="M334" s="62" t="s">
        <v>1357</v>
      </c>
      <c r="N334" s="62" t="s">
        <v>1046</v>
      </c>
      <c r="O334" s="63">
        <v>2020</v>
      </c>
      <c r="P334" s="63"/>
      <c r="Q334" s="63"/>
      <c r="R334" s="64" t="s">
        <v>42</v>
      </c>
      <c r="S334" s="65" t="s">
        <v>1371</v>
      </c>
      <c r="T334" s="75">
        <v>44175</v>
      </c>
      <c r="U334" s="75">
        <v>45169</v>
      </c>
      <c r="V334" s="63"/>
      <c r="W334" s="45" t="s">
        <v>1372</v>
      </c>
      <c r="X334" s="66">
        <v>1</v>
      </c>
      <c r="Y334" s="69" t="s">
        <v>318</v>
      </c>
      <c r="Z334" s="63"/>
      <c r="AA334" s="63">
        <v>9</v>
      </c>
      <c r="AB334" s="63">
        <v>2023</v>
      </c>
      <c r="AC334" s="68">
        <v>44140</v>
      </c>
      <c r="AD334" s="79">
        <f ca="1">TODAY()-TABLA345[[#This Row],[Fecha radicación informe]]</f>
        <v>1257</v>
      </c>
      <c r="AE334" s="22" t="s">
        <v>46</v>
      </c>
      <c r="AF334" s="34" t="s">
        <v>1373</v>
      </c>
    </row>
    <row r="335" spans="1:32" ht="157.5" x14ac:dyDescent="0.2">
      <c r="A335" s="44">
        <v>3853</v>
      </c>
      <c r="B335" s="45">
        <v>42</v>
      </c>
      <c r="C335" s="45">
        <v>2020</v>
      </c>
      <c r="D335" s="60" t="s">
        <v>1374</v>
      </c>
      <c r="E335" s="10" t="s">
        <v>34</v>
      </c>
      <c r="F335" s="45"/>
      <c r="G335" s="45"/>
      <c r="H335" s="45" t="s">
        <v>48</v>
      </c>
      <c r="I335" s="61" t="s">
        <v>76</v>
      </c>
      <c r="J335" s="70" t="s">
        <v>77</v>
      </c>
      <c r="K335" s="45" t="s">
        <v>251</v>
      </c>
      <c r="L335" s="45" t="s">
        <v>210</v>
      </c>
      <c r="M335" s="62" t="s">
        <v>1357</v>
      </c>
      <c r="N335" s="62" t="s">
        <v>1046</v>
      </c>
      <c r="O335" s="63">
        <v>2020</v>
      </c>
      <c r="P335" s="63"/>
      <c r="Q335" s="63"/>
      <c r="R335" s="64" t="s">
        <v>436</v>
      </c>
      <c r="S335" s="65" t="s">
        <v>1375</v>
      </c>
      <c r="T335" s="75">
        <v>44146</v>
      </c>
      <c r="U335" s="75">
        <v>44408</v>
      </c>
      <c r="V335" s="63"/>
      <c r="W335" s="45" t="s">
        <v>1376</v>
      </c>
      <c r="X335" s="66">
        <v>1</v>
      </c>
      <c r="Y335" s="69" t="s">
        <v>45</v>
      </c>
      <c r="Z335" s="63"/>
      <c r="AA335" s="63">
        <v>6</v>
      </c>
      <c r="AB335" s="63">
        <v>2021</v>
      </c>
      <c r="AC335" s="68" t="s">
        <v>1377</v>
      </c>
      <c r="AD335" s="79">
        <f ca="1">TODAY()-TABLA345[[#This Row],[Fecha radicación informe]]</f>
        <v>1267</v>
      </c>
      <c r="AE335" s="22" t="s">
        <v>758</v>
      </c>
      <c r="AF335" s="14"/>
    </row>
    <row r="336" spans="1:32" ht="409.5" x14ac:dyDescent="0.2">
      <c r="A336" s="44">
        <v>3854</v>
      </c>
      <c r="B336" s="45">
        <v>43</v>
      </c>
      <c r="C336" s="45">
        <v>2020</v>
      </c>
      <c r="D336" s="60" t="s">
        <v>1378</v>
      </c>
      <c r="E336" s="10" t="s">
        <v>719</v>
      </c>
      <c r="F336" s="45"/>
      <c r="G336" s="45"/>
      <c r="H336" s="45" t="s">
        <v>48</v>
      </c>
      <c r="I336" s="61" t="s">
        <v>76</v>
      </c>
      <c r="J336" s="70" t="s">
        <v>77</v>
      </c>
      <c r="K336" s="45" t="s">
        <v>251</v>
      </c>
      <c r="L336" s="45" t="s">
        <v>210</v>
      </c>
      <c r="M336" s="62" t="s">
        <v>1357</v>
      </c>
      <c r="N336" s="62" t="s">
        <v>1046</v>
      </c>
      <c r="O336" s="63">
        <v>2020</v>
      </c>
      <c r="P336" s="63"/>
      <c r="Q336" s="63"/>
      <c r="R336" s="64" t="s">
        <v>358</v>
      </c>
      <c r="S336" s="65" t="s">
        <v>1375</v>
      </c>
      <c r="T336" s="75">
        <v>44146</v>
      </c>
      <c r="U336" s="75">
        <v>44408</v>
      </c>
      <c r="V336" s="63"/>
      <c r="W336" s="45" t="s">
        <v>1379</v>
      </c>
      <c r="X336" s="66">
        <v>1</v>
      </c>
      <c r="Y336" s="19" t="s">
        <v>318</v>
      </c>
      <c r="Z336" s="63"/>
      <c r="AA336" s="63">
        <v>2</v>
      </c>
      <c r="AB336" s="63">
        <v>2022</v>
      </c>
      <c r="AC336" s="68" t="s">
        <v>1377</v>
      </c>
      <c r="AD336" s="79">
        <f ca="1">TODAY()-TABLA345[[#This Row],[Fecha radicación informe]]</f>
        <v>1267</v>
      </c>
      <c r="AE336" s="22" t="s">
        <v>758</v>
      </c>
      <c r="AF336" s="29" t="s">
        <v>1380</v>
      </c>
    </row>
    <row r="337" spans="1:32" ht="141.75" x14ac:dyDescent="0.2">
      <c r="A337" s="44">
        <v>3855</v>
      </c>
      <c r="B337" s="45">
        <v>44</v>
      </c>
      <c r="C337" s="45">
        <v>2020</v>
      </c>
      <c r="D337" s="60" t="s">
        <v>1381</v>
      </c>
      <c r="E337" s="10" t="s">
        <v>34</v>
      </c>
      <c r="F337" s="45"/>
      <c r="G337" s="45"/>
      <c r="H337" s="45" t="s">
        <v>48</v>
      </c>
      <c r="I337" s="61" t="s">
        <v>903</v>
      </c>
      <c r="J337" s="70" t="s">
        <v>98</v>
      </c>
      <c r="K337" s="45" t="s">
        <v>251</v>
      </c>
      <c r="L337" s="45" t="s">
        <v>210</v>
      </c>
      <c r="M337" s="62" t="s">
        <v>1357</v>
      </c>
      <c r="N337" s="62" t="s">
        <v>1046</v>
      </c>
      <c r="O337" s="63">
        <v>2020</v>
      </c>
      <c r="P337" s="63"/>
      <c r="Q337" s="63"/>
      <c r="R337" s="64"/>
      <c r="S337" s="65"/>
      <c r="T337" s="75"/>
      <c r="U337" s="75"/>
      <c r="V337" s="63"/>
      <c r="W337" s="45"/>
      <c r="X337" s="66">
        <v>1</v>
      </c>
      <c r="Y337" s="69" t="s">
        <v>45</v>
      </c>
      <c r="Z337" s="63"/>
      <c r="AA337" s="63">
        <v>6</v>
      </c>
      <c r="AB337" s="63">
        <v>2021</v>
      </c>
      <c r="AC337" s="68" t="s">
        <v>1377</v>
      </c>
      <c r="AD337" s="79">
        <f ca="1">TODAY()-TABLA345[[#This Row],[Fecha radicación informe]]</f>
        <v>1267</v>
      </c>
      <c r="AE337" s="22" t="s">
        <v>758</v>
      </c>
      <c r="AF337" s="14"/>
    </row>
    <row r="338" spans="1:32" ht="409.5" x14ac:dyDescent="0.2">
      <c r="A338" s="44">
        <v>3856</v>
      </c>
      <c r="B338" s="45">
        <v>45</v>
      </c>
      <c r="C338" s="45">
        <v>2020</v>
      </c>
      <c r="D338" s="60" t="s">
        <v>1382</v>
      </c>
      <c r="E338" s="10" t="s">
        <v>315</v>
      </c>
      <c r="F338" s="45"/>
      <c r="G338" s="45"/>
      <c r="H338" s="45" t="s">
        <v>120</v>
      </c>
      <c r="I338" s="61" t="s">
        <v>903</v>
      </c>
      <c r="J338" s="12" t="s">
        <v>188</v>
      </c>
      <c r="K338" s="10" t="s">
        <v>205</v>
      </c>
      <c r="L338" s="45" t="s">
        <v>210</v>
      </c>
      <c r="M338" s="62" t="s">
        <v>1357</v>
      </c>
      <c r="N338" s="62" t="s">
        <v>1046</v>
      </c>
      <c r="O338" s="63">
        <v>2020</v>
      </c>
      <c r="P338" s="63"/>
      <c r="Q338" s="63"/>
      <c r="R338" s="64" t="s">
        <v>358</v>
      </c>
      <c r="S338" s="65" t="s">
        <v>1383</v>
      </c>
      <c r="T338" s="75">
        <v>44512</v>
      </c>
      <c r="U338" s="75" t="s">
        <v>1384</v>
      </c>
      <c r="V338" s="63"/>
      <c r="W338" s="45" t="s">
        <v>1385</v>
      </c>
      <c r="X338" s="66">
        <v>1</v>
      </c>
      <c r="Y338" s="19" t="s">
        <v>318</v>
      </c>
      <c r="Z338" s="63"/>
      <c r="AA338" s="63">
        <v>2</v>
      </c>
      <c r="AB338" s="63">
        <v>2022</v>
      </c>
      <c r="AC338" s="68" t="s">
        <v>1377</v>
      </c>
      <c r="AD338" s="79">
        <f ca="1">TODAY()-TABLA345[[#This Row],[Fecha radicación informe]]</f>
        <v>1267</v>
      </c>
      <c r="AE338" s="22" t="s">
        <v>758</v>
      </c>
      <c r="AF338" s="29" t="s">
        <v>1386</v>
      </c>
    </row>
    <row r="339" spans="1:32" ht="409.5" x14ac:dyDescent="0.2">
      <c r="A339" s="44">
        <v>3857</v>
      </c>
      <c r="B339" s="45">
        <v>46</v>
      </c>
      <c r="C339" s="45">
        <v>2020</v>
      </c>
      <c r="D339" s="60" t="s">
        <v>1387</v>
      </c>
      <c r="E339" s="10" t="s">
        <v>333</v>
      </c>
      <c r="F339" s="45"/>
      <c r="G339" s="45"/>
      <c r="H339" s="45" t="s">
        <v>48</v>
      </c>
      <c r="I339" s="61" t="s">
        <v>76</v>
      </c>
      <c r="J339" s="70" t="s">
        <v>77</v>
      </c>
      <c r="K339" s="45" t="s">
        <v>251</v>
      </c>
      <c r="L339" s="45" t="s">
        <v>210</v>
      </c>
      <c r="M339" s="62" t="s">
        <v>1357</v>
      </c>
      <c r="N339" s="62" t="s">
        <v>1046</v>
      </c>
      <c r="O339" s="63">
        <v>2020</v>
      </c>
      <c r="P339" s="63"/>
      <c r="Q339" s="63"/>
      <c r="R339" s="64" t="s">
        <v>436</v>
      </c>
      <c r="S339" s="65" t="s">
        <v>1375</v>
      </c>
      <c r="T339" s="75">
        <v>44146</v>
      </c>
      <c r="U339" s="75">
        <v>44408</v>
      </c>
      <c r="V339" s="63"/>
      <c r="W339" s="45" t="s">
        <v>1388</v>
      </c>
      <c r="X339" s="66">
        <v>1</v>
      </c>
      <c r="Y339" s="19" t="s">
        <v>318</v>
      </c>
      <c r="Z339" s="63"/>
      <c r="AA339" s="63">
        <v>2</v>
      </c>
      <c r="AB339" s="63">
        <v>2022</v>
      </c>
      <c r="AC339" s="68" t="s">
        <v>1377</v>
      </c>
      <c r="AD339" s="79">
        <f ca="1">TODAY()-TABLA345[[#This Row],[Fecha radicación informe]]</f>
        <v>1267</v>
      </c>
      <c r="AE339" s="22" t="s">
        <v>758</v>
      </c>
      <c r="AF339" s="29" t="s">
        <v>1389</v>
      </c>
    </row>
    <row r="340" spans="1:32" ht="409.5" x14ac:dyDescent="0.2">
      <c r="A340" s="44">
        <v>3858</v>
      </c>
      <c r="B340" s="45">
        <v>47</v>
      </c>
      <c r="C340" s="45">
        <v>2020</v>
      </c>
      <c r="D340" s="60" t="s">
        <v>1390</v>
      </c>
      <c r="E340" s="10" t="s">
        <v>315</v>
      </c>
      <c r="F340" s="45"/>
      <c r="G340" s="45"/>
      <c r="H340" s="45" t="s">
        <v>120</v>
      </c>
      <c r="I340" s="61" t="s">
        <v>76</v>
      </c>
      <c r="J340" s="70" t="s">
        <v>77</v>
      </c>
      <c r="K340" s="45" t="s">
        <v>251</v>
      </c>
      <c r="L340" s="45" t="s">
        <v>210</v>
      </c>
      <c r="M340" s="62" t="s">
        <v>1357</v>
      </c>
      <c r="N340" s="62" t="s">
        <v>1046</v>
      </c>
      <c r="O340" s="63">
        <v>2020</v>
      </c>
      <c r="P340" s="63"/>
      <c r="Q340" s="63"/>
      <c r="R340" s="64" t="s">
        <v>358</v>
      </c>
      <c r="S340" s="65" t="s">
        <v>1375</v>
      </c>
      <c r="T340" s="75">
        <v>44146</v>
      </c>
      <c r="U340" s="75">
        <v>44408</v>
      </c>
      <c r="V340" s="63"/>
      <c r="W340" s="45" t="s">
        <v>1391</v>
      </c>
      <c r="X340" s="66">
        <v>1</v>
      </c>
      <c r="Y340" s="19" t="s">
        <v>318</v>
      </c>
      <c r="Z340" s="63"/>
      <c r="AA340" s="63">
        <v>2</v>
      </c>
      <c r="AB340" s="63">
        <v>2022</v>
      </c>
      <c r="AC340" s="68" t="s">
        <v>1377</v>
      </c>
      <c r="AD340" s="79">
        <f ca="1">TODAY()-TABLA345[[#This Row],[Fecha radicación informe]]</f>
        <v>1267</v>
      </c>
      <c r="AE340" s="22" t="s">
        <v>758</v>
      </c>
      <c r="AF340" s="29" t="s">
        <v>1392</v>
      </c>
    </row>
    <row r="341" spans="1:32" ht="409.5" x14ac:dyDescent="0.2">
      <c r="A341" s="44">
        <v>3859</v>
      </c>
      <c r="B341" s="45">
        <v>48</v>
      </c>
      <c r="C341" s="45">
        <v>2020</v>
      </c>
      <c r="D341" s="60" t="s">
        <v>1393</v>
      </c>
      <c r="E341" s="10" t="s">
        <v>34</v>
      </c>
      <c r="F341" s="45"/>
      <c r="G341" s="45"/>
      <c r="H341" s="45" t="s">
        <v>85</v>
      </c>
      <c r="I341" s="61" t="s">
        <v>49</v>
      </c>
      <c r="J341" s="70" t="s">
        <v>50</v>
      </c>
      <c r="K341" s="45" t="s">
        <v>1029</v>
      </c>
      <c r="L341" s="45" t="s">
        <v>765</v>
      </c>
      <c r="M341" s="62" t="s">
        <v>1357</v>
      </c>
      <c r="N341" s="62" t="s">
        <v>1046</v>
      </c>
      <c r="O341" s="63">
        <v>2020</v>
      </c>
      <c r="P341" s="63"/>
      <c r="Q341" s="63"/>
      <c r="R341" s="64" t="s">
        <v>42</v>
      </c>
      <c r="S341" s="65" t="s">
        <v>1394</v>
      </c>
      <c r="T341" s="75">
        <v>44147</v>
      </c>
      <c r="U341" s="75">
        <v>44408</v>
      </c>
      <c r="V341" s="63"/>
      <c r="W341" s="45" t="s">
        <v>1395</v>
      </c>
      <c r="X341" s="66">
        <v>1</v>
      </c>
      <c r="Y341" s="69" t="s">
        <v>45</v>
      </c>
      <c r="Z341" s="63"/>
      <c r="AA341" s="63">
        <v>6</v>
      </c>
      <c r="AB341" s="63">
        <v>2021</v>
      </c>
      <c r="AC341" s="68" t="s">
        <v>1396</v>
      </c>
      <c r="AD341" s="79">
        <f ca="1">TODAY()-TABLA345[[#This Row],[Fecha radicación informe]]</f>
        <v>1263</v>
      </c>
      <c r="AE341" s="22" t="s">
        <v>58</v>
      </c>
      <c r="AF341" s="14"/>
    </row>
    <row r="342" spans="1:32" ht="362.25" x14ac:dyDescent="0.2">
      <c r="A342" s="44">
        <v>3860</v>
      </c>
      <c r="B342" s="45">
        <v>49</v>
      </c>
      <c r="C342" s="45">
        <v>2020</v>
      </c>
      <c r="D342" s="60" t="s">
        <v>1397</v>
      </c>
      <c r="E342" s="10" t="s">
        <v>34</v>
      </c>
      <c r="F342" s="45"/>
      <c r="G342" s="45"/>
      <c r="H342" s="45" t="s">
        <v>48</v>
      </c>
      <c r="I342" s="61" t="s">
        <v>308</v>
      </c>
      <c r="J342" s="12" t="s">
        <v>133</v>
      </c>
      <c r="K342" s="45" t="s">
        <v>927</v>
      </c>
      <c r="L342" s="45" t="s">
        <v>765</v>
      </c>
      <c r="M342" s="62" t="s">
        <v>1357</v>
      </c>
      <c r="N342" s="62" t="s">
        <v>1046</v>
      </c>
      <c r="O342" s="63">
        <v>2020</v>
      </c>
      <c r="P342" s="63"/>
      <c r="Q342" s="63"/>
      <c r="R342" s="64" t="s">
        <v>42</v>
      </c>
      <c r="S342" s="65" t="s">
        <v>1398</v>
      </c>
      <c r="T342" s="75">
        <v>44147</v>
      </c>
      <c r="U342" s="75">
        <v>44196</v>
      </c>
      <c r="V342" s="63"/>
      <c r="W342" s="45" t="s">
        <v>1399</v>
      </c>
      <c r="X342" s="66">
        <v>1</v>
      </c>
      <c r="Y342" s="69" t="s">
        <v>45</v>
      </c>
      <c r="Z342" s="63"/>
      <c r="AA342" s="63">
        <v>12</v>
      </c>
      <c r="AB342" s="63">
        <v>2020</v>
      </c>
      <c r="AC342" s="68" t="s">
        <v>1396</v>
      </c>
      <c r="AD342" s="79">
        <f ca="1">TODAY()-TABLA345[[#This Row],[Fecha radicación informe]]</f>
        <v>1263</v>
      </c>
      <c r="AE342" s="22" t="s">
        <v>58</v>
      </c>
      <c r="AF342" s="14"/>
    </row>
    <row r="343" spans="1:32" ht="409.5" x14ac:dyDescent="0.2">
      <c r="A343" s="44">
        <v>3861</v>
      </c>
      <c r="B343" s="45">
        <v>50</v>
      </c>
      <c r="C343" s="45">
        <v>2020</v>
      </c>
      <c r="D343" s="60" t="s">
        <v>1400</v>
      </c>
      <c r="E343" s="10" t="s">
        <v>34</v>
      </c>
      <c r="F343" s="45"/>
      <c r="G343" s="45"/>
      <c r="H343" s="45" t="s">
        <v>35</v>
      </c>
      <c r="I343" s="61" t="s">
        <v>36</v>
      </c>
      <c r="J343" s="70" t="s">
        <v>98</v>
      </c>
      <c r="K343" s="45" t="s">
        <v>374</v>
      </c>
      <c r="L343" s="45" t="s">
        <v>285</v>
      </c>
      <c r="M343" s="62" t="s">
        <v>1357</v>
      </c>
      <c r="N343" s="62" t="s">
        <v>1046</v>
      </c>
      <c r="O343" s="63">
        <v>2020</v>
      </c>
      <c r="P343" s="63"/>
      <c r="Q343" s="63"/>
      <c r="R343" s="64" t="s">
        <v>358</v>
      </c>
      <c r="S343" s="65" t="s">
        <v>1401</v>
      </c>
      <c r="T343" s="75" t="s">
        <v>1402</v>
      </c>
      <c r="U343" s="75">
        <v>44227</v>
      </c>
      <c r="V343" s="63"/>
      <c r="W343" s="45" t="s">
        <v>1403</v>
      </c>
      <c r="X343" s="66">
        <v>1</v>
      </c>
      <c r="Y343" s="69" t="s">
        <v>45</v>
      </c>
      <c r="Z343" s="63"/>
      <c r="AA343" s="63">
        <v>2</v>
      </c>
      <c r="AB343" s="63">
        <v>2021</v>
      </c>
      <c r="AC343" s="68" t="s">
        <v>1396</v>
      </c>
      <c r="AD343" s="79">
        <f ca="1">TODAY()-TABLA345[[#This Row],[Fecha radicación informe]]</f>
        <v>1263</v>
      </c>
      <c r="AE343" s="22" t="s">
        <v>46</v>
      </c>
      <c r="AF343" s="14"/>
    </row>
    <row r="344" spans="1:32" ht="409.5" x14ac:dyDescent="0.2">
      <c r="A344" s="44">
        <v>3862</v>
      </c>
      <c r="B344" s="45">
        <v>51</v>
      </c>
      <c r="C344" s="45">
        <v>2020</v>
      </c>
      <c r="D344" s="60" t="s">
        <v>1404</v>
      </c>
      <c r="E344" s="10" t="s">
        <v>34</v>
      </c>
      <c r="F344" s="45"/>
      <c r="G344" s="45"/>
      <c r="H344" s="45" t="s">
        <v>85</v>
      </c>
      <c r="I344" s="61" t="s">
        <v>121</v>
      </c>
      <c r="J344" s="70" t="s">
        <v>77</v>
      </c>
      <c r="K344" s="10" t="s">
        <v>180</v>
      </c>
      <c r="L344" s="45" t="s">
        <v>279</v>
      </c>
      <c r="M344" s="62" t="s">
        <v>1405</v>
      </c>
      <c r="N344" s="62" t="s">
        <v>1109</v>
      </c>
      <c r="O344" s="63">
        <v>2020</v>
      </c>
      <c r="P344" s="63"/>
      <c r="Q344" s="63"/>
      <c r="R344" s="64" t="s">
        <v>436</v>
      </c>
      <c r="S344" s="65" t="s">
        <v>1406</v>
      </c>
      <c r="T344" s="75">
        <v>44505</v>
      </c>
      <c r="U344" s="75">
        <v>44530</v>
      </c>
      <c r="V344" s="63"/>
      <c r="W344" s="45" t="s">
        <v>1407</v>
      </c>
      <c r="X344" s="66">
        <v>1</v>
      </c>
      <c r="Y344" s="69" t="s">
        <v>45</v>
      </c>
      <c r="Z344" s="63"/>
      <c r="AA344" s="63">
        <v>12</v>
      </c>
      <c r="AB344" s="63">
        <v>2021</v>
      </c>
      <c r="AC344" s="68">
        <v>44167</v>
      </c>
      <c r="AD344" s="79">
        <f ca="1">TODAY()-TABLA345[[#This Row],[Fecha radicación informe]]</f>
        <v>1230</v>
      </c>
      <c r="AE344" s="22" t="s">
        <v>58</v>
      </c>
      <c r="AF344" s="14"/>
    </row>
    <row r="345" spans="1:32" ht="409.5" x14ac:dyDescent="0.2">
      <c r="A345" s="44">
        <v>3863</v>
      </c>
      <c r="B345" s="45">
        <v>52</v>
      </c>
      <c r="C345" s="45">
        <v>2020</v>
      </c>
      <c r="D345" s="60" t="s">
        <v>1408</v>
      </c>
      <c r="E345" s="10" t="s">
        <v>34</v>
      </c>
      <c r="F345" s="45"/>
      <c r="G345" s="45"/>
      <c r="H345" s="45" t="s">
        <v>85</v>
      </c>
      <c r="I345" s="61" t="s">
        <v>49</v>
      </c>
      <c r="J345" s="70" t="s">
        <v>50</v>
      </c>
      <c r="K345" s="10" t="s">
        <v>180</v>
      </c>
      <c r="L345" s="45" t="s">
        <v>279</v>
      </c>
      <c r="M345" s="62" t="s">
        <v>1405</v>
      </c>
      <c r="N345" s="62" t="s">
        <v>1109</v>
      </c>
      <c r="O345" s="63">
        <v>2020</v>
      </c>
      <c r="P345" s="63"/>
      <c r="Q345" s="63"/>
      <c r="R345" s="64" t="s">
        <v>436</v>
      </c>
      <c r="S345" s="65" t="s">
        <v>1409</v>
      </c>
      <c r="T345" s="75">
        <v>44505</v>
      </c>
      <c r="U345" s="75">
        <v>44530</v>
      </c>
      <c r="V345" s="63"/>
      <c r="W345" s="45" t="s">
        <v>1410</v>
      </c>
      <c r="X345" s="66">
        <v>1</v>
      </c>
      <c r="Y345" s="69" t="s">
        <v>45</v>
      </c>
      <c r="Z345" s="63"/>
      <c r="AA345" s="63">
        <v>12</v>
      </c>
      <c r="AB345" s="63">
        <v>2021</v>
      </c>
      <c r="AC345" s="68">
        <v>44167</v>
      </c>
      <c r="AD345" s="79">
        <f ca="1">TODAY()-TABLA345[[#This Row],[Fecha radicación informe]]</f>
        <v>1230</v>
      </c>
      <c r="AE345" s="22" t="s">
        <v>58</v>
      </c>
      <c r="AF345" s="14"/>
    </row>
    <row r="346" spans="1:32" ht="204.75" x14ac:dyDescent="0.2">
      <c r="A346" s="44">
        <v>3864</v>
      </c>
      <c r="B346" s="45">
        <v>53</v>
      </c>
      <c r="C346" s="45">
        <v>2020</v>
      </c>
      <c r="D346" s="60" t="s">
        <v>1411</v>
      </c>
      <c r="E346" s="10" t="s">
        <v>34</v>
      </c>
      <c r="F346" s="45"/>
      <c r="G346" s="45"/>
      <c r="H346" s="45" t="s">
        <v>85</v>
      </c>
      <c r="I346" s="61" t="s">
        <v>170</v>
      </c>
      <c r="J346" s="70" t="s">
        <v>50</v>
      </c>
      <c r="K346" s="45" t="s">
        <v>1412</v>
      </c>
      <c r="L346" s="45" t="s">
        <v>210</v>
      </c>
      <c r="M346" s="62" t="s">
        <v>1405</v>
      </c>
      <c r="N346" s="62" t="s">
        <v>1109</v>
      </c>
      <c r="O346" s="63">
        <v>2020</v>
      </c>
      <c r="P346" s="63"/>
      <c r="Q346" s="63"/>
      <c r="R346" s="64" t="s">
        <v>358</v>
      </c>
      <c r="S346" s="65" t="s">
        <v>1413</v>
      </c>
      <c r="T346" s="75">
        <v>44533</v>
      </c>
      <c r="U346" s="75">
        <v>44316</v>
      </c>
      <c r="V346" s="63"/>
      <c r="W346" s="45" t="s">
        <v>1414</v>
      </c>
      <c r="X346" s="66">
        <v>1</v>
      </c>
      <c r="Y346" s="69" t="s">
        <v>45</v>
      </c>
      <c r="Z346" s="63"/>
      <c r="AA346" s="63">
        <v>7</v>
      </c>
      <c r="AB346" s="63">
        <v>2021</v>
      </c>
      <c r="AC346" s="68">
        <v>44172</v>
      </c>
      <c r="AD346" s="79">
        <f ca="1">TODAY()-TABLA345[[#This Row],[Fecha radicación informe]]</f>
        <v>1225</v>
      </c>
      <c r="AE346" s="22" t="s">
        <v>758</v>
      </c>
      <c r="AF346" s="14"/>
    </row>
    <row r="347" spans="1:32" ht="409.5" x14ac:dyDescent="0.2">
      <c r="A347" s="44">
        <v>3865</v>
      </c>
      <c r="B347" s="45">
        <v>54</v>
      </c>
      <c r="C347" s="45">
        <v>2020</v>
      </c>
      <c r="D347" s="60" t="s">
        <v>1415</v>
      </c>
      <c r="E347" s="10" t="s">
        <v>333</v>
      </c>
      <c r="F347" s="45"/>
      <c r="G347" s="45"/>
      <c r="H347" s="45" t="s">
        <v>35</v>
      </c>
      <c r="I347" s="61" t="s">
        <v>36</v>
      </c>
      <c r="J347" s="70" t="s">
        <v>98</v>
      </c>
      <c r="K347" s="45" t="s">
        <v>1416</v>
      </c>
      <c r="L347" s="45" t="s">
        <v>1107</v>
      </c>
      <c r="M347" s="62" t="s">
        <v>1417</v>
      </c>
      <c r="N347" s="62" t="s">
        <v>1151</v>
      </c>
      <c r="O347" s="63">
        <v>2020</v>
      </c>
      <c r="P347" s="63"/>
      <c r="Q347" s="63"/>
      <c r="R347" s="64" t="s">
        <v>358</v>
      </c>
      <c r="S347" s="65" t="s">
        <v>1418</v>
      </c>
      <c r="T347" s="75">
        <v>44230</v>
      </c>
      <c r="U347" s="75" t="s">
        <v>1419</v>
      </c>
      <c r="V347" s="63"/>
      <c r="W347" s="45" t="s">
        <v>1420</v>
      </c>
      <c r="X347" s="66">
        <v>0</v>
      </c>
      <c r="Y347" s="69" t="s">
        <v>305</v>
      </c>
      <c r="Z347" s="63"/>
      <c r="AA347" s="63"/>
      <c r="AB347" s="63"/>
      <c r="AC347" s="68" t="s">
        <v>1421</v>
      </c>
      <c r="AD347" s="79">
        <f ca="1">TODAY()-TABLA345[[#This Row],[Fecha radicación informe]]</f>
        <v>1215</v>
      </c>
      <c r="AE347" s="22" t="s">
        <v>46</v>
      </c>
      <c r="AF347" s="34" t="s">
        <v>1422</v>
      </c>
    </row>
    <row r="348" spans="1:32" ht="409.5" x14ac:dyDescent="0.2">
      <c r="A348" s="44">
        <v>3866</v>
      </c>
      <c r="B348" s="45">
        <v>55</v>
      </c>
      <c r="C348" s="45">
        <v>2020</v>
      </c>
      <c r="D348" s="60" t="s">
        <v>1423</v>
      </c>
      <c r="E348" s="10" t="s">
        <v>34</v>
      </c>
      <c r="F348" s="45"/>
      <c r="G348" s="45"/>
      <c r="H348" s="45" t="s">
        <v>35</v>
      </c>
      <c r="I348" s="61" t="s">
        <v>36</v>
      </c>
      <c r="J348" s="70" t="s">
        <v>98</v>
      </c>
      <c r="K348" s="45" t="s">
        <v>1416</v>
      </c>
      <c r="L348" s="45" t="s">
        <v>285</v>
      </c>
      <c r="M348" s="62" t="s">
        <v>1417</v>
      </c>
      <c r="N348" s="62" t="s">
        <v>1151</v>
      </c>
      <c r="O348" s="63">
        <v>2020</v>
      </c>
      <c r="P348" s="63"/>
      <c r="Q348" s="63"/>
      <c r="R348" s="64"/>
      <c r="S348" s="65" t="s">
        <v>1424</v>
      </c>
      <c r="T348" s="75">
        <v>44257</v>
      </c>
      <c r="U348" s="75">
        <v>44377</v>
      </c>
      <c r="V348" s="63"/>
      <c r="W348" s="45" t="s">
        <v>1425</v>
      </c>
      <c r="X348" s="66">
        <v>1</v>
      </c>
      <c r="Y348" s="69" t="s">
        <v>45</v>
      </c>
      <c r="Z348" s="63"/>
      <c r="AA348" s="63">
        <v>8</v>
      </c>
      <c r="AB348" s="63">
        <v>2021</v>
      </c>
      <c r="AC348" s="68" t="s">
        <v>1421</v>
      </c>
      <c r="AD348" s="79">
        <f ca="1">TODAY()-TABLA345[[#This Row],[Fecha radicación informe]]</f>
        <v>1215</v>
      </c>
      <c r="AE348" s="22" t="s">
        <v>46</v>
      </c>
      <c r="AF348" s="14"/>
    </row>
    <row r="349" spans="1:32" ht="409.5" x14ac:dyDescent="0.2">
      <c r="A349" s="44">
        <v>3867</v>
      </c>
      <c r="B349" s="45">
        <v>56</v>
      </c>
      <c r="C349" s="45">
        <v>2020</v>
      </c>
      <c r="D349" s="60" t="s">
        <v>1426</v>
      </c>
      <c r="E349" s="10" t="s">
        <v>333</v>
      </c>
      <c r="F349" s="45"/>
      <c r="G349" s="45"/>
      <c r="H349" s="45" t="s">
        <v>35</v>
      </c>
      <c r="I349" s="61" t="s">
        <v>36</v>
      </c>
      <c r="J349" s="12" t="s">
        <v>98</v>
      </c>
      <c r="K349" s="45" t="s">
        <v>1017</v>
      </c>
      <c r="L349" s="45" t="s">
        <v>39</v>
      </c>
      <c r="M349" s="62" t="s">
        <v>1417</v>
      </c>
      <c r="N349" s="62" t="s">
        <v>1151</v>
      </c>
      <c r="O349" s="63">
        <v>2020</v>
      </c>
      <c r="P349" s="63"/>
      <c r="Q349" s="63"/>
      <c r="R349" s="64" t="s">
        <v>436</v>
      </c>
      <c r="S349" s="65" t="s">
        <v>1427</v>
      </c>
      <c r="T349" s="75" t="s">
        <v>1428</v>
      </c>
      <c r="U349" s="75" t="s">
        <v>1419</v>
      </c>
      <c r="V349" s="63"/>
      <c r="W349" s="45" t="s">
        <v>1429</v>
      </c>
      <c r="X349" s="66">
        <v>0.5</v>
      </c>
      <c r="Y349" s="69" t="s">
        <v>305</v>
      </c>
      <c r="Z349" s="63"/>
      <c r="AA349" s="63"/>
      <c r="AB349" s="63"/>
      <c r="AC349" s="68" t="s">
        <v>1421</v>
      </c>
      <c r="AD349" s="79">
        <f ca="1">TODAY()-TABLA345[[#This Row],[Fecha radicación informe]]</f>
        <v>1215</v>
      </c>
      <c r="AE349" s="22" t="s">
        <v>46</v>
      </c>
      <c r="AF349" s="34" t="s">
        <v>1430</v>
      </c>
    </row>
    <row r="350" spans="1:32" ht="189" x14ac:dyDescent="0.2">
      <c r="A350" s="44">
        <v>3868</v>
      </c>
      <c r="B350" s="45">
        <v>57</v>
      </c>
      <c r="C350" s="45">
        <v>2020</v>
      </c>
      <c r="D350" s="60" t="s">
        <v>1431</v>
      </c>
      <c r="E350" s="10" t="s">
        <v>34</v>
      </c>
      <c r="F350" s="45"/>
      <c r="G350" s="45"/>
      <c r="H350" s="45" t="s">
        <v>301</v>
      </c>
      <c r="I350" s="61" t="s">
        <v>36</v>
      </c>
      <c r="J350" s="12" t="s">
        <v>37</v>
      </c>
      <c r="K350" s="45" t="s">
        <v>1017</v>
      </c>
      <c r="L350" s="45" t="s">
        <v>39</v>
      </c>
      <c r="M350" s="62" t="s">
        <v>1417</v>
      </c>
      <c r="N350" s="62" t="s">
        <v>1151</v>
      </c>
      <c r="O350" s="63">
        <v>2020</v>
      </c>
      <c r="P350" s="63"/>
      <c r="Q350" s="63"/>
      <c r="R350" s="64" t="s">
        <v>42</v>
      </c>
      <c r="S350" s="65" t="s">
        <v>1432</v>
      </c>
      <c r="T350" s="75" t="s">
        <v>1428</v>
      </c>
      <c r="U350" s="75">
        <v>44227</v>
      </c>
      <c r="V350" s="63"/>
      <c r="W350" s="45" t="s">
        <v>1433</v>
      </c>
      <c r="X350" s="66">
        <v>1</v>
      </c>
      <c r="Y350" s="69" t="s">
        <v>45</v>
      </c>
      <c r="Z350" s="63"/>
      <c r="AA350" s="63">
        <v>1</v>
      </c>
      <c r="AB350" s="63">
        <v>2021</v>
      </c>
      <c r="AC350" s="68" t="s">
        <v>1421</v>
      </c>
      <c r="AD350" s="79">
        <f ca="1">TODAY()-TABLA345[[#This Row],[Fecha radicación informe]]</f>
        <v>1215</v>
      </c>
      <c r="AE350" s="22" t="s">
        <v>46</v>
      </c>
      <c r="AF350" s="14"/>
    </row>
    <row r="351" spans="1:32" ht="409.5" x14ac:dyDescent="0.2">
      <c r="A351" s="44">
        <v>3869</v>
      </c>
      <c r="B351" s="45">
        <v>58</v>
      </c>
      <c r="C351" s="45">
        <v>2020</v>
      </c>
      <c r="D351" s="60" t="s">
        <v>1434</v>
      </c>
      <c r="E351" s="10" t="s">
        <v>34</v>
      </c>
      <c r="F351" s="45"/>
      <c r="G351" s="45"/>
      <c r="H351" s="45" t="s">
        <v>85</v>
      </c>
      <c r="I351" s="61" t="s">
        <v>36</v>
      </c>
      <c r="J351" s="12" t="s">
        <v>37</v>
      </c>
      <c r="K351" s="45" t="s">
        <v>1017</v>
      </c>
      <c r="L351" s="45" t="s">
        <v>39</v>
      </c>
      <c r="M351" s="62" t="s">
        <v>1417</v>
      </c>
      <c r="N351" s="62" t="s">
        <v>1151</v>
      </c>
      <c r="O351" s="63">
        <v>2020</v>
      </c>
      <c r="P351" s="63"/>
      <c r="Q351" s="63"/>
      <c r="R351" s="64" t="s">
        <v>42</v>
      </c>
      <c r="S351" s="65" t="s">
        <v>1435</v>
      </c>
      <c r="T351" s="75">
        <v>44532</v>
      </c>
      <c r="U351" s="75" t="s">
        <v>1436</v>
      </c>
      <c r="V351" s="63"/>
      <c r="W351" s="45" t="s">
        <v>1437</v>
      </c>
      <c r="X351" s="66">
        <v>1</v>
      </c>
      <c r="Y351" s="69" t="s">
        <v>45</v>
      </c>
      <c r="Z351" s="63"/>
      <c r="AA351" s="63">
        <v>5</v>
      </c>
      <c r="AB351" s="63">
        <v>2021</v>
      </c>
      <c r="AC351" s="68" t="s">
        <v>1421</v>
      </c>
      <c r="AD351" s="79">
        <f ca="1">TODAY()-TABLA345[[#This Row],[Fecha radicación informe]]</f>
        <v>1215</v>
      </c>
      <c r="AE351" s="22" t="s">
        <v>46</v>
      </c>
      <c r="AF351" s="14"/>
    </row>
    <row r="352" spans="1:32" ht="409.5" x14ac:dyDescent="0.2">
      <c r="A352" s="44">
        <v>3870</v>
      </c>
      <c r="B352" s="45">
        <v>59</v>
      </c>
      <c r="C352" s="45">
        <v>2020</v>
      </c>
      <c r="D352" s="60" t="s">
        <v>1438</v>
      </c>
      <c r="E352" s="10" t="s">
        <v>1321</v>
      </c>
      <c r="F352" s="45"/>
      <c r="G352" s="45"/>
      <c r="H352" s="45" t="s">
        <v>35</v>
      </c>
      <c r="I352" s="61" t="s">
        <v>36</v>
      </c>
      <c r="J352" s="12" t="s">
        <v>98</v>
      </c>
      <c r="K352" s="45" t="s">
        <v>1017</v>
      </c>
      <c r="L352" s="45" t="s">
        <v>39</v>
      </c>
      <c r="M352" s="62" t="s">
        <v>1417</v>
      </c>
      <c r="N352" s="62" t="s">
        <v>1151</v>
      </c>
      <c r="O352" s="63">
        <v>2020</v>
      </c>
      <c r="P352" s="63"/>
      <c r="Q352" s="63"/>
      <c r="R352" s="64" t="s">
        <v>42</v>
      </c>
      <c r="S352" s="65" t="s">
        <v>1439</v>
      </c>
      <c r="T352" s="75">
        <v>44230</v>
      </c>
      <c r="U352" s="75" t="s">
        <v>1440</v>
      </c>
      <c r="V352" s="63"/>
      <c r="W352" s="45" t="s">
        <v>1441</v>
      </c>
      <c r="X352" s="66">
        <v>1</v>
      </c>
      <c r="Y352" s="69" t="s">
        <v>318</v>
      </c>
      <c r="Z352" s="63"/>
      <c r="AA352" s="63">
        <v>4</v>
      </c>
      <c r="AB352" s="63">
        <v>2023</v>
      </c>
      <c r="AC352" s="68" t="s">
        <v>1421</v>
      </c>
      <c r="AD352" s="79">
        <f ca="1">TODAY()-TABLA345[[#This Row],[Fecha radicación informe]]</f>
        <v>1215</v>
      </c>
      <c r="AE352" s="22" t="s">
        <v>46</v>
      </c>
      <c r="AF352" s="34" t="s">
        <v>1442</v>
      </c>
    </row>
    <row r="353" spans="1:32" ht="409.5" x14ac:dyDescent="0.2">
      <c r="A353" s="44">
        <v>3871</v>
      </c>
      <c r="B353" s="45">
        <v>60</v>
      </c>
      <c r="C353" s="45">
        <v>2020</v>
      </c>
      <c r="D353" s="60" t="s">
        <v>1443</v>
      </c>
      <c r="E353" s="10" t="s">
        <v>34</v>
      </c>
      <c r="F353" s="45"/>
      <c r="G353" s="45"/>
      <c r="H353" s="45" t="s">
        <v>85</v>
      </c>
      <c r="I353" s="61" t="s">
        <v>49</v>
      </c>
      <c r="J353" s="70" t="s">
        <v>50</v>
      </c>
      <c r="K353" s="45" t="s">
        <v>1091</v>
      </c>
      <c r="L353" s="45" t="s">
        <v>765</v>
      </c>
      <c r="M353" s="62" t="s">
        <v>1417</v>
      </c>
      <c r="N353" s="62" t="s">
        <v>1151</v>
      </c>
      <c r="O353" s="63">
        <v>2020</v>
      </c>
      <c r="P353" s="63"/>
      <c r="Q353" s="63"/>
      <c r="R353" s="64" t="s">
        <v>42</v>
      </c>
      <c r="S353" s="65" t="s">
        <v>1444</v>
      </c>
      <c r="T353" s="75">
        <v>44288</v>
      </c>
      <c r="U353" s="75">
        <v>44408</v>
      </c>
      <c r="V353" s="63"/>
      <c r="W353" s="45" t="s">
        <v>1445</v>
      </c>
      <c r="X353" s="66">
        <v>1</v>
      </c>
      <c r="Y353" s="69" t="s">
        <v>45</v>
      </c>
      <c r="Z353" s="63"/>
      <c r="AA353" s="63">
        <v>6</v>
      </c>
      <c r="AB353" s="63">
        <v>2021</v>
      </c>
      <c r="AC353" s="68" t="s">
        <v>1446</v>
      </c>
      <c r="AD353" s="79">
        <f ca="1">TODAY()-TABLA345[[#This Row],[Fecha radicación informe]]</f>
        <v>1209</v>
      </c>
      <c r="AE353" s="22" t="s">
        <v>758</v>
      </c>
      <c r="AF353" s="14"/>
    </row>
    <row r="354" spans="1:32" ht="409.5" x14ac:dyDescent="0.2">
      <c r="A354" s="44">
        <v>3872</v>
      </c>
      <c r="B354" s="45">
        <v>61</v>
      </c>
      <c r="C354" s="45">
        <v>2020</v>
      </c>
      <c r="D354" s="60" t="s">
        <v>1447</v>
      </c>
      <c r="E354" s="10" t="s">
        <v>1448</v>
      </c>
      <c r="F354" s="45"/>
      <c r="G354" s="45"/>
      <c r="H354" s="45" t="s">
        <v>85</v>
      </c>
      <c r="I354" s="61" t="s">
        <v>49</v>
      </c>
      <c r="J354" s="70" t="s">
        <v>50</v>
      </c>
      <c r="K354" s="10" t="s">
        <v>180</v>
      </c>
      <c r="L354" s="45" t="s">
        <v>765</v>
      </c>
      <c r="M354" s="62" t="s">
        <v>1417</v>
      </c>
      <c r="N354" s="62" t="s">
        <v>1151</v>
      </c>
      <c r="O354" s="63">
        <v>2020</v>
      </c>
      <c r="P354" s="63"/>
      <c r="Q354" s="63"/>
      <c r="R354" s="64" t="s">
        <v>42</v>
      </c>
      <c r="S354" s="65" t="s">
        <v>1449</v>
      </c>
      <c r="T354" s="75">
        <v>44288</v>
      </c>
      <c r="U354" s="75" t="s">
        <v>1450</v>
      </c>
      <c r="V354" s="63"/>
      <c r="W354" s="45" t="s">
        <v>1451</v>
      </c>
      <c r="X354" s="66">
        <v>1</v>
      </c>
      <c r="Y354" s="19" t="s">
        <v>45</v>
      </c>
      <c r="Z354" s="63"/>
      <c r="AA354" s="63">
        <v>4</v>
      </c>
      <c r="AB354" s="63">
        <v>2022</v>
      </c>
      <c r="AC354" s="68" t="s">
        <v>1446</v>
      </c>
      <c r="AD354" s="79">
        <f ca="1">TODAY()-TABLA345[[#This Row],[Fecha radicación informe]]</f>
        <v>1209</v>
      </c>
      <c r="AE354" s="22" t="s">
        <v>758</v>
      </c>
      <c r="AF354" s="34" t="s">
        <v>1452</v>
      </c>
    </row>
    <row r="355" spans="1:32" ht="283.5" x14ac:dyDescent="0.2">
      <c r="A355" s="44">
        <v>3873</v>
      </c>
      <c r="B355" s="45">
        <v>1</v>
      </c>
      <c r="C355" s="45">
        <v>2021</v>
      </c>
      <c r="D355" s="60" t="s">
        <v>1453</v>
      </c>
      <c r="E355" s="10" t="s">
        <v>34</v>
      </c>
      <c r="F355" s="45"/>
      <c r="G355" s="45"/>
      <c r="H355" s="45" t="s">
        <v>48</v>
      </c>
      <c r="I355" s="61" t="s">
        <v>308</v>
      </c>
      <c r="J355" s="12" t="s">
        <v>133</v>
      </c>
      <c r="K355" s="45" t="s">
        <v>927</v>
      </c>
      <c r="L355" s="45" t="s">
        <v>279</v>
      </c>
      <c r="M355" s="62" t="s">
        <v>1454</v>
      </c>
      <c r="N355" s="62" t="s">
        <v>1455</v>
      </c>
      <c r="O355" s="63">
        <v>2021</v>
      </c>
      <c r="P355" s="63"/>
      <c r="Q355" s="63"/>
      <c r="R355" s="64" t="s">
        <v>42</v>
      </c>
      <c r="S355" s="65" t="s">
        <v>1456</v>
      </c>
      <c r="T355" s="75" t="s">
        <v>1457</v>
      </c>
      <c r="U355" s="75" t="s">
        <v>1458</v>
      </c>
      <c r="V355" s="63"/>
      <c r="W355" s="45" t="s">
        <v>1459</v>
      </c>
      <c r="X355" s="66">
        <v>1</v>
      </c>
      <c r="Y355" s="69" t="s">
        <v>45</v>
      </c>
      <c r="Z355" s="63"/>
      <c r="AA355" s="63">
        <v>7</v>
      </c>
      <c r="AB355" s="63">
        <v>2021</v>
      </c>
      <c r="AC355" s="68" t="s">
        <v>1460</v>
      </c>
      <c r="AD355" s="79">
        <f ca="1">TODAY()-TABLA345[[#This Row],[Fecha radicación informe]]</f>
        <v>1116</v>
      </c>
      <c r="AE355" s="22" t="s">
        <v>758</v>
      </c>
      <c r="AF355" s="14"/>
    </row>
    <row r="356" spans="1:32" ht="409.5" x14ac:dyDescent="0.2">
      <c r="A356" s="44">
        <v>3874</v>
      </c>
      <c r="B356" s="45">
        <v>2</v>
      </c>
      <c r="C356" s="45">
        <v>2021</v>
      </c>
      <c r="D356" s="60" t="s">
        <v>1461</v>
      </c>
      <c r="E356" s="10" t="s">
        <v>34</v>
      </c>
      <c r="F356" s="45"/>
      <c r="G356" s="45"/>
      <c r="H356" s="45" t="s">
        <v>48</v>
      </c>
      <c r="I356" s="61" t="s">
        <v>308</v>
      </c>
      <c r="J356" s="12" t="s">
        <v>133</v>
      </c>
      <c r="K356" s="45" t="s">
        <v>927</v>
      </c>
      <c r="L356" s="45" t="s">
        <v>279</v>
      </c>
      <c r="M356" s="62" t="s">
        <v>1454</v>
      </c>
      <c r="N356" s="62" t="s">
        <v>1455</v>
      </c>
      <c r="O356" s="63">
        <v>2021</v>
      </c>
      <c r="P356" s="63"/>
      <c r="Q356" s="63"/>
      <c r="R356" s="64" t="s">
        <v>436</v>
      </c>
      <c r="S356" s="65" t="s">
        <v>1462</v>
      </c>
      <c r="T356" s="75" t="s">
        <v>1463</v>
      </c>
      <c r="U356" s="75">
        <v>44352</v>
      </c>
      <c r="V356" s="63"/>
      <c r="W356" s="45" t="s">
        <v>1464</v>
      </c>
      <c r="X356" s="66">
        <v>1</v>
      </c>
      <c r="Y356" s="69" t="s">
        <v>45</v>
      </c>
      <c r="Z356" s="63"/>
      <c r="AA356" s="63">
        <v>5</v>
      </c>
      <c r="AB356" s="63">
        <v>2021</v>
      </c>
      <c r="AC356" s="68" t="s">
        <v>1460</v>
      </c>
      <c r="AD356" s="79">
        <f ca="1">TODAY()-TABLA345[[#This Row],[Fecha radicación informe]]</f>
        <v>1116</v>
      </c>
      <c r="AE356" s="22" t="s">
        <v>758</v>
      </c>
      <c r="AF356" s="14"/>
    </row>
    <row r="357" spans="1:32" ht="409.5" x14ac:dyDescent="0.2">
      <c r="A357" s="44">
        <v>3875</v>
      </c>
      <c r="B357" s="45">
        <v>3</v>
      </c>
      <c r="C357" s="45">
        <v>2021</v>
      </c>
      <c r="D357" s="60" t="s">
        <v>1465</v>
      </c>
      <c r="E357" s="10" t="s">
        <v>315</v>
      </c>
      <c r="F357" s="45"/>
      <c r="G357" s="45"/>
      <c r="H357" s="45" t="s">
        <v>85</v>
      </c>
      <c r="I357" s="61" t="s">
        <v>49</v>
      </c>
      <c r="J357" s="70" t="s">
        <v>50</v>
      </c>
      <c r="K357" s="10" t="s">
        <v>180</v>
      </c>
      <c r="L357" s="45" t="s">
        <v>492</v>
      </c>
      <c r="M357" s="62" t="s">
        <v>1454</v>
      </c>
      <c r="N357" s="62" t="s">
        <v>1455</v>
      </c>
      <c r="O357" s="63">
        <v>2021</v>
      </c>
      <c r="P357" s="63"/>
      <c r="Q357" s="63"/>
      <c r="R357" s="64" t="s">
        <v>42</v>
      </c>
      <c r="S357" s="65" t="s">
        <v>1466</v>
      </c>
      <c r="T357" s="75" t="s">
        <v>1467</v>
      </c>
      <c r="U357" s="75" t="s">
        <v>985</v>
      </c>
      <c r="V357" s="63"/>
      <c r="W357" s="45" t="s">
        <v>1468</v>
      </c>
      <c r="X357" s="66">
        <v>0.6</v>
      </c>
      <c r="Y357" s="69" t="s">
        <v>305</v>
      </c>
      <c r="Z357" s="63"/>
      <c r="AA357" s="63"/>
      <c r="AB357" s="63"/>
      <c r="AC357" s="68" t="s">
        <v>1460</v>
      </c>
      <c r="AD357" s="79">
        <f ca="1">TODAY()-TABLA345[[#This Row],[Fecha radicación informe]]</f>
        <v>1116</v>
      </c>
      <c r="AE357" s="22" t="s">
        <v>758</v>
      </c>
      <c r="AF357" s="34" t="s">
        <v>1469</v>
      </c>
    </row>
    <row r="358" spans="1:32" ht="409.5" x14ac:dyDescent="0.2">
      <c r="A358" s="44">
        <v>3876</v>
      </c>
      <c r="B358" s="45">
        <v>4</v>
      </c>
      <c r="C358" s="45">
        <v>2021</v>
      </c>
      <c r="D358" s="60" t="s">
        <v>1470</v>
      </c>
      <c r="E358" s="10" t="s">
        <v>34</v>
      </c>
      <c r="F358" s="45"/>
      <c r="G358" s="45"/>
      <c r="H358" s="45" t="s">
        <v>85</v>
      </c>
      <c r="I358" s="61" t="s">
        <v>49</v>
      </c>
      <c r="J358" s="70" t="s">
        <v>50</v>
      </c>
      <c r="K358" s="10" t="s">
        <v>180</v>
      </c>
      <c r="L358" s="45" t="s">
        <v>765</v>
      </c>
      <c r="M358" s="62" t="s">
        <v>1454</v>
      </c>
      <c r="N358" s="62" t="s">
        <v>1455</v>
      </c>
      <c r="O358" s="63">
        <v>2021</v>
      </c>
      <c r="P358" s="63"/>
      <c r="Q358" s="63"/>
      <c r="R358" s="64" t="s">
        <v>42</v>
      </c>
      <c r="S358" s="65" t="s">
        <v>1471</v>
      </c>
      <c r="T358" s="75">
        <v>44352</v>
      </c>
      <c r="U358" s="75">
        <v>44439</v>
      </c>
      <c r="V358" s="63"/>
      <c r="W358" s="45" t="s">
        <v>1472</v>
      </c>
      <c r="X358" s="66">
        <v>1</v>
      </c>
      <c r="Y358" s="69" t="s">
        <v>45</v>
      </c>
      <c r="Z358" s="63"/>
      <c r="AA358" s="63">
        <v>9</v>
      </c>
      <c r="AB358" s="63">
        <v>2021</v>
      </c>
      <c r="AC358" s="68" t="s">
        <v>1460</v>
      </c>
      <c r="AD358" s="79">
        <f ca="1">TODAY()-TABLA345[[#This Row],[Fecha radicación informe]]</f>
        <v>1116</v>
      </c>
      <c r="AE358" s="22" t="s">
        <v>758</v>
      </c>
      <c r="AF358" s="14"/>
    </row>
    <row r="359" spans="1:32" ht="409.5" x14ac:dyDescent="0.2">
      <c r="A359" s="44">
        <v>3877</v>
      </c>
      <c r="B359" s="45">
        <v>5</v>
      </c>
      <c r="C359" s="45">
        <v>2021</v>
      </c>
      <c r="D359" s="60" t="s">
        <v>1473</v>
      </c>
      <c r="E359" s="10" t="s">
        <v>315</v>
      </c>
      <c r="F359" s="45"/>
      <c r="G359" s="45"/>
      <c r="H359" s="45" t="s">
        <v>85</v>
      </c>
      <c r="I359" s="61" t="s">
        <v>49</v>
      </c>
      <c r="J359" s="70" t="s">
        <v>50</v>
      </c>
      <c r="K359" s="10" t="s">
        <v>180</v>
      </c>
      <c r="L359" s="45" t="s">
        <v>492</v>
      </c>
      <c r="M359" s="62" t="s">
        <v>1454</v>
      </c>
      <c r="N359" s="62" t="s">
        <v>1455</v>
      </c>
      <c r="O359" s="63">
        <v>2021</v>
      </c>
      <c r="P359" s="63"/>
      <c r="Q359" s="63"/>
      <c r="R359" s="64" t="s">
        <v>42</v>
      </c>
      <c r="S359" s="65" t="s">
        <v>1474</v>
      </c>
      <c r="T359" s="75">
        <v>44352</v>
      </c>
      <c r="U359" s="75" t="s">
        <v>985</v>
      </c>
      <c r="V359" s="63"/>
      <c r="W359" s="45" t="s">
        <v>1475</v>
      </c>
      <c r="X359" s="66">
        <v>0.8</v>
      </c>
      <c r="Y359" s="69" t="s">
        <v>305</v>
      </c>
      <c r="Z359" s="63"/>
      <c r="AA359" s="63"/>
      <c r="AB359" s="63"/>
      <c r="AC359" s="68" t="s">
        <v>1460</v>
      </c>
      <c r="AD359" s="79">
        <f ca="1">TODAY()-TABLA345[[#This Row],[Fecha radicación informe]]</f>
        <v>1116</v>
      </c>
      <c r="AE359" s="22" t="s">
        <v>758</v>
      </c>
      <c r="AF359" s="34" t="s">
        <v>1476</v>
      </c>
    </row>
    <row r="360" spans="1:32" ht="409.5" x14ac:dyDescent="0.2">
      <c r="A360" s="44">
        <v>3878</v>
      </c>
      <c r="B360" s="45">
        <v>6</v>
      </c>
      <c r="C360" s="45">
        <v>2021</v>
      </c>
      <c r="D360" s="60" t="s">
        <v>1477</v>
      </c>
      <c r="E360" s="10" t="s">
        <v>34</v>
      </c>
      <c r="F360" s="45"/>
      <c r="G360" s="45"/>
      <c r="H360" s="45" t="s">
        <v>85</v>
      </c>
      <c r="I360" s="61" t="s">
        <v>49</v>
      </c>
      <c r="J360" s="70" t="s">
        <v>50</v>
      </c>
      <c r="K360" s="10" t="s">
        <v>180</v>
      </c>
      <c r="L360" s="45" t="s">
        <v>765</v>
      </c>
      <c r="M360" s="62" t="s">
        <v>1454</v>
      </c>
      <c r="N360" s="62" t="s">
        <v>1455</v>
      </c>
      <c r="O360" s="63">
        <v>2021</v>
      </c>
      <c r="P360" s="63"/>
      <c r="Q360" s="63"/>
      <c r="R360" s="64" t="s">
        <v>42</v>
      </c>
      <c r="S360" s="65" t="s">
        <v>1478</v>
      </c>
      <c r="T360" s="75">
        <v>44352</v>
      </c>
      <c r="U360" s="75">
        <v>44439</v>
      </c>
      <c r="V360" s="63"/>
      <c r="W360" s="45" t="s">
        <v>1479</v>
      </c>
      <c r="X360" s="66">
        <v>1</v>
      </c>
      <c r="Y360" s="69" t="s">
        <v>45</v>
      </c>
      <c r="Z360" s="63"/>
      <c r="AA360" s="63">
        <v>9</v>
      </c>
      <c r="AB360" s="63">
        <v>2021</v>
      </c>
      <c r="AC360" s="68" t="s">
        <v>1460</v>
      </c>
      <c r="AD360" s="79">
        <f ca="1">TODAY()-TABLA345[[#This Row],[Fecha radicación informe]]</f>
        <v>1116</v>
      </c>
      <c r="AE360" s="22" t="s">
        <v>758</v>
      </c>
      <c r="AF360" s="14"/>
    </row>
    <row r="361" spans="1:32" ht="409.5" x14ac:dyDescent="0.2">
      <c r="A361" s="44">
        <v>3879</v>
      </c>
      <c r="B361" s="45">
        <v>7</v>
      </c>
      <c r="C361" s="45">
        <v>2021</v>
      </c>
      <c r="D361" s="60" t="s">
        <v>1480</v>
      </c>
      <c r="E361" s="10" t="s">
        <v>315</v>
      </c>
      <c r="F361" s="45"/>
      <c r="G361" s="45"/>
      <c r="H361" s="45" t="s">
        <v>85</v>
      </c>
      <c r="I361" s="61" t="s">
        <v>49</v>
      </c>
      <c r="J361" s="70" t="s">
        <v>50</v>
      </c>
      <c r="K361" s="10" t="s">
        <v>180</v>
      </c>
      <c r="L361" s="45" t="s">
        <v>765</v>
      </c>
      <c r="M361" s="62" t="s">
        <v>1454</v>
      </c>
      <c r="N361" s="62" t="s">
        <v>1455</v>
      </c>
      <c r="O361" s="63">
        <v>2021</v>
      </c>
      <c r="P361" s="63"/>
      <c r="Q361" s="63"/>
      <c r="R361" s="64" t="s">
        <v>42</v>
      </c>
      <c r="S361" s="65" t="s">
        <v>1481</v>
      </c>
      <c r="T361" s="75">
        <v>44352</v>
      </c>
      <c r="U361" s="75">
        <v>45260</v>
      </c>
      <c r="V361" s="63"/>
      <c r="W361" s="45" t="s">
        <v>1482</v>
      </c>
      <c r="X361" s="66">
        <v>1</v>
      </c>
      <c r="Y361" s="69" t="s">
        <v>45</v>
      </c>
      <c r="Z361" s="63"/>
      <c r="AA361" s="63"/>
      <c r="AB361" s="63"/>
      <c r="AC361" s="68" t="s">
        <v>1460</v>
      </c>
      <c r="AD361" s="79">
        <f ca="1">TODAY()-TABLA345[[#This Row],[Fecha radicación informe]]</f>
        <v>1116</v>
      </c>
      <c r="AE361" s="22" t="s">
        <v>758</v>
      </c>
      <c r="AF361" s="34" t="s">
        <v>1483</v>
      </c>
    </row>
    <row r="362" spans="1:32" ht="409.5" x14ac:dyDescent="0.2">
      <c r="A362" s="44">
        <v>3880</v>
      </c>
      <c r="B362" s="45">
        <v>8</v>
      </c>
      <c r="C362" s="45">
        <v>2021</v>
      </c>
      <c r="D362" s="60" t="s">
        <v>1484</v>
      </c>
      <c r="E362" s="10" t="s">
        <v>34</v>
      </c>
      <c r="F362" s="45"/>
      <c r="G362" s="45"/>
      <c r="H362" s="45" t="s">
        <v>35</v>
      </c>
      <c r="I362" s="61" t="s">
        <v>36</v>
      </c>
      <c r="J362" s="12" t="s">
        <v>98</v>
      </c>
      <c r="K362" s="45" t="s">
        <v>374</v>
      </c>
      <c r="L362" s="45" t="s">
        <v>285</v>
      </c>
      <c r="M362" s="62" t="s">
        <v>1454</v>
      </c>
      <c r="N362" s="62" t="s">
        <v>1455</v>
      </c>
      <c r="O362" s="63">
        <v>2021</v>
      </c>
      <c r="P362" s="63"/>
      <c r="Q362" s="63"/>
      <c r="R362" s="64" t="s">
        <v>358</v>
      </c>
      <c r="S362" s="65" t="s">
        <v>1485</v>
      </c>
      <c r="T362" s="75">
        <v>44323</v>
      </c>
      <c r="U362" s="75" t="s">
        <v>1486</v>
      </c>
      <c r="V362" s="63"/>
      <c r="W362" s="45" t="s">
        <v>1487</v>
      </c>
      <c r="X362" s="66">
        <v>1</v>
      </c>
      <c r="Y362" s="69" t="s">
        <v>45</v>
      </c>
      <c r="Z362" s="63"/>
      <c r="AA362" s="63">
        <v>8</v>
      </c>
      <c r="AB362" s="63">
        <v>2021</v>
      </c>
      <c r="AC362" s="68">
        <v>44294</v>
      </c>
      <c r="AD362" s="79">
        <f ca="1">TODAY()-TABLA345[[#This Row],[Fecha radicación informe]]</f>
        <v>1103</v>
      </c>
      <c r="AE362" s="22" t="s">
        <v>46</v>
      </c>
      <c r="AF362" s="14"/>
    </row>
    <row r="363" spans="1:32" ht="409.5" x14ac:dyDescent="0.2">
      <c r="A363" s="44">
        <v>3881</v>
      </c>
      <c r="B363" s="45">
        <v>9</v>
      </c>
      <c r="C363" s="45">
        <v>2021</v>
      </c>
      <c r="D363" s="60" t="s">
        <v>1488</v>
      </c>
      <c r="E363" s="10" t="s">
        <v>1271</v>
      </c>
      <c r="F363" s="45"/>
      <c r="G363" s="45"/>
      <c r="H363" s="45" t="s">
        <v>85</v>
      </c>
      <c r="I363" s="61" t="s">
        <v>36</v>
      </c>
      <c r="J363" s="12" t="s">
        <v>37</v>
      </c>
      <c r="K363" s="45" t="s">
        <v>1489</v>
      </c>
      <c r="L363" s="45" t="s">
        <v>100</v>
      </c>
      <c r="M363" s="62" t="s">
        <v>1490</v>
      </c>
      <c r="N363" s="62" t="s">
        <v>889</v>
      </c>
      <c r="O363" s="63">
        <v>2021</v>
      </c>
      <c r="P363" s="63"/>
      <c r="Q363" s="63"/>
      <c r="R363" s="64" t="s">
        <v>42</v>
      </c>
      <c r="S363" s="65" t="s">
        <v>1491</v>
      </c>
      <c r="T363" s="75" t="s">
        <v>1492</v>
      </c>
      <c r="U363" s="75" t="s">
        <v>1493</v>
      </c>
      <c r="V363" s="63"/>
      <c r="W363" s="45" t="s">
        <v>1494</v>
      </c>
      <c r="X363" s="66">
        <v>0</v>
      </c>
      <c r="Y363" s="69" t="s">
        <v>305</v>
      </c>
      <c r="Z363" s="63"/>
      <c r="AA363" s="63"/>
      <c r="AB363" s="63"/>
      <c r="AC363" s="68" t="s">
        <v>1463</v>
      </c>
      <c r="AD363" s="79">
        <f ca="1">TODAY()-TABLA345[[#This Row],[Fecha radicación informe]]</f>
        <v>1084</v>
      </c>
      <c r="AE363" s="22" t="s">
        <v>46</v>
      </c>
      <c r="AF363" s="34" t="s">
        <v>1495</v>
      </c>
    </row>
    <row r="364" spans="1:32" ht="141.75" x14ac:dyDescent="0.2">
      <c r="A364" s="44">
        <v>3882</v>
      </c>
      <c r="B364" s="45">
        <v>10</v>
      </c>
      <c r="C364" s="45">
        <v>2021</v>
      </c>
      <c r="D364" s="60" t="s">
        <v>1496</v>
      </c>
      <c r="E364" s="10" t="s">
        <v>34</v>
      </c>
      <c r="F364" s="45"/>
      <c r="G364" s="45"/>
      <c r="H364" s="45" t="s">
        <v>186</v>
      </c>
      <c r="I364" s="61" t="s">
        <v>187</v>
      </c>
      <c r="J364" s="12" t="s">
        <v>188</v>
      </c>
      <c r="K364" s="45" t="s">
        <v>884</v>
      </c>
      <c r="L364" s="45" t="s">
        <v>123</v>
      </c>
      <c r="M364" s="62" t="s">
        <v>1490</v>
      </c>
      <c r="N364" s="62" t="s">
        <v>889</v>
      </c>
      <c r="O364" s="63">
        <v>2021</v>
      </c>
      <c r="P364" s="63"/>
      <c r="Q364" s="63"/>
      <c r="R364" s="64" t="s">
        <v>358</v>
      </c>
      <c r="S364" s="65" t="s">
        <v>1497</v>
      </c>
      <c r="T364" s="75">
        <v>44331</v>
      </c>
      <c r="U364" s="75">
        <v>44469</v>
      </c>
      <c r="V364" s="63"/>
      <c r="W364" s="45" t="s">
        <v>1498</v>
      </c>
      <c r="X364" s="66">
        <v>1</v>
      </c>
      <c r="Y364" s="69" t="s">
        <v>45</v>
      </c>
      <c r="Z364" s="63"/>
      <c r="AA364" s="63">
        <v>11</v>
      </c>
      <c r="AB364" s="63">
        <v>2021</v>
      </c>
      <c r="AC364" s="68" t="s">
        <v>1499</v>
      </c>
      <c r="AD364" s="79">
        <f ca="1">TODAY()-TABLA345[[#This Row],[Fecha radicación informe]]</f>
        <v>1081</v>
      </c>
      <c r="AE364" s="22" t="s">
        <v>58</v>
      </c>
      <c r="AF364" s="14"/>
    </row>
    <row r="365" spans="1:32" ht="126" x14ac:dyDescent="0.2">
      <c r="A365" s="44">
        <v>3883</v>
      </c>
      <c r="B365" s="45">
        <v>11</v>
      </c>
      <c r="C365" s="45">
        <v>2021</v>
      </c>
      <c r="D365" s="60" t="s">
        <v>1500</v>
      </c>
      <c r="E365" s="10" t="s">
        <v>34</v>
      </c>
      <c r="F365" s="45"/>
      <c r="G365" s="45"/>
      <c r="H365" s="45" t="s">
        <v>186</v>
      </c>
      <c r="I365" s="61" t="s">
        <v>187</v>
      </c>
      <c r="J365" s="12" t="s">
        <v>188</v>
      </c>
      <c r="K365" s="45" t="s">
        <v>884</v>
      </c>
      <c r="L365" s="45" t="s">
        <v>123</v>
      </c>
      <c r="M365" s="62" t="s">
        <v>1490</v>
      </c>
      <c r="N365" s="62" t="s">
        <v>889</v>
      </c>
      <c r="O365" s="63">
        <v>2021</v>
      </c>
      <c r="P365" s="63"/>
      <c r="Q365" s="63"/>
      <c r="R365" s="64" t="s">
        <v>358</v>
      </c>
      <c r="S365" s="65" t="s">
        <v>1501</v>
      </c>
      <c r="T365" s="75">
        <v>44331</v>
      </c>
      <c r="U365" s="75">
        <v>44469</v>
      </c>
      <c r="V365" s="63"/>
      <c r="W365" s="45" t="s">
        <v>1502</v>
      </c>
      <c r="X365" s="66">
        <v>1</v>
      </c>
      <c r="Y365" s="69" t="s">
        <v>45</v>
      </c>
      <c r="Z365" s="63"/>
      <c r="AA365" s="63">
        <v>11</v>
      </c>
      <c r="AB365" s="63">
        <v>2021</v>
      </c>
      <c r="AC365" s="68" t="s">
        <v>1499</v>
      </c>
      <c r="AD365" s="79">
        <f ca="1">TODAY()-TABLA345[[#This Row],[Fecha radicación informe]]</f>
        <v>1081</v>
      </c>
      <c r="AE365" s="22" t="s">
        <v>58</v>
      </c>
      <c r="AF365" s="14"/>
    </row>
    <row r="366" spans="1:32" ht="236.25" x14ac:dyDescent="0.2">
      <c r="A366" s="44">
        <v>3884</v>
      </c>
      <c r="B366" s="45">
        <v>12</v>
      </c>
      <c r="C366" s="45">
        <v>2021</v>
      </c>
      <c r="D366" s="60" t="s">
        <v>1503</v>
      </c>
      <c r="E366" s="10" t="s">
        <v>34</v>
      </c>
      <c r="F366" s="45"/>
      <c r="G366" s="45"/>
      <c r="H366" s="45" t="s">
        <v>186</v>
      </c>
      <c r="I366" s="61" t="s">
        <v>187</v>
      </c>
      <c r="J366" s="12" t="s">
        <v>188</v>
      </c>
      <c r="K366" s="45" t="s">
        <v>884</v>
      </c>
      <c r="L366" s="45" t="s">
        <v>123</v>
      </c>
      <c r="M366" s="62" t="s">
        <v>1490</v>
      </c>
      <c r="N366" s="62" t="s">
        <v>889</v>
      </c>
      <c r="O366" s="63">
        <v>2021</v>
      </c>
      <c r="P366" s="63">
        <v>20221020000001</v>
      </c>
      <c r="Q366" s="63" t="s">
        <v>1504</v>
      </c>
      <c r="R366" s="64" t="s">
        <v>358</v>
      </c>
      <c r="S366" s="65" t="s">
        <v>1505</v>
      </c>
      <c r="T366" s="75">
        <v>44331</v>
      </c>
      <c r="U366" s="75">
        <v>44438</v>
      </c>
      <c r="V366" s="45"/>
      <c r="W366" s="45" t="s">
        <v>1506</v>
      </c>
      <c r="X366" s="66">
        <v>1</v>
      </c>
      <c r="Y366" s="69" t="s">
        <v>45</v>
      </c>
      <c r="Z366" s="63"/>
      <c r="AA366" s="63">
        <v>8</v>
      </c>
      <c r="AB366" s="63">
        <v>2021</v>
      </c>
      <c r="AC366" s="68" t="s">
        <v>1499</v>
      </c>
      <c r="AD366" s="79">
        <f ca="1">TODAY()-TABLA345[[#This Row],[Fecha radicación informe]]</f>
        <v>1081</v>
      </c>
      <c r="AE366" s="22" t="s">
        <v>58</v>
      </c>
      <c r="AF366" s="29" t="s">
        <v>1507</v>
      </c>
    </row>
    <row r="367" spans="1:32" ht="409.5" x14ac:dyDescent="0.2">
      <c r="A367" s="44">
        <v>3885</v>
      </c>
      <c r="B367" s="45">
        <v>13</v>
      </c>
      <c r="C367" s="45">
        <v>2021</v>
      </c>
      <c r="D367" s="60" t="s">
        <v>1508</v>
      </c>
      <c r="E367" s="10" t="s">
        <v>719</v>
      </c>
      <c r="F367" s="45"/>
      <c r="G367" s="45"/>
      <c r="H367" s="45" t="s">
        <v>85</v>
      </c>
      <c r="I367" s="61" t="s">
        <v>49</v>
      </c>
      <c r="J367" s="70" t="s">
        <v>50</v>
      </c>
      <c r="K367" s="10" t="s">
        <v>180</v>
      </c>
      <c r="L367" s="45" t="s">
        <v>765</v>
      </c>
      <c r="M367" s="62" t="s">
        <v>1490</v>
      </c>
      <c r="N367" s="62" t="s">
        <v>889</v>
      </c>
      <c r="O367" s="63">
        <v>2021</v>
      </c>
      <c r="P367" s="63" t="s">
        <v>1509</v>
      </c>
      <c r="Q367" s="63" t="s">
        <v>1510</v>
      </c>
      <c r="R367" s="64" t="s">
        <v>358</v>
      </c>
      <c r="S367" s="65" t="s">
        <v>1511</v>
      </c>
      <c r="T367" s="75" t="s">
        <v>1512</v>
      </c>
      <c r="U367" s="75" t="s">
        <v>777</v>
      </c>
      <c r="V367" s="45" t="s">
        <v>1513</v>
      </c>
      <c r="W367" s="45" t="s">
        <v>1514</v>
      </c>
      <c r="X367" s="66">
        <v>1</v>
      </c>
      <c r="Y367" s="69" t="s">
        <v>45</v>
      </c>
      <c r="Z367" s="63" t="s">
        <v>108</v>
      </c>
      <c r="AA367" s="63">
        <v>12</v>
      </c>
      <c r="AB367" s="63">
        <v>2022</v>
      </c>
      <c r="AC367" s="68" t="s">
        <v>1499</v>
      </c>
      <c r="AD367" s="79">
        <f ca="1">TODAY()-TABLA345[[#This Row],[Fecha radicación informe]]</f>
        <v>1081</v>
      </c>
      <c r="AE367" s="22" t="s">
        <v>758</v>
      </c>
      <c r="AF367" s="34" t="s">
        <v>1515</v>
      </c>
    </row>
    <row r="368" spans="1:32" ht="173.25" x14ac:dyDescent="0.2">
      <c r="A368" s="44">
        <v>3886</v>
      </c>
      <c r="B368" s="45">
        <v>14</v>
      </c>
      <c r="C368" s="45">
        <v>2021</v>
      </c>
      <c r="D368" s="60" t="s">
        <v>1516</v>
      </c>
      <c r="E368" s="10" t="s">
        <v>34</v>
      </c>
      <c r="F368" s="45"/>
      <c r="G368" s="45"/>
      <c r="H368" s="45" t="s">
        <v>48</v>
      </c>
      <c r="I368" s="61" t="s">
        <v>308</v>
      </c>
      <c r="J368" s="12" t="s">
        <v>133</v>
      </c>
      <c r="K368" s="45" t="s">
        <v>927</v>
      </c>
      <c r="L368" s="45" t="s">
        <v>210</v>
      </c>
      <c r="M368" s="62" t="s">
        <v>1490</v>
      </c>
      <c r="N368" s="62" t="s">
        <v>889</v>
      </c>
      <c r="O368" s="63">
        <v>2021</v>
      </c>
      <c r="P368" s="63"/>
      <c r="Q368" s="63"/>
      <c r="R368" s="64"/>
      <c r="S368" s="65"/>
      <c r="T368" s="75"/>
      <c r="U368" s="75"/>
      <c r="V368" s="63"/>
      <c r="W368" s="45" t="s">
        <v>1517</v>
      </c>
      <c r="X368" s="66">
        <v>1</v>
      </c>
      <c r="Y368" s="69" t="s">
        <v>45</v>
      </c>
      <c r="Z368" s="63"/>
      <c r="AA368" s="63">
        <v>6</v>
      </c>
      <c r="AB368" s="63">
        <v>2021</v>
      </c>
      <c r="AC368" s="68">
        <v>44326</v>
      </c>
      <c r="AD368" s="79">
        <f ca="1">TODAY()-TABLA345[[#This Row],[Fecha radicación informe]]</f>
        <v>1071</v>
      </c>
      <c r="AE368" s="22" t="s">
        <v>758</v>
      </c>
      <c r="AF368" s="14"/>
    </row>
    <row r="369" spans="1:32" ht="409.5" x14ac:dyDescent="0.2">
      <c r="A369" s="44">
        <v>3887</v>
      </c>
      <c r="B369" s="45">
        <v>15</v>
      </c>
      <c r="C369" s="45">
        <v>2021</v>
      </c>
      <c r="D369" s="60" t="s">
        <v>1518</v>
      </c>
      <c r="E369" s="10" t="s">
        <v>719</v>
      </c>
      <c r="F369" s="45"/>
      <c r="G369" s="45"/>
      <c r="H369" s="45" t="s">
        <v>48</v>
      </c>
      <c r="I369" s="61" t="s">
        <v>76</v>
      </c>
      <c r="J369" s="70" t="s">
        <v>77</v>
      </c>
      <c r="K369" s="45" t="s">
        <v>251</v>
      </c>
      <c r="L369" s="45" t="s">
        <v>210</v>
      </c>
      <c r="M369" s="62" t="s">
        <v>1490</v>
      </c>
      <c r="N369" s="62" t="s">
        <v>889</v>
      </c>
      <c r="O369" s="63">
        <v>2021</v>
      </c>
      <c r="P369" s="63"/>
      <c r="Q369" s="63"/>
      <c r="R369" s="64" t="s">
        <v>358</v>
      </c>
      <c r="S369" s="65" t="s">
        <v>1519</v>
      </c>
      <c r="T369" s="75">
        <v>44355</v>
      </c>
      <c r="U369" s="75" t="s">
        <v>1384</v>
      </c>
      <c r="V369" s="63"/>
      <c r="W369" s="45" t="s">
        <v>1520</v>
      </c>
      <c r="X369" s="66">
        <v>1</v>
      </c>
      <c r="Y369" s="19" t="s">
        <v>318</v>
      </c>
      <c r="Z369" s="63"/>
      <c r="AA369" s="63">
        <v>2</v>
      </c>
      <c r="AB369" s="63">
        <v>2022</v>
      </c>
      <c r="AC369" s="68">
        <v>44326</v>
      </c>
      <c r="AD369" s="79">
        <f ca="1">TODAY()-TABLA345[[#This Row],[Fecha radicación informe]]</f>
        <v>1071</v>
      </c>
      <c r="AE369" s="22" t="s">
        <v>758</v>
      </c>
      <c r="AF369" s="29" t="s">
        <v>1521</v>
      </c>
    </row>
    <row r="370" spans="1:32" ht="409.5" x14ac:dyDescent="0.2">
      <c r="A370" s="44">
        <v>3888</v>
      </c>
      <c r="B370" s="45">
        <v>16</v>
      </c>
      <c r="C370" s="45">
        <v>2021</v>
      </c>
      <c r="D370" s="60" t="s">
        <v>1522</v>
      </c>
      <c r="E370" s="10" t="s">
        <v>333</v>
      </c>
      <c r="F370" s="45"/>
      <c r="G370" s="45" t="s">
        <v>1523</v>
      </c>
      <c r="H370" s="45" t="s">
        <v>186</v>
      </c>
      <c r="I370" s="61" t="s">
        <v>187</v>
      </c>
      <c r="J370" s="12" t="s">
        <v>188</v>
      </c>
      <c r="K370" s="45" t="s">
        <v>884</v>
      </c>
      <c r="L370" s="45" t="s">
        <v>770</v>
      </c>
      <c r="M370" s="62" t="s">
        <v>1524</v>
      </c>
      <c r="N370" s="62" t="s">
        <v>802</v>
      </c>
      <c r="O370" s="63">
        <v>2021</v>
      </c>
      <c r="P370" s="63"/>
      <c r="Q370" s="63"/>
      <c r="R370" s="64" t="s">
        <v>358</v>
      </c>
      <c r="S370" s="65" t="s">
        <v>1525</v>
      </c>
      <c r="T370" s="75" t="s">
        <v>1526</v>
      </c>
      <c r="U370" s="75">
        <v>45473</v>
      </c>
      <c r="V370" s="63"/>
      <c r="W370" s="45" t="s">
        <v>1527</v>
      </c>
      <c r="X370" s="66">
        <v>0.4</v>
      </c>
      <c r="Y370" s="69" t="s">
        <v>305</v>
      </c>
      <c r="Z370" s="63"/>
      <c r="AA370" s="63"/>
      <c r="AB370" s="63"/>
      <c r="AC370" s="68" t="s">
        <v>1528</v>
      </c>
      <c r="AD370" s="79">
        <f ca="1">TODAY()-TABLA345[[#This Row],[Fecha radicación informe]]</f>
        <v>1050</v>
      </c>
      <c r="AE370" s="80" t="s">
        <v>58</v>
      </c>
      <c r="AF370" s="81" t="s">
        <v>1529</v>
      </c>
    </row>
    <row r="371" spans="1:32" ht="409.5" x14ac:dyDescent="0.2">
      <c r="A371" s="44">
        <v>3889</v>
      </c>
      <c r="B371" s="45">
        <v>17</v>
      </c>
      <c r="C371" s="45">
        <v>2021</v>
      </c>
      <c r="D371" s="60" t="s">
        <v>1530</v>
      </c>
      <c r="E371" s="10" t="s">
        <v>333</v>
      </c>
      <c r="F371" s="45"/>
      <c r="G371" s="45"/>
      <c r="H371" s="45" t="s">
        <v>48</v>
      </c>
      <c r="I371" s="61" t="s">
        <v>121</v>
      </c>
      <c r="J371" s="70" t="s">
        <v>77</v>
      </c>
      <c r="K371" s="45" t="s">
        <v>884</v>
      </c>
      <c r="L371" s="45" t="s">
        <v>770</v>
      </c>
      <c r="M371" s="62" t="s">
        <v>1524</v>
      </c>
      <c r="N371" s="62" t="s">
        <v>802</v>
      </c>
      <c r="O371" s="63">
        <v>2021</v>
      </c>
      <c r="P371" s="63">
        <v>20231020131693</v>
      </c>
      <c r="Q371" s="73">
        <v>45025</v>
      </c>
      <c r="R371" s="64" t="s">
        <v>436</v>
      </c>
      <c r="S371" s="65" t="s">
        <v>1531</v>
      </c>
      <c r="T371" s="75">
        <v>44447</v>
      </c>
      <c r="U371" s="75" t="s">
        <v>1532</v>
      </c>
      <c r="V371" s="45" t="s">
        <v>1533</v>
      </c>
      <c r="W371" s="45" t="s">
        <v>1534</v>
      </c>
      <c r="X371" s="66">
        <v>1</v>
      </c>
      <c r="Y371" s="19" t="s">
        <v>45</v>
      </c>
      <c r="Z371" s="63" t="s">
        <v>108</v>
      </c>
      <c r="AA371" s="63">
        <v>9</v>
      </c>
      <c r="AB371" s="63">
        <v>2023</v>
      </c>
      <c r="AC371" s="68">
        <v>44351</v>
      </c>
      <c r="AD371" s="79">
        <f ca="1">TODAY()-TABLA345[[#This Row],[Fecha radicación informe]]</f>
        <v>1046</v>
      </c>
      <c r="AE371" s="22" t="s">
        <v>758</v>
      </c>
      <c r="AF371" s="29" t="s">
        <v>1535</v>
      </c>
    </row>
    <row r="372" spans="1:32" ht="409.5" x14ac:dyDescent="0.2">
      <c r="A372" s="44">
        <v>3890</v>
      </c>
      <c r="B372" s="45">
        <v>18</v>
      </c>
      <c r="C372" s="45">
        <v>2021</v>
      </c>
      <c r="D372" s="60" t="s">
        <v>1536</v>
      </c>
      <c r="E372" s="10" t="s">
        <v>719</v>
      </c>
      <c r="F372" s="45"/>
      <c r="G372" s="45"/>
      <c r="H372" s="45" t="s">
        <v>48</v>
      </c>
      <c r="I372" s="61" t="s">
        <v>121</v>
      </c>
      <c r="J372" s="70" t="s">
        <v>77</v>
      </c>
      <c r="K372" s="45" t="s">
        <v>959</v>
      </c>
      <c r="L372" s="45" t="s">
        <v>770</v>
      </c>
      <c r="M372" s="62" t="s">
        <v>1524</v>
      </c>
      <c r="N372" s="62" t="s">
        <v>802</v>
      </c>
      <c r="O372" s="63">
        <v>2021</v>
      </c>
      <c r="P372" s="63">
        <v>20231020131693</v>
      </c>
      <c r="Q372" s="73">
        <v>45025</v>
      </c>
      <c r="R372" s="64" t="s">
        <v>436</v>
      </c>
      <c r="S372" s="65" t="s">
        <v>1537</v>
      </c>
      <c r="T372" s="75">
        <v>44447</v>
      </c>
      <c r="U372" s="75" t="s">
        <v>1532</v>
      </c>
      <c r="V372" s="45" t="s">
        <v>1538</v>
      </c>
      <c r="W372" s="45" t="s">
        <v>1539</v>
      </c>
      <c r="X372" s="66">
        <v>1</v>
      </c>
      <c r="Y372" s="19" t="s">
        <v>45</v>
      </c>
      <c r="Z372" s="63" t="s">
        <v>108</v>
      </c>
      <c r="AA372" s="63">
        <v>9</v>
      </c>
      <c r="AB372" s="63">
        <v>2023</v>
      </c>
      <c r="AC372" s="68">
        <v>44351</v>
      </c>
      <c r="AD372" s="79">
        <f ca="1">TODAY()-TABLA345[[#This Row],[Fecha radicación informe]]</f>
        <v>1046</v>
      </c>
      <c r="AE372" s="22" t="s">
        <v>758</v>
      </c>
      <c r="AF372" s="29" t="s">
        <v>1540</v>
      </c>
    </row>
    <row r="373" spans="1:32" ht="409.5" x14ac:dyDescent="0.2">
      <c r="A373" s="44">
        <v>3891</v>
      </c>
      <c r="B373" s="45">
        <v>19</v>
      </c>
      <c r="C373" s="45">
        <v>2021</v>
      </c>
      <c r="D373" s="60" t="s">
        <v>1541</v>
      </c>
      <c r="E373" s="10" t="s">
        <v>34</v>
      </c>
      <c r="F373" s="45"/>
      <c r="G373" s="45"/>
      <c r="H373" s="45" t="s">
        <v>85</v>
      </c>
      <c r="I373" s="61" t="s">
        <v>36</v>
      </c>
      <c r="J373" s="12" t="s">
        <v>37</v>
      </c>
      <c r="K373" s="45" t="s">
        <v>1542</v>
      </c>
      <c r="L373" s="45" t="s">
        <v>39</v>
      </c>
      <c r="M373" s="62" t="s">
        <v>1543</v>
      </c>
      <c r="N373" s="62" t="s">
        <v>852</v>
      </c>
      <c r="O373" s="63">
        <v>2021</v>
      </c>
      <c r="P373" s="63"/>
      <c r="Q373" s="63"/>
      <c r="R373" s="64" t="s">
        <v>42</v>
      </c>
      <c r="S373" s="65" t="s">
        <v>1544</v>
      </c>
      <c r="T373" s="75" t="s">
        <v>1545</v>
      </c>
      <c r="U373" s="75" t="s">
        <v>1546</v>
      </c>
      <c r="V373" s="63"/>
      <c r="W373" s="45" t="s">
        <v>1547</v>
      </c>
      <c r="X373" s="66">
        <v>1</v>
      </c>
      <c r="Y373" s="69" t="s">
        <v>45</v>
      </c>
      <c r="Z373" s="63"/>
      <c r="AA373" s="63">
        <v>8</v>
      </c>
      <c r="AB373" s="63">
        <v>2021</v>
      </c>
      <c r="AC373" s="68" t="s">
        <v>1548</v>
      </c>
      <c r="AD373" s="79">
        <f ca="1">TODAY()-TABLA345[[#This Row],[Fecha radicación informe]]</f>
        <v>1026</v>
      </c>
      <c r="AE373" s="22" t="s">
        <v>46</v>
      </c>
      <c r="AF373" s="14"/>
    </row>
    <row r="374" spans="1:32" ht="409.5" x14ac:dyDescent="0.2">
      <c r="A374" s="44">
        <v>3892</v>
      </c>
      <c r="B374" s="45">
        <v>20</v>
      </c>
      <c r="C374" s="45">
        <v>2021</v>
      </c>
      <c r="D374" s="60" t="s">
        <v>1549</v>
      </c>
      <c r="E374" s="10" t="s">
        <v>1550</v>
      </c>
      <c r="F374" s="45"/>
      <c r="G374" s="45"/>
      <c r="H374" s="45" t="s">
        <v>35</v>
      </c>
      <c r="I374" s="61" t="s">
        <v>36</v>
      </c>
      <c r="J374" s="12" t="s">
        <v>37</v>
      </c>
      <c r="K374" s="45" t="s">
        <v>1542</v>
      </c>
      <c r="L374" s="45" t="s">
        <v>39</v>
      </c>
      <c r="M374" s="62" t="s">
        <v>1543</v>
      </c>
      <c r="N374" s="62" t="s">
        <v>852</v>
      </c>
      <c r="O374" s="63">
        <v>2021</v>
      </c>
      <c r="P374" s="63"/>
      <c r="Q374" s="63"/>
      <c r="R374" s="64" t="s">
        <v>42</v>
      </c>
      <c r="S374" s="65" t="s">
        <v>1551</v>
      </c>
      <c r="T374" s="75">
        <v>44415</v>
      </c>
      <c r="U374" s="75" t="s">
        <v>1419</v>
      </c>
      <c r="V374" s="63"/>
      <c r="W374" s="45" t="s">
        <v>1552</v>
      </c>
      <c r="X374" s="66">
        <v>0.6</v>
      </c>
      <c r="Y374" s="69" t="s">
        <v>305</v>
      </c>
      <c r="Z374" s="63"/>
      <c r="AA374" s="63"/>
      <c r="AB374" s="63"/>
      <c r="AC374" s="68" t="s">
        <v>1548</v>
      </c>
      <c r="AD374" s="79">
        <f ca="1">TODAY()-TABLA345[[#This Row],[Fecha radicación informe]]</f>
        <v>1026</v>
      </c>
      <c r="AE374" s="22" t="s">
        <v>46</v>
      </c>
      <c r="AF374" s="34" t="s">
        <v>1553</v>
      </c>
    </row>
    <row r="375" spans="1:32" ht="409.5" x14ac:dyDescent="0.2">
      <c r="A375" s="44">
        <v>3893</v>
      </c>
      <c r="B375" s="45">
        <v>21</v>
      </c>
      <c r="C375" s="45">
        <v>2021</v>
      </c>
      <c r="D375" s="60" t="s">
        <v>1554</v>
      </c>
      <c r="E375" s="10" t="s">
        <v>1550</v>
      </c>
      <c r="F375" s="45"/>
      <c r="G375" s="45"/>
      <c r="H375" s="45" t="s">
        <v>85</v>
      </c>
      <c r="I375" s="61" t="s">
        <v>36</v>
      </c>
      <c r="J375" s="12" t="s">
        <v>37</v>
      </c>
      <c r="K375" s="45" t="s">
        <v>1555</v>
      </c>
      <c r="L375" s="45" t="s">
        <v>1107</v>
      </c>
      <c r="M375" s="62" t="s">
        <v>1543</v>
      </c>
      <c r="N375" s="62" t="s">
        <v>852</v>
      </c>
      <c r="O375" s="63">
        <v>2021</v>
      </c>
      <c r="P375" s="63"/>
      <c r="Q375" s="63"/>
      <c r="R375" s="64" t="s">
        <v>42</v>
      </c>
      <c r="S375" s="65" t="s">
        <v>1556</v>
      </c>
      <c r="T375" s="75" t="s">
        <v>1545</v>
      </c>
      <c r="U375" s="75">
        <v>44722</v>
      </c>
      <c r="V375" s="63"/>
      <c r="W375" s="45" t="s">
        <v>1557</v>
      </c>
      <c r="X375" s="66">
        <v>1</v>
      </c>
      <c r="Y375" s="69" t="s">
        <v>318</v>
      </c>
      <c r="Z375" s="63"/>
      <c r="AA375" s="63">
        <v>6</v>
      </c>
      <c r="AB375" s="63">
        <v>2022</v>
      </c>
      <c r="AC375" s="68">
        <v>44384</v>
      </c>
      <c r="AD375" s="79">
        <f ca="1">TODAY()-TABLA345[[#This Row],[Fecha radicación informe]]</f>
        <v>1013</v>
      </c>
      <c r="AE375" s="82" t="s">
        <v>46</v>
      </c>
      <c r="AF375" s="83" t="s">
        <v>1558</v>
      </c>
    </row>
    <row r="376" spans="1:32" ht="252" x14ac:dyDescent="0.2">
      <c r="A376" s="44">
        <v>3894</v>
      </c>
      <c r="B376" s="45">
        <v>22</v>
      </c>
      <c r="C376" s="45">
        <v>2021</v>
      </c>
      <c r="D376" s="60" t="s">
        <v>1559</v>
      </c>
      <c r="E376" s="10" t="s">
        <v>315</v>
      </c>
      <c r="F376" s="45"/>
      <c r="G376" s="45"/>
      <c r="H376" s="45" t="s">
        <v>85</v>
      </c>
      <c r="I376" s="61" t="s">
        <v>170</v>
      </c>
      <c r="J376" s="70" t="s">
        <v>50</v>
      </c>
      <c r="K376" s="45" t="s">
        <v>1412</v>
      </c>
      <c r="L376" s="45" t="s">
        <v>210</v>
      </c>
      <c r="M376" s="62" t="s">
        <v>1543</v>
      </c>
      <c r="N376" s="62" t="s">
        <v>852</v>
      </c>
      <c r="O376" s="63">
        <v>2021</v>
      </c>
      <c r="P376" s="63"/>
      <c r="Q376" s="63"/>
      <c r="R376" s="64" t="s">
        <v>358</v>
      </c>
      <c r="S376" s="65" t="s">
        <v>1560</v>
      </c>
      <c r="T376" s="75">
        <v>44509</v>
      </c>
      <c r="U376" s="75" t="s">
        <v>1561</v>
      </c>
      <c r="V376" s="63"/>
      <c r="W376" s="45" t="s">
        <v>1562</v>
      </c>
      <c r="X376" s="66">
        <v>1</v>
      </c>
      <c r="Y376" s="19" t="s">
        <v>318</v>
      </c>
      <c r="Z376" s="63"/>
      <c r="AA376" s="63">
        <v>2</v>
      </c>
      <c r="AB376" s="63">
        <v>2022</v>
      </c>
      <c r="AC376" s="68" t="s">
        <v>1563</v>
      </c>
      <c r="AD376" s="79">
        <f ca="1">TODAY()-TABLA345[[#This Row],[Fecha radicación informe]]</f>
        <v>1005</v>
      </c>
      <c r="AE376" s="22" t="s">
        <v>758</v>
      </c>
      <c r="AF376" s="29" t="s">
        <v>1564</v>
      </c>
    </row>
    <row r="377" spans="1:32" ht="409.5" x14ac:dyDescent="0.2">
      <c r="A377" s="44">
        <v>3895</v>
      </c>
      <c r="B377" s="45">
        <v>23</v>
      </c>
      <c r="C377" s="45">
        <v>2021</v>
      </c>
      <c r="D377" s="60" t="s">
        <v>1565</v>
      </c>
      <c r="E377" s="10" t="s">
        <v>315</v>
      </c>
      <c r="F377" s="45"/>
      <c r="G377" s="45"/>
      <c r="H377" s="45" t="s">
        <v>301</v>
      </c>
      <c r="I377" s="61" t="s">
        <v>121</v>
      </c>
      <c r="J377" s="12" t="s">
        <v>133</v>
      </c>
      <c r="K377" s="45" t="s">
        <v>927</v>
      </c>
      <c r="L377" s="45" t="s">
        <v>279</v>
      </c>
      <c r="M377" s="62" t="s">
        <v>1566</v>
      </c>
      <c r="N377" s="62" t="s">
        <v>914</v>
      </c>
      <c r="O377" s="63">
        <v>2021</v>
      </c>
      <c r="P377" s="63"/>
      <c r="Q377" s="63"/>
      <c r="R377" s="64" t="s">
        <v>436</v>
      </c>
      <c r="S377" s="65" t="s">
        <v>1567</v>
      </c>
      <c r="T377" s="75">
        <v>44501</v>
      </c>
      <c r="U377" s="75" t="s">
        <v>1568</v>
      </c>
      <c r="V377" s="63"/>
      <c r="W377" s="45" t="s">
        <v>1569</v>
      </c>
      <c r="X377" s="66">
        <v>1</v>
      </c>
      <c r="Y377" s="69" t="s">
        <v>318</v>
      </c>
      <c r="Z377" s="63"/>
      <c r="AA377" s="63">
        <v>8</v>
      </c>
      <c r="AB377" s="63">
        <v>2022</v>
      </c>
      <c r="AC377" s="68" t="s">
        <v>1570</v>
      </c>
      <c r="AD377" s="79">
        <f ca="1">TODAY()-TABLA345[[#This Row],[Fecha radicación informe]]</f>
        <v>991</v>
      </c>
      <c r="AE377" s="84" t="s">
        <v>758</v>
      </c>
      <c r="AF377" s="85" t="s">
        <v>1571</v>
      </c>
    </row>
    <row r="378" spans="1:32" ht="409.5" x14ac:dyDescent="0.2">
      <c r="A378" s="44">
        <v>3896</v>
      </c>
      <c r="B378" s="45">
        <v>24</v>
      </c>
      <c r="C378" s="45">
        <v>2021</v>
      </c>
      <c r="D378" s="60" t="s">
        <v>1572</v>
      </c>
      <c r="E378" s="10" t="s">
        <v>333</v>
      </c>
      <c r="F378" s="45"/>
      <c r="G378" s="45"/>
      <c r="H378" s="45" t="s">
        <v>781</v>
      </c>
      <c r="I378" s="61" t="s">
        <v>36</v>
      </c>
      <c r="J378" s="70" t="s">
        <v>77</v>
      </c>
      <c r="K378" s="45" t="s">
        <v>1573</v>
      </c>
      <c r="L378" s="45" t="s">
        <v>770</v>
      </c>
      <c r="M378" s="62" t="s">
        <v>1574</v>
      </c>
      <c r="N378" s="62" t="s">
        <v>971</v>
      </c>
      <c r="O378" s="63">
        <v>2021</v>
      </c>
      <c r="P378" s="63"/>
      <c r="Q378" s="63"/>
      <c r="R378" s="64" t="s">
        <v>42</v>
      </c>
      <c r="S378" s="65" t="s">
        <v>1575</v>
      </c>
      <c r="T378" s="75" t="s">
        <v>1576</v>
      </c>
      <c r="U378" s="75" t="s">
        <v>1577</v>
      </c>
      <c r="V378" s="63"/>
      <c r="W378" s="45" t="s">
        <v>1578</v>
      </c>
      <c r="X378" s="66">
        <v>1</v>
      </c>
      <c r="Y378" s="69" t="s">
        <v>318</v>
      </c>
      <c r="Z378" s="63"/>
      <c r="AA378" s="63">
        <v>7</v>
      </c>
      <c r="AB378" s="63">
        <v>2023</v>
      </c>
      <c r="AC378" s="68">
        <v>44441</v>
      </c>
      <c r="AD378" s="79">
        <f ca="1">TODAY()-TABLA345[[#This Row],[Fecha radicación informe]]</f>
        <v>956</v>
      </c>
      <c r="AE378" s="82" t="s">
        <v>58</v>
      </c>
      <c r="AF378" s="83" t="s">
        <v>1579</v>
      </c>
    </row>
    <row r="379" spans="1:32" ht="267.75" x14ac:dyDescent="0.2">
      <c r="A379" s="44">
        <v>3897</v>
      </c>
      <c r="B379" s="45">
        <v>25</v>
      </c>
      <c r="C379" s="45">
        <v>2021</v>
      </c>
      <c r="D379" s="60" t="s">
        <v>1580</v>
      </c>
      <c r="E379" s="10" t="s">
        <v>719</v>
      </c>
      <c r="F379" s="45"/>
      <c r="G379" s="45"/>
      <c r="H379" s="45" t="s">
        <v>48</v>
      </c>
      <c r="I379" s="61" t="s">
        <v>308</v>
      </c>
      <c r="J379" s="12" t="s">
        <v>133</v>
      </c>
      <c r="K379" s="45" t="s">
        <v>927</v>
      </c>
      <c r="L379" s="45" t="s">
        <v>279</v>
      </c>
      <c r="M379" s="62" t="s">
        <v>1581</v>
      </c>
      <c r="N379" s="62" t="s">
        <v>1031</v>
      </c>
      <c r="O379" s="63">
        <v>2021</v>
      </c>
      <c r="P379" s="63"/>
      <c r="Q379" s="63"/>
      <c r="R379" s="64" t="s">
        <v>436</v>
      </c>
      <c r="S379" s="65" t="s">
        <v>1582</v>
      </c>
      <c r="T379" s="75">
        <v>44501</v>
      </c>
      <c r="U379" s="75" t="s">
        <v>1384</v>
      </c>
      <c r="V379" s="63"/>
      <c r="W379" s="45" t="s">
        <v>1583</v>
      </c>
      <c r="X379" s="66">
        <v>1</v>
      </c>
      <c r="Y379" s="19" t="s">
        <v>318</v>
      </c>
      <c r="Z379" s="63"/>
      <c r="AA379" s="63">
        <v>2</v>
      </c>
      <c r="AB379" s="63">
        <v>2022</v>
      </c>
      <c r="AC379" s="68">
        <v>44447</v>
      </c>
      <c r="AD379" s="79">
        <f ca="1">TODAY()-TABLA345[[#This Row],[Fecha radicación informe]]</f>
        <v>950</v>
      </c>
      <c r="AE379" s="22" t="s">
        <v>758</v>
      </c>
      <c r="AF379" s="29" t="s">
        <v>1584</v>
      </c>
    </row>
    <row r="380" spans="1:32" ht="409.5" x14ac:dyDescent="0.2">
      <c r="A380" s="44">
        <v>3898</v>
      </c>
      <c r="B380" s="45">
        <v>26</v>
      </c>
      <c r="C380" s="45">
        <v>2021</v>
      </c>
      <c r="D380" s="60" t="s">
        <v>1585</v>
      </c>
      <c r="E380" s="10" t="s">
        <v>719</v>
      </c>
      <c r="F380" s="45"/>
      <c r="G380" s="45"/>
      <c r="H380" s="45" t="s">
        <v>301</v>
      </c>
      <c r="I380" s="61" t="s">
        <v>308</v>
      </c>
      <c r="J380" s="12" t="s">
        <v>133</v>
      </c>
      <c r="K380" s="45" t="s">
        <v>927</v>
      </c>
      <c r="L380" s="45" t="s">
        <v>279</v>
      </c>
      <c r="M380" s="62" t="s">
        <v>1581</v>
      </c>
      <c r="N380" s="62" t="s">
        <v>1031</v>
      </c>
      <c r="O380" s="63">
        <v>2021</v>
      </c>
      <c r="P380" s="63" t="s">
        <v>1586</v>
      </c>
      <c r="Q380" s="73">
        <v>44995</v>
      </c>
      <c r="R380" s="64" t="s">
        <v>358</v>
      </c>
      <c r="S380" s="65" t="s">
        <v>1587</v>
      </c>
      <c r="T380" s="75">
        <v>44207</v>
      </c>
      <c r="U380" s="75">
        <v>44865</v>
      </c>
      <c r="V380" s="45" t="s">
        <v>1588</v>
      </c>
      <c r="W380" s="45" t="s">
        <v>1589</v>
      </c>
      <c r="X380" s="66">
        <v>1</v>
      </c>
      <c r="Y380" s="69" t="s">
        <v>45</v>
      </c>
      <c r="Z380" s="63" t="s">
        <v>108</v>
      </c>
      <c r="AA380" s="63">
        <v>9</v>
      </c>
      <c r="AB380" s="63">
        <v>2023</v>
      </c>
      <c r="AC380" s="68">
        <v>44447</v>
      </c>
      <c r="AD380" s="79">
        <f ca="1">TODAY()-TABLA345[[#This Row],[Fecha radicación informe]]</f>
        <v>950</v>
      </c>
      <c r="AE380" s="84" t="s">
        <v>758</v>
      </c>
      <c r="AF380" s="85" t="s">
        <v>1590</v>
      </c>
    </row>
    <row r="381" spans="1:32" ht="330.75" x14ac:dyDescent="0.2">
      <c r="A381" s="44">
        <v>3899</v>
      </c>
      <c r="B381" s="45">
        <v>27</v>
      </c>
      <c r="C381" s="45">
        <v>2021</v>
      </c>
      <c r="D381" s="60" t="s">
        <v>1591</v>
      </c>
      <c r="E381" s="10" t="s">
        <v>719</v>
      </c>
      <c r="F381" s="45"/>
      <c r="G381" s="45"/>
      <c r="H381" s="45" t="s">
        <v>301</v>
      </c>
      <c r="I381" s="61" t="s">
        <v>308</v>
      </c>
      <c r="J381" s="12" t="s">
        <v>133</v>
      </c>
      <c r="K381" s="45" t="s">
        <v>927</v>
      </c>
      <c r="L381" s="45" t="s">
        <v>279</v>
      </c>
      <c r="M381" s="62" t="s">
        <v>1581</v>
      </c>
      <c r="N381" s="62" t="s">
        <v>1031</v>
      </c>
      <c r="O381" s="63">
        <v>2021</v>
      </c>
      <c r="P381" s="28">
        <v>20221020118933</v>
      </c>
      <c r="Q381" s="73">
        <v>44630</v>
      </c>
      <c r="R381" s="64" t="s">
        <v>436</v>
      </c>
      <c r="S381" s="65" t="s">
        <v>1592</v>
      </c>
      <c r="T381" s="75">
        <v>44207</v>
      </c>
      <c r="U381" s="75" t="s">
        <v>1593</v>
      </c>
      <c r="V381" s="45" t="s">
        <v>1594</v>
      </c>
      <c r="W381" s="45" t="s">
        <v>1595</v>
      </c>
      <c r="X381" s="66">
        <v>1</v>
      </c>
      <c r="Y381" s="69" t="s">
        <v>45</v>
      </c>
      <c r="Z381" s="63" t="s">
        <v>108</v>
      </c>
      <c r="AA381" s="63">
        <v>10</v>
      </c>
      <c r="AB381" s="63">
        <v>2022</v>
      </c>
      <c r="AC381" s="68">
        <v>44447</v>
      </c>
      <c r="AD381" s="79">
        <f ca="1">TODAY()-TABLA345[[#This Row],[Fecha radicación informe]]</f>
        <v>950</v>
      </c>
      <c r="AE381" s="22" t="s">
        <v>758</v>
      </c>
      <c r="AF381" s="34" t="s">
        <v>1596</v>
      </c>
    </row>
    <row r="382" spans="1:32" ht="409.5" x14ac:dyDescent="0.2">
      <c r="A382" s="44">
        <v>3900</v>
      </c>
      <c r="B382" s="45">
        <v>28</v>
      </c>
      <c r="C382" s="45">
        <v>2021</v>
      </c>
      <c r="D382" s="60" t="s">
        <v>1597</v>
      </c>
      <c r="E382" s="10" t="s">
        <v>315</v>
      </c>
      <c r="F382" s="45"/>
      <c r="G382" s="45"/>
      <c r="H382" s="45" t="s">
        <v>85</v>
      </c>
      <c r="I382" s="61" t="s">
        <v>49</v>
      </c>
      <c r="J382" s="70" t="s">
        <v>50</v>
      </c>
      <c r="K382" s="45" t="s">
        <v>1029</v>
      </c>
      <c r="L382" s="45" t="s">
        <v>765</v>
      </c>
      <c r="M382" s="62" t="s">
        <v>1574</v>
      </c>
      <c r="N382" s="62" t="s">
        <v>971</v>
      </c>
      <c r="O382" s="63">
        <v>2021</v>
      </c>
      <c r="P382" s="63" t="s">
        <v>1598</v>
      </c>
      <c r="Q382" s="73">
        <v>44905</v>
      </c>
      <c r="R382" s="64" t="s">
        <v>42</v>
      </c>
      <c r="S382" s="65" t="s">
        <v>1599</v>
      </c>
      <c r="T382" s="75">
        <v>44387</v>
      </c>
      <c r="U382" s="75" t="s">
        <v>1600</v>
      </c>
      <c r="V382" s="45" t="s">
        <v>1601</v>
      </c>
      <c r="W382" s="45" t="s">
        <v>1602</v>
      </c>
      <c r="X382" s="66">
        <v>1</v>
      </c>
      <c r="Y382" s="69" t="s">
        <v>45</v>
      </c>
      <c r="Z382" s="63" t="s">
        <v>108</v>
      </c>
      <c r="AA382" s="63">
        <v>10</v>
      </c>
      <c r="AB382" s="63">
        <v>2022</v>
      </c>
      <c r="AC382" s="68" t="s">
        <v>1603</v>
      </c>
      <c r="AD382" s="79">
        <f ca="1">TODAY()-TABLA345[[#This Row],[Fecha radicación informe]]</f>
        <v>958</v>
      </c>
      <c r="AE382" s="82" t="s">
        <v>758</v>
      </c>
      <c r="AF382" s="83" t="s">
        <v>1604</v>
      </c>
    </row>
    <row r="383" spans="1:32" ht="409.5" x14ac:dyDescent="0.2">
      <c r="A383" s="44">
        <v>3901</v>
      </c>
      <c r="B383" s="45">
        <v>29</v>
      </c>
      <c r="C383" s="45">
        <v>2021</v>
      </c>
      <c r="D383" s="60" t="s">
        <v>1605</v>
      </c>
      <c r="E383" s="10" t="s">
        <v>719</v>
      </c>
      <c r="F383" s="45"/>
      <c r="G383" s="45"/>
      <c r="H383" s="45" t="s">
        <v>85</v>
      </c>
      <c r="I383" s="61" t="s">
        <v>170</v>
      </c>
      <c r="J383" s="70" t="s">
        <v>77</v>
      </c>
      <c r="K383" s="45" t="s">
        <v>251</v>
      </c>
      <c r="L383" s="45" t="s">
        <v>63</v>
      </c>
      <c r="M383" s="62" t="s">
        <v>1574</v>
      </c>
      <c r="N383" s="62" t="s">
        <v>971</v>
      </c>
      <c r="O383" s="63">
        <v>2021</v>
      </c>
      <c r="P383" s="63"/>
      <c r="Q383" s="63"/>
      <c r="R383" s="64" t="s">
        <v>358</v>
      </c>
      <c r="S383" s="65" t="s">
        <v>1606</v>
      </c>
      <c r="T383" s="75" t="s">
        <v>1561</v>
      </c>
      <c r="U383" s="75" t="s">
        <v>1384</v>
      </c>
      <c r="V383" s="63"/>
      <c r="W383" s="45" t="s">
        <v>1607</v>
      </c>
      <c r="X383" s="66">
        <v>1</v>
      </c>
      <c r="Y383" s="19" t="s">
        <v>318</v>
      </c>
      <c r="Z383" s="63"/>
      <c r="AA383" s="63">
        <v>2</v>
      </c>
      <c r="AB383" s="63">
        <v>2022</v>
      </c>
      <c r="AC383" s="68">
        <v>44440</v>
      </c>
      <c r="AD383" s="79">
        <f ca="1">TODAY()-TABLA345[[#This Row],[Fecha radicación informe]]</f>
        <v>957</v>
      </c>
      <c r="AE383" s="22" t="s">
        <v>58</v>
      </c>
      <c r="AF383" s="29" t="s">
        <v>1608</v>
      </c>
    </row>
    <row r="384" spans="1:32" ht="267.75" x14ac:dyDescent="0.2">
      <c r="A384" s="44">
        <v>3902</v>
      </c>
      <c r="B384" s="45">
        <v>30</v>
      </c>
      <c r="C384" s="45">
        <v>2021</v>
      </c>
      <c r="D384" s="60" t="s">
        <v>1609</v>
      </c>
      <c r="E384" s="10" t="s">
        <v>719</v>
      </c>
      <c r="F384" s="45"/>
      <c r="G384" s="45"/>
      <c r="H384" s="45" t="s">
        <v>85</v>
      </c>
      <c r="I384" s="61" t="s">
        <v>170</v>
      </c>
      <c r="J384" s="12" t="s">
        <v>188</v>
      </c>
      <c r="K384" s="45" t="s">
        <v>251</v>
      </c>
      <c r="L384" s="45" t="s">
        <v>63</v>
      </c>
      <c r="M384" s="62" t="s">
        <v>1574</v>
      </c>
      <c r="N384" s="62" t="s">
        <v>971</v>
      </c>
      <c r="O384" s="63">
        <v>2021</v>
      </c>
      <c r="P384" s="63"/>
      <c r="Q384" s="63"/>
      <c r="R384" s="64" t="s">
        <v>358</v>
      </c>
      <c r="S384" s="65" t="s">
        <v>1610</v>
      </c>
      <c r="T384" s="75" t="s">
        <v>1611</v>
      </c>
      <c r="U384" s="75">
        <v>44681</v>
      </c>
      <c r="V384" s="63"/>
      <c r="W384" s="45" t="s">
        <v>1612</v>
      </c>
      <c r="X384" s="66">
        <v>1</v>
      </c>
      <c r="Y384" s="69" t="s">
        <v>318</v>
      </c>
      <c r="Z384" s="63"/>
      <c r="AA384" s="63">
        <v>6</v>
      </c>
      <c r="AB384" s="63">
        <v>2022</v>
      </c>
      <c r="AC384" s="68">
        <v>44440</v>
      </c>
      <c r="AD384" s="79">
        <f ca="1">TODAY()-TABLA345[[#This Row],[Fecha radicación informe]]</f>
        <v>957</v>
      </c>
      <c r="AE384" s="84" t="s">
        <v>58</v>
      </c>
      <c r="AF384" s="85" t="s">
        <v>1613</v>
      </c>
    </row>
    <row r="385" spans="1:32" ht="252" x14ac:dyDescent="0.2">
      <c r="A385" s="44">
        <v>3903</v>
      </c>
      <c r="B385" s="45">
        <v>31</v>
      </c>
      <c r="C385" s="45">
        <v>2021</v>
      </c>
      <c r="D385" s="60" t="s">
        <v>1614</v>
      </c>
      <c r="E385" s="10" t="s">
        <v>719</v>
      </c>
      <c r="F385" s="45"/>
      <c r="G385" s="45"/>
      <c r="H385" s="45" t="s">
        <v>85</v>
      </c>
      <c r="I385" s="61" t="s">
        <v>170</v>
      </c>
      <c r="J385" s="12" t="s">
        <v>188</v>
      </c>
      <c r="K385" s="45" t="s">
        <v>251</v>
      </c>
      <c r="L385" s="45" t="s">
        <v>63</v>
      </c>
      <c r="M385" s="62" t="s">
        <v>1574</v>
      </c>
      <c r="N385" s="62" t="s">
        <v>971</v>
      </c>
      <c r="O385" s="63">
        <v>2021</v>
      </c>
      <c r="P385" s="63"/>
      <c r="Q385" s="63"/>
      <c r="R385" s="64" t="s">
        <v>436</v>
      </c>
      <c r="S385" s="65" t="s">
        <v>1615</v>
      </c>
      <c r="T385" s="75" t="s">
        <v>1611</v>
      </c>
      <c r="U385" s="75">
        <v>44681</v>
      </c>
      <c r="V385" s="63"/>
      <c r="W385" s="45" t="s">
        <v>1616</v>
      </c>
      <c r="X385" s="66">
        <v>1</v>
      </c>
      <c r="Y385" s="69" t="s">
        <v>318</v>
      </c>
      <c r="Z385" s="63"/>
      <c r="AA385" s="63">
        <v>6</v>
      </c>
      <c r="AB385" s="63">
        <v>2022</v>
      </c>
      <c r="AC385" s="68">
        <v>44440</v>
      </c>
      <c r="AD385" s="79">
        <f ca="1">TODAY()-TABLA345[[#This Row],[Fecha radicación informe]]</f>
        <v>957</v>
      </c>
      <c r="AE385" s="82" t="s">
        <v>58</v>
      </c>
      <c r="AF385" s="83" t="s">
        <v>1617</v>
      </c>
    </row>
    <row r="386" spans="1:32" ht="252" x14ac:dyDescent="0.2">
      <c r="A386" s="44">
        <v>3904</v>
      </c>
      <c r="B386" s="45">
        <v>32</v>
      </c>
      <c r="C386" s="45">
        <v>2021</v>
      </c>
      <c r="D386" s="60" t="s">
        <v>1618</v>
      </c>
      <c r="E386" s="10" t="s">
        <v>719</v>
      </c>
      <c r="F386" s="45"/>
      <c r="G386" s="45"/>
      <c r="H386" s="45" t="s">
        <v>85</v>
      </c>
      <c r="I386" s="61" t="s">
        <v>170</v>
      </c>
      <c r="J386" s="12" t="s">
        <v>133</v>
      </c>
      <c r="K386" s="45" t="s">
        <v>481</v>
      </c>
      <c r="L386" s="45" t="s">
        <v>63</v>
      </c>
      <c r="M386" s="62" t="s">
        <v>1574</v>
      </c>
      <c r="N386" s="62" t="s">
        <v>971</v>
      </c>
      <c r="O386" s="63">
        <v>2021</v>
      </c>
      <c r="P386" s="63"/>
      <c r="Q386" s="63"/>
      <c r="R386" s="64" t="s">
        <v>42</v>
      </c>
      <c r="S386" s="65" t="s">
        <v>1619</v>
      </c>
      <c r="T386" s="75" t="s">
        <v>1328</v>
      </c>
      <c r="U386" s="75">
        <v>44620</v>
      </c>
      <c r="V386" s="63"/>
      <c r="W386" s="45" t="s">
        <v>1620</v>
      </c>
      <c r="X386" s="66">
        <v>1</v>
      </c>
      <c r="Y386" s="19" t="s">
        <v>318</v>
      </c>
      <c r="Z386" s="63"/>
      <c r="AA386" s="63">
        <v>4</v>
      </c>
      <c r="AB386" s="63">
        <v>2022</v>
      </c>
      <c r="AC386" s="68">
        <v>44440</v>
      </c>
      <c r="AD386" s="79">
        <f ca="1">TODAY()-TABLA345[[#This Row],[Fecha radicación informe]]</f>
        <v>957</v>
      </c>
      <c r="AE386" s="22" t="s">
        <v>58</v>
      </c>
      <c r="AF386" s="29" t="s">
        <v>1621</v>
      </c>
    </row>
    <row r="387" spans="1:32" ht="204.75" x14ac:dyDescent="0.2">
      <c r="A387" s="44">
        <v>3905</v>
      </c>
      <c r="B387" s="45">
        <v>33</v>
      </c>
      <c r="C387" s="45">
        <v>2021</v>
      </c>
      <c r="D387" s="60" t="s">
        <v>1622</v>
      </c>
      <c r="E387" s="10" t="s">
        <v>719</v>
      </c>
      <c r="F387" s="45"/>
      <c r="G387" s="45"/>
      <c r="H387" s="45" t="s">
        <v>85</v>
      </c>
      <c r="I387" s="61" t="s">
        <v>170</v>
      </c>
      <c r="J387" s="12" t="s">
        <v>133</v>
      </c>
      <c r="K387" s="45" t="s">
        <v>481</v>
      </c>
      <c r="L387" s="45" t="s">
        <v>63</v>
      </c>
      <c r="M387" s="62" t="s">
        <v>1574</v>
      </c>
      <c r="N387" s="62" t="s">
        <v>971</v>
      </c>
      <c r="O387" s="63">
        <v>2021</v>
      </c>
      <c r="P387" s="63"/>
      <c r="Q387" s="63"/>
      <c r="R387" s="64" t="s">
        <v>42</v>
      </c>
      <c r="S387" s="65" t="s">
        <v>1623</v>
      </c>
      <c r="T387" s="75" t="s">
        <v>1328</v>
      </c>
      <c r="U387" s="75" t="s">
        <v>1450</v>
      </c>
      <c r="V387" s="63"/>
      <c r="W387" s="45" t="s">
        <v>1624</v>
      </c>
      <c r="X387" s="66">
        <v>1</v>
      </c>
      <c r="Y387" s="69" t="s">
        <v>318</v>
      </c>
      <c r="Z387" s="63"/>
      <c r="AA387" s="63">
        <v>9</v>
      </c>
      <c r="AB387" s="63">
        <v>2022</v>
      </c>
      <c r="AC387" s="68">
        <v>44440</v>
      </c>
      <c r="AD387" s="79">
        <f ca="1">TODAY()-TABLA345[[#This Row],[Fecha radicación informe]]</f>
        <v>957</v>
      </c>
      <c r="AE387" s="84" t="s">
        <v>58</v>
      </c>
      <c r="AF387" s="85" t="s">
        <v>1625</v>
      </c>
    </row>
    <row r="388" spans="1:32" ht="252" x14ac:dyDescent="0.2">
      <c r="A388" s="44">
        <v>3906</v>
      </c>
      <c r="B388" s="45">
        <v>34</v>
      </c>
      <c r="C388" s="45">
        <v>2021</v>
      </c>
      <c r="D388" s="60" t="s">
        <v>1626</v>
      </c>
      <c r="E388" s="10" t="s">
        <v>34</v>
      </c>
      <c r="F388" s="45"/>
      <c r="G388" s="45"/>
      <c r="H388" s="45" t="s">
        <v>85</v>
      </c>
      <c r="I388" s="61" t="s">
        <v>170</v>
      </c>
      <c r="J388" s="70" t="s">
        <v>98</v>
      </c>
      <c r="K388" s="45" t="s">
        <v>677</v>
      </c>
      <c r="L388" s="45" t="s">
        <v>63</v>
      </c>
      <c r="M388" s="62" t="s">
        <v>1574</v>
      </c>
      <c r="N388" s="62" t="s">
        <v>971</v>
      </c>
      <c r="O388" s="63">
        <v>2021</v>
      </c>
      <c r="P388" s="63"/>
      <c r="Q388" s="63"/>
      <c r="R388" s="64" t="s">
        <v>42</v>
      </c>
      <c r="S388" s="65" t="s">
        <v>1627</v>
      </c>
      <c r="T388" s="75" t="s">
        <v>1628</v>
      </c>
      <c r="U388" s="75">
        <v>44592</v>
      </c>
      <c r="V388" s="63"/>
      <c r="W388" s="45" t="s">
        <v>1629</v>
      </c>
      <c r="X388" s="66">
        <v>1</v>
      </c>
      <c r="Y388" s="69" t="s">
        <v>45</v>
      </c>
      <c r="Z388" s="63"/>
      <c r="AA388" s="63">
        <v>11</v>
      </c>
      <c r="AB388" s="63">
        <v>2021</v>
      </c>
      <c r="AC388" s="68">
        <v>44440</v>
      </c>
      <c r="AD388" s="79">
        <f ca="1">TODAY()-TABLA345[[#This Row],[Fecha radicación informe]]</f>
        <v>957</v>
      </c>
      <c r="AE388" s="22" t="s">
        <v>58</v>
      </c>
      <c r="AF388" s="14"/>
    </row>
    <row r="389" spans="1:32" ht="393.75" x14ac:dyDescent="0.2">
      <c r="A389" s="44">
        <v>3907</v>
      </c>
      <c r="B389" s="45">
        <v>35</v>
      </c>
      <c r="C389" s="45">
        <v>2021</v>
      </c>
      <c r="D389" s="60" t="s">
        <v>1630</v>
      </c>
      <c r="E389" s="10" t="s">
        <v>34</v>
      </c>
      <c r="F389" s="45"/>
      <c r="G389" s="45"/>
      <c r="H389" s="45" t="s">
        <v>85</v>
      </c>
      <c r="I389" s="61" t="s">
        <v>49</v>
      </c>
      <c r="J389" s="70" t="s">
        <v>50</v>
      </c>
      <c r="K389" s="45" t="s">
        <v>1029</v>
      </c>
      <c r="L389" s="45" t="s">
        <v>765</v>
      </c>
      <c r="M389" s="62" t="s">
        <v>1631</v>
      </c>
      <c r="N389" s="62" t="s">
        <v>1046</v>
      </c>
      <c r="O389" s="63">
        <v>2021</v>
      </c>
      <c r="P389" s="63"/>
      <c r="Q389" s="63"/>
      <c r="R389" s="64" t="s">
        <v>358</v>
      </c>
      <c r="S389" s="65" t="s">
        <v>1632</v>
      </c>
      <c r="T389" s="75">
        <v>44540</v>
      </c>
      <c r="U389" s="75" t="s">
        <v>1384</v>
      </c>
      <c r="V389" s="63"/>
      <c r="W389" s="45" t="s">
        <v>1633</v>
      </c>
      <c r="X389" s="66">
        <v>1</v>
      </c>
      <c r="Y389" s="69" t="s">
        <v>45</v>
      </c>
      <c r="Z389" s="63"/>
      <c r="AA389" s="63">
        <v>1</v>
      </c>
      <c r="AB389" s="63">
        <v>2022</v>
      </c>
      <c r="AC389" s="68" t="s">
        <v>1634</v>
      </c>
      <c r="AD389" s="79">
        <f ca="1">TODAY()-TABLA345[[#This Row],[Fecha radicación informe]]</f>
        <v>902</v>
      </c>
      <c r="AE389" s="22" t="s">
        <v>758</v>
      </c>
      <c r="AF389" s="14"/>
    </row>
    <row r="390" spans="1:32" ht="267.75" x14ac:dyDescent="0.2">
      <c r="A390" s="44">
        <v>3908</v>
      </c>
      <c r="B390" s="45">
        <v>36</v>
      </c>
      <c r="C390" s="45">
        <v>2021</v>
      </c>
      <c r="D390" s="60" t="s">
        <v>1635</v>
      </c>
      <c r="E390" s="10" t="s">
        <v>333</v>
      </c>
      <c r="F390" s="45"/>
      <c r="G390" s="45"/>
      <c r="H390" s="45" t="s">
        <v>48</v>
      </c>
      <c r="I390" s="61" t="s">
        <v>308</v>
      </c>
      <c r="J390" s="12" t="s">
        <v>133</v>
      </c>
      <c r="K390" s="45" t="s">
        <v>927</v>
      </c>
      <c r="L390" s="45" t="s">
        <v>279</v>
      </c>
      <c r="M390" s="62" t="s">
        <v>1631</v>
      </c>
      <c r="N390" s="62" t="s">
        <v>1046</v>
      </c>
      <c r="O390" s="63">
        <v>2021</v>
      </c>
      <c r="P390" s="63"/>
      <c r="Q390" s="63"/>
      <c r="R390" s="64" t="s">
        <v>436</v>
      </c>
      <c r="S390" s="65" t="s">
        <v>1636</v>
      </c>
      <c r="T390" s="75" t="s">
        <v>1637</v>
      </c>
      <c r="U390" s="75" t="s">
        <v>1568</v>
      </c>
      <c r="V390" s="63"/>
      <c r="W390" s="45" t="s">
        <v>1638</v>
      </c>
      <c r="X390" s="66">
        <v>1</v>
      </c>
      <c r="Y390" s="69" t="s">
        <v>318</v>
      </c>
      <c r="Z390" s="63"/>
      <c r="AA390" s="63">
        <v>5</v>
      </c>
      <c r="AB390" s="63">
        <v>2022</v>
      </c>
      <c r="AC390" s="68" t="s">
        <v>1639</v>
      </c>
      <c r="AD390" s="79">
        <f ca="1">TODAY()-TABLA345[[#This Row],[Fecha radicación informe]]</f>
        <v>899</v>
      </c>
      <c r="AE390" s="22" t="s">
        <v>58</v>
      </c>
      <c r="AF390" s="34" t="s">
        <v>1640</v>
      </c>
    </row>
    <row r="391" spans="1:32" ht="409.5" x14ac:dyDescent="0.2">
      <c r="A391" s="44">
        <v>3909</v>
      </c>
      <c r="B391" s="45">
        <v>37</v>
      </c>
      <c r="C391" s="45">
        <v>2021</v>
      </c>
      <c r="D391" s="60" t="s">
        <v>1641</v>
      </c>
      <c r="E391" s="10" t="s">
        <v>333</v>
      </c>
      <c r="F391" s="45"/>
      <c r="G391" s="45"/>
      <c r="H391" s="45" t="s">
        <v>48</v>
      </c>
      <c r="I391" s="61" t="s">
        <v>308</v>
      </c>
      <c r="J391" s="12" t="s">
        <v>133</v>
      </c>
      <c r="K391" s="45" t="s">
        <v>927</v>
      </c>
      <c r="L391" s="45" t="s">
        <v>279</v>
      </c>
      <c r="M391" s="62" t="s">
        <v>1631</v>
      </c>
      <c r="N391" s="62" t="s">
        <v>1046</v>
      </c>
      <c r="O391" s="63">
        <v>2021</v>
      </c>
      <c r="P391" s="63"/>
      <c r="Q391" s="63"/>
      <c r="R391" s="64" t="s">
        <v>436</v>
      </c>
      <c r="S391" s="65" t="s">
        <v>1642</v>
      </c>
      <c r="T391" s="75" t="s">
        <v>1637</v>
      </c>
      <c r="U391" s="75" t="s">
        <v>444</v>
      </c>
      <c r="V391" s="63"/>
      <c r="W391" s="45" t="s">
        <v>1643</v>
      </c>
      <c r="X391" s="66">
        <v>1</v>
      </c>
      <c r="Y391" s="69" t="s">
        <v>318</v>
      </c>
      <c r="Z391" s="63"/>
      <c r="AA391" s="63">
        <v>12</v>
      </c>
      <c r="AB391" s="63">
        <v>2023</v>
      </c>
      <c r="AC391" s="68" t="s">
        <v>1639</v>
      </c>
      <c r="AD391" s="79">
        <f ca="1">TODAY()-TABLA345[[#This Row],[Fecha radicación informe]]</f>
        <v>899</v>
      </c>
      <c r="AE391" s="22" t="s">
        <v>58</v>
      </c>
      <c r="AF391" s="34" t="s">
        <v>1644</v>
      </c>
    </row>
    <row r="392" spans="1:32" ht="409.5" x14ac:dyDescent="0.2">
      <c r="A392" s="44">
        <v>3910</v>
      </c>
      <c r="B392" s="45">
        <v>38</v>
      </c>
      <c r="C392" s="45">
        <v>2021</v>
      </c>
      <c r="D392" s="60" t="s">
        <v>1645</v>
      </c>
      <c r="E392" s="10" t="s">
        <v>315</v>
      </c>
      <c r="F392" s="45"/>
      <c r="G392" s="45"/>
      <c r="H392" s="45" t="s">
        <v>301</v>
      </c>
      <c r="I392" s="61" t="s">
        <v>308</v>
      </c>
      <c r="J392" s="12" t="s">
        <v>133</v>
      </c>
      <c r="K392" s="45" t="s">
        <v>927</v>
      </c>
      <c r="L392" s="45" t="s">
        <v>279</v>
      </c>
      <c r="M392" s="62" t="s">
        <v>1631</v>
      </c>
      <c r="N392" s="62" t="s">
        <v>1046</v>
      </c>
      <c r="O392" s="63">
        <v>2021</v>
      </c>
      <c r="P392" s="63"/>
      <c r="Q392" s="63"/>
      <c r="R392" s="64" t="s">
        <v>358</v>
      </c>
      <c r="S392" s="65" t="s">
        <v>1646</v>
      </c>
      <c r="T392" s="75" t="s">
        <v>1637</v>
      </c>
      <c r="U392" s="75" t="s">
        <v>1504</v>
      </c>
      <c r="V392" s="63"/>
      <c r="W392" s="45" t="s">
        <v>1647</v>
      </c>
      <c r="X392" s="66">
        <v>1</v>
      </c>
      <c r="Y392" s="69" t="s">
        <v>318</v>
      </c>
      <c r="Z392" s="63"/>
      <c r="AA392" s="63">
        <v>3</v>
      </c>
      <c r="AB392" s="63">
        <v>2023</v>
      </c>
      <c r="AC392" s="68" t="s">
        <v>1639</v>
      </c>
      <c r="AD392" s="79">
        <f ca="1">TODAY()-TABLA345[[#This Row],[Fecha radicación informe]]</f>
        <v>899</v>
      </c>
      <c r="AE392" s="22" t="s">
        <v>58</v>
      </c>
      <c r="AF392" s="34" t="s">
        <v>1648</v>
      </c>
    </row>
    <row r="393" spans="1:32" ht="409.5" x14ac:dyDescent="0.2">
      <c r="A393" s="44">
        <v>3911</v>
      </c>
      <c r="B393" s="45">
        <v>39</v>
      </c>
      <c r="C393" s="45">
        <v>2021</v>
      </c>
      <c r="D393" s="60" t="s">
        <v>1649</v>
      </c>
      <c r="E393" s="10" t="s">
        <v>719</v>
      </c>
      <c r="F393" s="45"/>
      <c r="G393" s="45"/>
      <c r="H393" s="45" t="s">
        <v>48</v>
      </c>
      <c r="I393" s="61" t="s">
        <v>121</v>
      </c>
      <c r="J393" s="70" t="s">
        <v>77</v>
      </c>
      <c r="K393" s="45" t="s">
        <v>1650</v>
      </c>
      <c r="L393" s="45" t="s">
        <v>770</v>
      </c>
      <c r="M393" s="62" t="s">
        <v>1631</v>
      </c>
      <c r="N393" s="62" t="s">
        <v>1046</v>
      </c>
      <c r="O393" s="63">
        <v>2021</v>
      </c>
      <c r="P393" s="63">
        <v>20231020131693</v>
      </c>
      <c r="Q393" s="73">
        <v>45025</v>
      </c>
      <c r="R393" s="64" t="s">
        <v>436</v>
      </c>
      <c r="S393" s="65" t="s">
        <v>1651</v>
      </c>
      <c r="T393" s="75">
        <v>44531</v>
      </c>
      <c r="U393" s="75">
        <v>44979</v>
      </c>
      <c r="V393" s="45" t="s">
        <v>1652</v>
      </c>
      <c r="W393" s="45" t="s">
        <v>1653</v>
      </c>
      <c r="X393" s="66">
        <v>1</v>
      </c>
      <c r="Y393" s="69" t="s">
        <v>45</v>
      </c>
      <c r="Z393" s="63" t="s">
        <v>108</v>
      </c>
      <c r="AA393" s="63">
        <v>9</v>
      </c>
      <c r="AB393" s="63">
        <v>2023</v>
      </c>
      <c r="AC393" s="68">
        <v>44505</v>
      </c>
      <c r="AD393" s="79">
        <f ca="1">TODAY()-TABLA345[[#This Row],[Fecha radicación informe]]</f>
        <v>892</v>
      </c>
      <c r="AE393" s="82" t="s">
        <v>758</v>
      </c>
      <c r="AF393" s="83" t="s">
        <v>1654</v>
      </c>
    </row>
    <row r="394" spans="1:32" ht="409.5" x14ac:dyDescent="0.2">
      <c r="A394" s="44">
        <v>3912</v>
      </c>
      <c r="B394" s="45">
        <v>40</v>
      </c>
      <c r="C394" s="45">
        <v>2021</v>
      </c>
      <c r="D394" s="60" t="s">
        <v>1655</v>
      </c>
      <c r="E394" s="10" t="s">
        <v>719</v>
      </c>
      <c r="F394" s="45"/>
      <c r="G394" s="45"/>
      <c r="H394" s="45" t="s">
        <v>48</v>
      </c>
      <c r="I394" s="61" t="s">
        <v>121</v>
      </c>
      <c r="J394" s="70" t="s">
        <v>77</v>
      </c>
      <c r="K394" s="45" t="s">
        <v>1656</v>
      </c>
      <c r="L394" s="45" t="s">
        <v>770</v>
      </c>
      <c r="M394" s="62" t="s">
        <v>1631</v>
      </c>
      <c r="N394" s="62" t="s">
        <v>1046</v>
      </c>
      <c r="O394" s="63">
        <v>2021</v>
      </c>
      <c r="P394" s="63">
        <v>20231020131693</v>
      </c>
      <c r="Q394" s="73">
        <v>45025</v>
      </c>
      <c r="R394" s="64" t="s">
        <v>436</v>
      </c>
      <c r="S394" s="65" t="s">
        <v>1657</v>
      </c>
      <c r="T394" s="75" t="s">
        <v>1658</v>
      </c>
      <c r="U394" s="75" t="s">
        <v>1611</v>
      </c>
      <c r="V394" s="45" t="s">
        <v>1659</v>
      </c>
      <c r="W394" s="45" t="s">
        <v>1660</v>
      </c>
      <c r="X394" s="66">
        <v>1</v>
      </c>
      <c r="Y394" s="19" t="s">
        <v>45</v>
      </c>
      <c r="Z394" s="63" t="s">
        <v>108</v>
      </c>
      <c r="AA394" s="63">
        <v>9</v>
      </c>
      <c r="AB394" s="63">
        <v>2023</v>
      </c>
      <c r="AC394" s="68">
        <v>44505</v>
      </c>
      <c r="AD394" s="79">
        <f ca="1">TODAY()-TABLA345[[#This Row],[Fecha radicación informe]]</f>
        <v>892</v>
      </c>
      <c r="AE394" s="22" t="s">
        <v>758</v>
      </c>
      <c r="AF394" s="29" t="s">
        <v>1661</v>
      </c>
    </row>
    <row r="395" spans="1:32" ht="409.5" x14ac:dyDescent="0.2">
      <c r="A395" s="44">
        <v>3913</v>
      </c>
      <c r="B395" s="45">
        <v>41</v>
      </c>
      <c r="C395" s="45">
        <v>2021</v>
      </c>
      <c r="D395" s="60" t="s">
        <v>1662</v>
      </c>
      <c r="E395" s="10" t="s">
        <v>719</v>
      </c>
      <c r="F395" s="45"/>
      <c r="G395" s="45"/>
      <c r="H395" s="45" t="s">
        <v>48</v>
      </c>
      <c r="I395" s="61" t="s">
        <v>121</v>
      </c>
      <c r="J395" s="70" t="s">
        <v>77</v>
      </c>
      <c r="K395" s="45" t="s">
        <v>1663</v>
      </c>
      <c r="L395" s="45" t="s">
        <v>770</v>
      </c>
      <c r="M395" s="62" t="s">
        <v>1631</v>
      </c>
      <c r="N395" s="62" t="s">
        <v>1046</v>
      </c>
      <c r="O395" s="63">
        <v>2021</v>
      </c>
      <c r="P395" s="63">
        <v>20231020131693</v>
      </c>
      <c r="Q395" s="73">
        <v>45025</v>
      </c>
      <c r="R395" s="64" t="s">
        <v>436</v>
      </c>
      <c r="S395" s="65" t="s">
        <v>1664</v>
      </c>
      <c r="T395" s="75" t="s">
        <v>1658</v>
      </c>
      <c r="U395" s="75" t="s">
        <v>1611</v>
      </c>
      <c r="V395" s="45" t="s">
        <v>1665</v>
      </c>
      <c r="W395" s="45" t="s">
        <v>1666</v>
      </c>
      <c r="X395" s="66">
        <v>1</v>
      </c>
      <c r="Y395" s="19" t="s">
        <v>45</v>
      </c>
      <c r="Z395" s="63" t="s">
        <v>108</v>
      </c>
      <c r="AA395" s="63">
        <v>9</v>
      </c>
      <c r="AB395" s="63">
        <v>2023</v>
      </c>
      <c r="AC395" s="68">
        <v>44505</v>
      </c>
      <c r="AD395" s="79">
        <f ca="1">TODAY()-TABLA345[[#This Row],[Fecha radicación informe]]</f>
        <v>892</v>
      </c>
      <c r="AE395" s="22" t="s">
        <v>758</v>
      </c>
      <c r="AF395" s="29" t="s">
        <v>1667</v>
      </c>
    </row>
    <row r="396" spans="1:32" ht="409.5" x14ac:dyDescent="0.2">
      <c r="A396" s="44">
        <v>3914</v>
      </c>
      <c r="B396" s="45">
        <v>42</v>
      </c>
      <c r="C396" s="45">
        <v>2021</v>
      </c>
      <c r="D396" s="60" t="s">
        <v>1668</v>
      </c>
      <c r="E396" s="10" t="s">
        <v>719</v>
      </c>
      <c r="F396" s="45"/>
      <c r="G396" s="45"/>
      <c r="H396" s="45" t="s">
        <v>48</v>
      </c>
      <c r="I396" s="61" t="s">
        <v>121</v>
      </c>
      <c r="J396" s="70" t="s">
        <v>77</v>
      </c>
      <c r="K396" s="45" t="s">
        <v>1650</v>
      </c>
      <c r="L396" s="45" t="s">
        <v>770</v>
      </c>
      <c r="M396" s="62" t="s">
        <v>1631</v>
      </c>
      <c r="N396" s="62" t="s">
        <v>1046</v>
      </c>
      <c r="O396" s="63">
        <v>2021</v>
      </c>
      <c r="P396" s="63">
        <v>20231020131693</v>
      </c>
      <c r="Q396" s="73">
        <v>45025</v>
      </c>
      <c r="R396" s="64" t="s">
        <v>436</v>
      </c>
      <c r="S396" s="65" t="s">
        <v>1669</v>
      </c>
      <c r="T396" s="75" t="s">
        <v>1670</v>
      </c>
      <c r="U396" s="75" t="s">
        <v>1611</v>
      </c>
      <c r="V396" s="45" t="s">
        <v>1671</v>
      </c>
      <c r="W396" s="45" t="s">
        <v>1672</v>
      </c>
      <c r="X396" s="66">
        <v>1</v>
      </c>
      <c r="Y396" s="69" t="s">
        <v>45</v>
      </c>
      <c r="Z396" s="63" t="s">
        <v>108</v>
      </c>
      <c r="AA396" s="63">
        <v>9</v>
      </c>
      <c r="AB396" s="63">
        <v>2023</v>
      </c>
      <c r="AC396" s="68">
        <v>44505</v>
      </c>
      <c r="AD396" s="79">
        <f ca="1">TODAY()-TABLA345[[#This Row],[Fecha radicación informe]]</f>
        <v>892</v>
      </c>
      <c r="AE396" s="84" t="s">
        <v>758</v>
      </c>
      <c r="AF396" s="85" t="s">
        <v>1673</v>
      </c>
    </row>
    <row r="397" spans="1:32" ht="409.5" x14ac:dyDescent="0.2">
      <c r="A397" s="44">
        <v>3915</v>
      </c>
      <c r="B397" s="45">
        <v>43</v>
      </c>
      <c r="C397" s="45">
        <v>2021</v>
      </c>
      <c r="D397" s="60" t="s">
        <v>1674</v>
      </c>
      <c r="E397" s="10" t="s">
        <v>333</v>
      </c>
      <c r="F397" s="45"/>
      <c r="G397" s="45" t="s">
        <v>1675</v>
      </c>
      <c r="H397" s="45" t="s">
        <v>48</v>
      </c>
      <c r="I397" s="61" t="s">
        <v>60</v>
      </c>
      <c r="J397" s="70" t="s">
        <v>61</v>
      </c>
      <c r="K397" s="45" t="s">
        <v>952</v>
      </c>
      <c r="L397" s="45" t="s">
        <v>492</v>
      </c>
      <c r="M397" s="62" t="s">
        <v>1676</v>
      </c>
      <c r="N397" s="62" t="s">
        <v>1109</v>
      </c>
      <c r="O397" s="63">
        <v>2021</v>
      </c>
      <c r="P397" s="63"/>
      <c r="Q397" s="63"/>
      <c r="R397" s="64" t="s">
        <v>436</v>
      </c>
      <c r="S397" s="65" t="s">
        <v>1677</v>
      </c>
      <c r="T397" s="75" t="s">
        <v>105</v>
      </c>
      <c r="U397" s="75">
        <v>45504</v>
      </c>
      <c r="V397" s="63"/>
      <c r="W397" s="45" t="s">
        <v>1678</v>
      </c>
      <c r="X397" s="66">
        <v>0</v>
      </c>
      <c r="Y397" s="69" t="s">
        <v>305</v>
      </c>
      <c r="Z397" s="63"/>
      <c r="AA397" s="63"/>
      <c r="AB397" s="63"/>
      <c r="AC397" s="68">
        <v>44509</v>
      </c>
      <c r="AD397" s="79">
        <f ca="1">TODAY()-TABLA345[[#This Row],[Fecha radicación informe]]</f>
        <v>888</v>
      </c>
      <c r="AE397" s="82" t="s">
        <v>58</v>
      </c>
      <c r="AF397" s="83" t="s">
        <v>1679</v>
      </c>
    </row>
    <row r="398" spans="1:32" ht="252" x14ac:dyDescent="0.2">
      <c r="A398" s="44">
        <v>3916</v>
      </c>
      <c r="B398" s="45">
        <v>44</v>
      </c>
      <c r="C398" s="45">
        <v>2021</v>
      </c>
      <c r="D398" s="60" t="s">
        <v>1680</v>
      </c>
      <c r="E398" s="10" t="s">
        <v>333</v>
      </c>
      <c r="F398" s="45"/>
      <c r="G398" s="45"/>
      <c r="H398" s="45" t="s">
        <v>48</v>
      </c>
      <c r="I398" s="61" t="s">
        <v>76</v>
      </c>
      <c r="J398" s="70" t="s">
        <v>98</v>
      </c>
      <c r="K398" s="45" t="s">
        <v>1681</v>
      </c>
      <c r="L398" s="45" t="s">
        <v>63</v>
      </c>
      <c r="M398" s="62" t="s">
        <v>1631</v>
      </c>
      <c r="N398" s="62" t="s">
        <v>1046</v>
      </c>
      <c r="O398" s="63">
        <v>2021</v>
      </c>
      <c r="P398" s="63"/>
      <c r="Q398" s="63"/>
      <c r="R398" s="64" t="s">
        <v>42</v>
      </c>
      <c r="S398" s="65" t="s">
        <v>1682</v>
      </c>
      <c r="T398" s="75" t="s">
        <v>1611</v>
      </c>
      <c r="U398" s="75" t="s">
        <v>1683</v>
      </c>
      <c r="V398" s="63"/>
      <c r="W398" s="45" t="s">
        <v>1684</v>
      </c>
      <c r="X398" s="66">
        <v>1</v>
      </c>
      <c r="Y398" s="19" t="s">
        <v>318</v>
      </c>
      <c r="Z398" s="63"/>
      <c r="AA398" s="63">
        <v>2</v>
      </c>
      <c r="AB398" s="63">
        <v>2022</v>
      </c>
      <c r="AC398" s="68">
        <v>44498</v>
      </c>
      <c r="AD398" s="79">
        <f ca="1">TODAY()-TABLA345[[#This Row],[Fecha radicación informe]]</f>
        <v>899</v>
      </c>
      <c r="AE398" s="22" t="s">
        <v>58</v>
      </c>
      <c r="AF398" s="29" t="s">
        <v>1685</v>
      </c>
    </row>
    <row r="399" spans="1:32" ht="409.5" x14ac:dyDescent="0.2">
      <c r="A399" s="44">
        <v>3917</v>
      </c>
      <c r="B399" s="45">
        <v>45</v>
      </c>
      <c r="C399" s="45">
        <v>2021</v>
      </c>
      <c r="D399" s="60" t="s">
        <v>1686</v>
      </c>
      <c r="E399" s="10" t="s">
        <v>719</v>
      </c>
      <c r="F399" s="45"/>
      <c r="G399" s="45"/>
      <c r="H399" s="45" t="s">
        <v>301</v>
      </c>
      <c r="I399" s="61" t="s">
        <v>308</v>
      </c>
      <c r="J399" s="12" t="s">
        <v>133</v>
      </c>
      <c r="K399" s="45" t="s">
        <v>927</v>
      </c>
      <c r="L399" s="45" t="s">
        <v>279</v>
      </c>
      <c r="M399" s="62" t="s">
        <v>1676</v>
      </c>
      <c r="N399" s="62" t="s">
        <v>1109</v>
      </c>
      <c r="O399" s="63">
        <v>2021</v>
      </c>
      <c r="P399" s="63" t="s">
        <v>1687</v>
      </c>
      <c r="Q399" s="73">
        <v>44995</v>
      </c>
      <c r="R399" s="64" t="s">
        <v>436</v>
      </c>
      <c r="S399" s="65" t="s">
        <v>1688</v>
      </c>
      <c r="T399" s="75" t="s">
        <v>1689</v>
      </c>
      <c r="U399" s="75" t="s">
        <v>1600</v>
      </c>
      <c r="V399" s="45" t="s">
        <v>1690</v>
      </c>
      <c r="W399" s="45" t="s">
        <v>1691</v>
      </c>
      <c r="X399" s="66">
        <v>1</v>
      </c>
      <c r="Y399" s="69" t="s">
        <v>45</v>
      </c>
      <c r="Z399" s="63" t="s">
        <v>108</v>
      </c>
      <c r="AA399" s="63">
        <v>10</v>
      </c>
      <c r="AB399" s="63">
        <v>2023</v>
      </c>
      <c r="AC399" s="68">
        <v>44537</v>
      </c>
      <c r="AD399" s="79">
        <f ca="1">TODAY()-TABLA345[[#This Row],[Fecha radicación informe]]</f>
        <v>860</v>
      </c>
      <c r="AE399" s="84" t="s">
        <v>758</v>
      </c>
      <c r="AF399" s="85" t="s">
        <v>1692</v>
      </c>
    </row>
    <row r="400" spans="1:32" ht="220.5" x14ac:dyDescent="0.2">
      <c r="A400" s="44">
        <v>3918</v>
      </c>
      <c r="B400" s="45">
        <v>46</v>
      </c>
      <c r="C400" s="45">
        <v>2021</v>
      </c>
      <c r="D400" s="60" t="s">
        <v>1693</v>
      </c>
      <c r="E400" s="10" t="s">
        <v>34</v>
      </c>
      <c r="F400" s="45"/>
      <c r="G400" s="45"/>
      <c r="H400" s="45" t="s">
        <v>35</v>
      </c>
      <c r="I400" s="61" t="s">
        <v>187</v>
      </c>
      <c r="J400" s="12" t="s">
        <v>37</v>
      </c>
      <c r="K400" s="45" t="s">
        <v>278</v>
      </c>
      <c r="L400" s="45" t="s">
        <v>63</v>
      </c>
      <c r="M400" s="62" t="s">
        <v>1676</v>
      </c>
      <c r="N400" s="62" t="s">
        <v>1109</v>
      </c>
      <c r="O400" s="63">
        <v>2021</v>
      </c>
      <c r="P400" s="63"/>
      <c r="Q400" s="63"/>
      <c r="R400" s="64" t="s">
        <v>42</v>
      </c>
      <c r="S400" s="65" t="s">
        <v>1694</v>
      </c>
      <c r="T400" s="75" t="s">
        <v>1695</v>
      </c>
      <c r="U400" s="75" t="s">
        <v>1696</v>
      </c>
      <c r="V400" s="63"/>
      <c r="W400" s="45" t="s">
        <v>1697</v>
      </c>
      <c r="X400" s="66">
        <v>1</v>
      </c>
      <c r="Y400" s="69" t="s">
        <v>45</v>
      </c>
      <c r="Z400" s="63"/>
      <c r="AA400" s="63">
        <v>12</v>
      </c>
      <c r="AB400" s="63">
        <v>2021</v>
      </c>
      <c r="AC400" s="68">
        <v>44536</v>
      </c>
      <c r="AD400" s="79">
        <f ca="1">TODAY()-TABLA345[[#This Row],[Fecha radicación informe]]</f>
        <v>861</v>
      </c>
      <c r="AE400" s="22" t="s">
        <v>58</v>
      </c>
      <c r="AF400" s="14"/>
    </row>
    <row r="401" spans="1:32" ht="409.5" x14ac:dyDescent="0.2">
      <c r="A401" s="44">
        <v>3919</v>
      </c>
      <c r="B401" s="45">
        <v>47</v>
      </c>
      <c r="C401" s="45">
        <v>2021</v>
      </c>
      <c r="D401" s="60" t="s">
        <v>1698</v>
      </c>
      <c r="E401" s="10" t="s">
        <v>719</v>
      </c>
      <c r="F401" s="45"/>
      <c r="G401" s="45"/>
      <c r="H401" s="45" t="s">
        <v>48</v>
      </c>
      <c r="I401" s="61" t="s">
        <v>140</v>
      </c>
      <c r="J401" s="70" t="s">
        <v>77</v>
      </c>
      <c r="K401" s="45" t="s">
        <v>251</v>
      </c>
      <c r="L401" s="45" t="s">
        <v>210</v>
      </c>
      <c r="M401" s="62" t="s">
        <v>1699</v>
      </c>
      <c r="N401" s="62" t="s">
        <v>1151</v>
      </c>
      <c r="O401" s="63">
        <v>2021</v>
      </c>
      <c r="P401" s="63"/>
      <c r="Q401" s="63"/>
      <c r="R401" s="64" t="s">
        <v>358</v>
      </c>
      <c r="S401" s="65" t="s">
        <v>1700</v>
      </c>
      <c r="T401" s="75">
        <v>44630</v>
      </c>
      <c r="U401" s="75" t="s">
        <v>444</v>
      </c>
      <c r="V401" s="63"/>
      <c r="W401" s="45" t="s">
        <v>1701</v>
      </c>
      <c r="X401" s="66">
        <v>1</v>
      </c>
      <c r="Y401" s="69" t="s">
        <v>318</v>
      </c>
      <c r="Z401" s="63"/>
      <c r="AA401" s="63">
        <v>4</v>
      </c>
      <c r="AB401" s="63">
        <v>2023</v>
      </c>
      <c r="AC401" s="68" t="s">
        <v>1702</v>
      </c>
      <c r="AD401" s="79">
        <f ca="1">TODAY()-TABLA345[[#This Row],[Fecha radicación informe]]</f>
        <v>851</v>
      </c>
      <c r="AE401" s="22" t="s">
        <v>758</v>
      </c>
      <c r="AF401" s="34" t="s">
        <v>1703</v>
      </c>
    </row>
    <row r="402" spans="1:32" ht="409.5" x14ac:dyDescent="0.2">
      <c r="A402" s="44">
        <v>3920</v>
      </c>
      <c r="B402" s="45">
        <v>48</v>
      </c>
      <c r="C402" s="45">
        <v>2021</v>
      </c>
      <c r="D402" s="60" t="s">
        <v>1704</v>
      </c>
      <c r="E402" s="10" t="s">
        <v>315</v>
      </c>
      <c r="F402" s="45"/>
      <c r="G402" s="45"/>
      <c r="H402" s="45" t="s">
        <v>48</v>
      </c>
      <c r="I402" s="61" t="s">
        <v>140</v>
      </c>
      <c r="J402" s="70" t="s">
        <v>77</v>
      </c>
      <c r="K402" s="45" t="s">
        <v>251</v>
      </c>
      <c r="L402" s="45" t="s">
        <v>210</v>
      </c>
      <c r="M402" s="62" t="s">
        <v>1699</v>
      </c>
      <c r="N402" s="62" t="s">
        <v>1151</v>
      </c>
      <c r="O402" s="63">
        <v>2021</v>
      </c>
      <c r="P402" s="63"/>
      <c r="Q402" s="63"/>
      <c r="R402" s="64" t="s">
        <v>358</v>
      </c>
      <c r="S402" s="65" t="s">
        <v>1705</v>
      </c>
      <c r="T402" s="75">
        <v>44630</v>
      </c>
      <c r="U402" s="75" t="s">
        <v>444</v>
      </c>
      <c r="V402" s="63"/>
      <c r="W402" s="45" t="s">
        <v>1706</v>
      </c>
      <c r="X402" s="66">
        <v>1</v>
      </c>
      <c r="Y402" s="69" t="s">
        <v>318</v>
      </c>
      <c r="Z402" s="63"/>
      <c r="AA402" s="63">
        <v>10</v>
      </c>
      <c r="AB402" s="63">
        <v>2023</v>
      </c>
      <c r="AC402" s="68" t="s">
        <v>1702</v>
      </c>
      <c r="AD402" s="79">
        <f ca="1">TODAY()-TABLA345[[#This Row],[Fecha radicación informe]]</f>
        <v>851</v>
      </c>
      <c r="AE402" s="22" t="s">
        <v>758</v>
      </c>
      <c r="AF402" s="34" t="s">
        <v>1707</v>
      </c>
    </row>
    <row r="403" spans="1:32" ht="409.5" x14ac:dyDescent="0.2">
      <c r="A403" s="44">
        <v>3921</v>
      </c>
      <c r="B403" s="45">
        <v>49</v>
      </c>
      <c r="C403" s="45">
        <v>2021</v>
      </c>
      <c r="D403" s="60" t="s">
        <v>1708</v>
      </c>
      <c r="E403" s="10" t="s">
        <v>333</v>
      </c>
      <c r="F403" s="45"/>
      <c r="G403" s="45"/>
      <c r="H403" s="45" t="s">
        <v>120</v>
      </c>
      <c r="I403" s="61" t="s">
        <v>140</v>
      </c>
      <c r="J403" s="12" t="s">
        <v>188</v>
      </c>
      <c r="K403" s="45" t="s">
        <v>1709</v>
      </c>
      <c r="L403" s="45" t="s">
        <v>210</v>
      </c>
      <c r="M403" s="62" t="s">
        <v>1699</v>
      </c>
      <c r="N403" s="62" t="s">
        <v>1151</v>
      </c>
      <c r="O403" s="63">
        <v>2021</v>
      </c>
      <c r="P403" s="63"/>
      <c r="Q403" s="63"/>
      <c r="R403" s="64" t="s">
        <v>358</v>
      </c>
      <c r="S403" s="65" t="s">
        <v>1710</v>
      </c>
      <c r="T403" s="75">
        <v>44630</v>
      </c>
      <c r="U403" s="75" t="s">
        <v>444</v>
      </c>
      <c r="V403" s="63"/>
      <c r="W403" s="45" t="s">
        <v>1711</v>
      </c>
      <c r="X403" s="66">
        <v>1</v>
      </c>
      <c r="Y403" s="69" t="s">
        <v>318</v>
      </c>
      <c r="Z403" s="63"/>
      <c r="AA403" s="63">
        <v>8</v>
      </c>
      <c r="AB403" s="63">
        <v>2023</v>
      </c>
      <c r="AC403" s="68" t="s">
        <v>1702</v>
      </c>
      <c r="AD403" s="79">
        <f ca="1">TODAY()-TABLA345[[#This Row],[Fecha radicación informe]]</f>
        <v>851</v>
      </c>
      <c r="AE403" s="22" t="s">
        <v>758</v>
      </c>
      <c r="AF403" s="34" t="s">
        <v>1712</v>
      </c>
    </row>
    <row r="404" spans="1:32" ht="409.5" x14ac:dyDescent="0.2">
      <c r="A404" s="44">
        <v>3922</v>
      </c>
      <c r="B404" s="45">
        <v>50</v>
      </c>
      <c r="C404" s="45">
        <v>2021</v>
      </c>
      <c r="D404" s="60" t="s">
        <v>1713</v>
      </c>
      <c r="E404" s="10" t="s">
        <v>333</v>
      </c>
      <c r="F404" s="45"/>
      <c r="G404" s="45"/>
      <c r="H404" s="45" t="s">
        <v>48</v>
      </c>
      <c r="I404" s="61" t="s">
        <v>140</v>
      </c>
      <c r="J404" s="70" t="s">
        <v>77</v>
      </c>
      <c r="K404" s="45" t="s">
        <v>251</v>
      </c>
      <c r="L404" s="45" t="s">
        <v>210</v>
      </c>
      <c r="M404" s="62" t="s">
        <v>1699</v>
      </c>
      <c r="N404" s="62" t="s">
        <v>1151</v>
      </c>
      <c r="O404" s="63">
        <v>2021</v>
      </c>
      <c r="P404" s="63"/>
      <c r="Q404" s="63"/>
      <c r="R404" s="64" t="s">
        <v>358</v>
      </c>
      <c r="S404" s="65" t="s">
        <v>1714</v>
      </c>
      <c r="T404" s="75">
        <v>44630</v>
      </c>
      <c r="U404" s="75" t="s">
        <v>444</v>
      </c>
      <c r="V404" s="63"/>
      <c r="W404" s="45" t="s">
        <v>1715</v>
      </c>
      <c r="X404" s="66">
        <v>1</v>
      </c>
      <c r="Y404" s="69" t="s">
        <v>318</v>
      </c>
      <c r="Z404" s="63"/>
      <c r="AA404" s="63">
        <v>4</v>
      </c>
      <c r="AB404" s="63">
        <v>2023</v>
      </c>
      <c r="AC404" s="68" t="s">
        <v>1702</v>
      </c>
      <c r="AD404" s="79">
        <f ca="1">TODAY()-TABLA345[[#This Row],[Fecha radicación informe]]</f>
        <v>851</v>
      </c>
      <c r="AE404" s="22" t="s">
        <v>758</v>
      </c>
      <c r="AF404" s="34" t="s">
        <v>1716</v>
      </c>
    </row>
    <row r="405" spans="1:32" ht="409.5" x14ac:dyDescent="0.2">
      <c r="A405" s="44">
        <v>3923</v>
      </c>
      <c r="B405" s="45">
        <v>51</v>
      </c>
      <c r="C405" s="45">
        <v>2021</v>
      </c>
      <c r="D405" s="60" t="s">
        <v>1717</v>
      </c>
      <c r="E405" s="10" t="s">
        <v>315</v>
      </c>
      <c r="F405" s="45"/>
      <c r="G405" s="45"/>
      <c r="H405" s="45" t="s">
        <v>48</v>
      </c>
      <c r="I405" s="61" t="s">
        <v>140</v>
      </c>
      <c r="J405" s="70" t="s">
        <v>77</v>
      </c>
      <c r="K405" s="45" t="s">
        <v>251</v>
      </c>
      <c r="L405" s="45" t="s">
        <v>210</v>
      </c>
      <c r="M405" s="62" t="s">
        <v>1699</v>
      </c>
      <c r="N405" s="62" t="s">
        <v>1151</v>
      </c>
      <c r="O405" s="63">
        <v>2021</v>
      </c>
      <c r="P405" s="63"/>
      <c r="Q405" s="63"/>
      <c r="R405" s="64" t="s">
        <v>358</v>
      </c>
      <c r="S405" s="65" t="s">
        <v>1718</v>
      </c>
      <c r="T405" s="75">
        <v>44630</v>
      </c>
      <c r="U405" s="75" t="s">
        <v>444</v>
      </c>
      <c r="V405" s="63"/>
      <c r="W405" s="45" t="s">
        <v>1719</v>
      </c>
      <c r="X405" s="66">
        <v>1</v>
      </c>
      <c r="Y405" s="69" t="s">
        <v>318</v>
      </c>
      <c r="Z405" s="63"/>
      <c r="AA405" s="63">
        <v>10</v>
      </c>
      <c r="AB405" s="63">
        <v>2023</v>
      </c>
      <c r="AC405" s="68" t="s">
        <v>1702</v>
      </c>
      <c r="AD405" s="79">
        <f ca="1">TODAY()-TABLA345[[#This Row],[Fecha radicación informe]]</f>
        <v>851</v>
      </c>
      <c r="AE405" s="82" t="s">
        <v>758</v>
      </c>
      <c r="AF405" s="83" t="s">
        <v>1720</v>
      </c>
    </row>
    <row r="406" spans="1:32" ht="409.5" x14ac:dyDescent="0.2">
      <c r="A406" s="44">
        <v>3924</v>
      </c>
      <c r="B406" s="45">
        <v>1</v>
      </c>
      <c r="C406" s="45">
        <v>2022</v>
      </c>
      <c r="D406" s="60" t="s">
        <v>1721</v>
      </c>
      <c r="E406" s="10" t="s">
        <v>315</v>
      </c>
      <c r="F406" s="45"/>
      <c r="G406" s="45"/>
      <c r="H406" s="45" t="s">
        <v>85</v>
      </c>
      <c r="I406" s="61" t="s">
        <v>49</v>
      </c>
      <c r="J406" s="70" t="s">
        <v>50</v>
      </c>
      <c r="K406" s="45" t="s">
        <v>1091</v>
      </c>
      <c r="L406" s="45" t="s">
        <v>492</v>
      </c>
      <c r="M406" s="62" t="s">
        <v>1722</v>
      </c>
      <c r="N406" s="62" t="s">
        <v>1455</v>
      </c>
      <c r="O406" s="63">
        <v>2022</v>
      </c>
      <c r="P406" s="86">
        <v>20231020046853</v>
      </c>
      <c r="Q406" s="63" t="s">
        <v>1723</v>
      </c>
      <c r="R406" s="64"/>
      <c r="S406" s="65" t="s">
        <v>1724</v>
      </c>
      <c r="T406" s="75">
        <v>44721</v>
      </c>
      <c r="U406" s="75" t="s">
        <v>1600</v>
      </c>
      <c r="V406" s="45" t="s">
        <v>1725</v>
      </c>
      <c r="W406" s="45" t="s">
        <v>1726</v>
      </c>
      <c r="X406" s="66">
        <v>1</v>
      </c>
      <c r="Y406" s="69" t="s">
        <v>45</v>
      </c>
      <c r="Z406" s="63" t="s">
        <v>108</v>
      </c>
      <c r="AA406" s="63">
        <v>4</v>
      </c>
      <c r="AB406" s="63">
        <v>2023</v>
      </c>
      <c r="AC406" s="68" t="s">
        <v>1727</v>
      </c>
      <c r="AD406" s="79">
        <f ca="1">TODAY()-TABLA345[[#This Row],[Fecha radicación informe]]</f>
        <v>748</v>
      </c>
      <c r="AE406" s="22" t="s">
        <v>758</v>
      </c>
      <c r="AF406" s="29" t="s">
        <v>1728</v>
      </c>
    </row>
    <row r="407" spans="1:32" ht="409.5" x14ac:dyDescent="0.2">
      <c r="A407" s="44">
        <v>3925</v>
      </c>
      <c r="B407" s="45">
        <v>2</v>
      </c>
      <c r="C407" s="45">
        <v>2022</v>
      </c>
      <c r="D407" s="60" t="s">
        <v>1729</v>
      </c>
      <c r="E407" s="10" t="s">
        <v>719</v>
      </c>
      <c r="F407" s="45"/>
      <c r="G407" s="45" t="s">
        <v>1730</v>
      </c>
      <c r="H407" s="45" t="s">
        <v>48</v>
      </c>
      <c r="I407" s="61" t="s">
        <v>140</v>
      </c>
      <c r="J407" s="70" t="s">
        <v>77</v>
      </c>
      <c r="K407" s="45" t="s">
        <v>251</v>
      </c>
      <c r="L407" s="45" t="s">
        <v>210</v>
      </c>
      <c r="M407" s="62" t="s">
        <v>1731</v>
      </c>
      <c r="N407" s="62" t="s">
        <v>802</v>
      </c>
      <c r="O407" s="63">
        <v>2022</v>
      </c>
      <c r="P407" s="63"/>
      <c r="Q407" s="63"/>
      <c r="R407" s="64" t="s">
        <v>358</v>
      </c>
      <c r="S407" s="65" t="s">
        <v>1732</v>
      </c>
      <c r="T407" s="75">
        <v>44815</v>
      </c>
      <c r="U407" s="75" t="s">
        <v>444</v>
      </c>
      <c r="V407" s="63"/>
      <c r="W407" s="45" t="s">
        <v>1733</v>
      </c>
      <c r="X407" s="66">
        <v>1</v>
      </c>
      <c r="Y407" s="69" t="s">
        <v>318</v>
      </c>
      <c r="Z407" s="63"/>
      <c r="AA407" s="63">
        <v>4</v>
      </c>
      <c r="AB407" s="63">
        <v>2023</v>
      </c>
      <c r="AC407" s="68">
        <v>44719</v>
      </c>
      <c r="AD407" s="79">
        <f ca="1">TODAY()-TABLA345[[#This Row],[Fecha radicación informe]]</f>
        <v>678</v>
      </c>
      <c r="AE407" s="22" t="s">
        <v>758</v>
      </c>
      <c r="AF407" s="29" t="s">
        <v>1734</v>
      </c>
    </row>
    <row r="408" spans="1:32" ht="409.5" x14ac:dyDescent="0.2">
      <c r="A408" s="44">
        <v>3926</v>
      </c>
      <c r="B408" s="45">
        <v>3</v>
      </c>
      <c r="C408" s="45">
        <v>2022</v>
      </c>
      <c r="D408" s="60" t="s">
        <v>1735</v>
      </c>
      <c r="E408" s="10" t="s">
        <v>719</v>
      </c>
      <c r="F408" s="45"/>
      <c r="G408" s="45" t="s">
        <v>1736</v>
      </c>
      <c r="H408" s="45" t="s">
        <v>85</v>
      </c>
      <c r="I408" s="61" t="s">
        <v>36</v>
      </c>
      <c r="J408" s="70" t="s">
        <v>77</v>
      </c>
      <c r="K408" s="45" t="s">
        <v>1737</v>
      </c>
      <c r="L408" s="45" t="s">
        <v>765</v>
      </c>
      <c r="M408" s="62" t="s">
        <v>1738</v>
      </c>
      <c r="N408" s="62" t="s">
        <v>971</v>
      </c>
      <c r="O408" s="63">
        <v>2022</v>
      </c>
      <c r="P408" s="63"/>
      <c r="Q408" s="63"/>
      <c r="R408" s="64" t="s">
        <v>358</v>
      </c>
      <c r="S408" s="65" t="s">
        <v>1739</v>
      </c>
      <c r="T408" s="75">
        <v>44813</v>
      </c>
      <c r="U408" s="75">
        <v>45107</v>
      </c>
      <c r="V408" s="63"/>
      <c r="W408" s="45" t="s">
        <v>1740</v>
      </c>
      <c r="X408" s="66">
        <v>1</v>
      </c>
      <c r="Y408" s="69" t="s">
        <v>318</v>
      </c>
      <c r="Z408" s="63"/>
      <c r="AA408" s="63">
        <v>10</v>
      </c>
      <c r="AB408" s="63">
        <v>2023</v>
      </c>
      <c r="AC408" s="68">
        <v>44778</v>
      </c>
      <c r="AD408" s="79">
        <f ca="1">TODAY()-TABLA345[[#This Row],[Fecha radicación informe]]</f>
        <v>619</v>
      </c>
      <c r="AE408" s="22" t="s">
        <v>58</v>
      </c>
      <c r="AF408" s="29" t="s">
        <v>1741</v>
      </c>
    </row>
    <row r="409" spans="1:32" ht="283.5" x14ac:dyDescent="0.2">
      <c r="A409" s="44">
        <v>3927</v>
      </c>
      <c r="B409" s="45">
        <v>4</v>
      </c>
      <c r="C409" s="45">
        <v>2022</v>
      </c>
      <c r="D409" s="60" t="s">
        <v>1742</v>
      </c>
      <c r="E409" s="10" t="s">
        <v>719</v>
      </c>
      <c r="F409" s="45"/>
      <c r="G409" s="45" t="s">
        <v>1743</v>
      </c>
      <c r="H409" s="45" t="s">
        <v>85</v>
      </c>
      <c r="I409" s="61" t="s">
        <v>170</v>
      </c>
      <c r="J409" s="70" t="s">
        <v>50</v>
      </c>
      <c r="K409" s="45" t="s">
        <v>1412</v>
      </c>
      <c r="L409" s="45" t="s">
        <v>210</v>
      </c>
      <c r="M409" s="62" t="s">
        <v>1744</v>
      </c>
      <c r="N409" s="62" t="s">
        <v>1031</v>
      </c>
      <c r="O409" s="63">
        <v>2022</v>
      </c>
      <c r="P409" s="63"/>
      <c r="Q409" s="63"/>
      <c r="R409" s="64" t="s">
        <v>42</v>
      </c>
      <c r="S409" s="65" t="s">
        <v>1745</v>
      </c>
      <c r="T409" s="75" t="s">
        <v>1746</v>
      </c>
      <c r="U409" s="75" t="s">
        <v>444</v>
      </c>
      <c r="V409" s="63"/>
      <c r="W409" s="45" t="s">
        <v>1747</v>
      </c>
      <c r="X409" s="66">
        <v>1</v>
      </c>
      <c r="Y409" s="69" t="s">
        <v>318</v>
      </c>
      <c r="Z409" s="63"/>
      <c r="AA409" s="63">
        <v>5</v>
      </c>
      <c r="AB409" s="63">
        <v>2023</v>
      </c>
      <c r="AC409" s="68" t="s">
        <v>1748</v>
      </c>
      <c r="AD409" s="79">
        <f ca="1">TODAY()-TABLA345[[#This Row],[Fecha radicación informe]]</f>
        <v>577</v>
      </c>
      <c r="AE409" s="87" t="s">
        <v>758</v>
      </c>
      <c r="AF409" s="88" t="s">
        <v>1749</v>
      </c>
    </row>
    <row r="410" spans="1:32" ht="409.5" x14ac:dyDescent="0.2">
      <c r="A410" s="44">
        <v>3928</v>
      </c>
      <c r="B410" s="45">
        <v>5</v>
      </c>
      <c r="C410" s="45">
        <v>2022</v>
      </c>
      <c r="D410" s="60" t="s">
        <v>1750</v>
      </c>
      <c r="E410" s="45" t="s">
        <v>1751</v>
      </c>
      <c r="F410" s="45" t="s">
        <v>1752</v>
      </c>
      <c r="G410" s="45" t="s">
        <v>1753</v>
      </c>
      <c r="H410" s="45" t="s">
        <v>48</v>
      </c>
      <c r="I410" s="61" t="s">
        <v>36</v>
      </c>
      <c r="J410" s="70" t="s">
        <v>188</v>
      </c>
      <c r="K410" s="45" t="s">
        <v>1754</v>
      </c>
      <c r="L410" s="45" t="s">
        <v>100</v>
      </c>
      <c r="M410" s="62" t="s">
        <v>1755</v>
      </c>
      <c r="N410" s="62" t="s">
        <v>1109</v>
      </c>
      <c r="O410" s="63">
        <v>2022</v>
      </c>
      <c r="P410" s="63"/>
      <c r="Q410" s="63"/>
      <c r="R410" s="64" t="s">
        <v>42</v>
      </c>
      <c r="S410" s="65" t="s">
        <v>1756</v>
      </c>
      <c r="T410" s="75" t="s">
        <v>1757</v>
      </c>
      <c r="U410" s="75" t="s">
        <v>985</v>
      </c>
      <c r="V410" s="63"/>
      <c r="W410" s="45" t="s">
        <v>1758</v>
      </c>
      <c r="X410" s="66">
        <v>0</v>
      </c>
      <c r="Y410" s="69" t="s">
        <v>305</v>
      </c>
      <c r="Z410" s="63"/>
      <c r="AA410" s="63"/>
      <c r="AB410" s="63"/>
      <c r="AC410" s="68" t="s">
        <v>1510</v>
      </c>
      <c r="AD410" s="79">
        <f ca="1">TODAY()-TABLA345[[#This Row],[Fecha radicación informe]]</f>
        <v>503</v>
      </c>
      <c r="AE410" s="87" t="s">
        <v>46</v>
      </c>
      <c r="AF410" s="88" t="s">
        <v>1759</v>
      </c>
    </row>
    <row r="411" spans="1:32" ht="409.5" x14ac:dyDescent="0.2">
      <c r="A411" s="44">
        <v>3929</v>
      </c>
      <c r="B411" s="45">
        <v>6</v>
      </c>
      <c r="C411" s="45">
        <v>2022</v>
      </c>
      <c r="D411" s="60" t="s">
        <v>1760</v>
      </c>
      <c r="E411" s="45" t="s">
        <v>1751</v>
      </c>
      <c r="F411" s="45" t="s">
        <v>1752</v>
      </c>
      <c r="G411" s="45" t="s">
        <v>1753</v>
      </c>
      <c r="H411" s="45" t="s">
        <v>48</v>
      </c>
      <c r="I411" s="61" t="s">
        <v>36</v>
      </c>
      <c r="J411" s="70" t="s">
        <v>98</v>
      </c>
      <c r="K411" s="45" t="s">
        <v>1754</v>
      </c>
      <c r="L411" s="45" t="s">
        <v>100</v>
      </c>
      <c r="M411" s="62" t="s">
        <v>1755</v>
      </c>
      <c r="N411" s="62" t="s">
        <v>1109</v>
      </c>
      <c r="O411" s="63">
        <v>2022</v>
      </c>
      <c r="P411" s="63"/>
      <c r="Q411" s="63"/>
      <c r="R411" s="64" t="s">
        <v>358</v>
      </c>
      <c r="S411" s="65" t="s">
        <v>1761</v>
      </c>
      <c r="T411" s="75" t="s">
        <v>1762</v>
      </c>
      <c r="U411" s="75" t="s">
        <v>985</v>
      </c>
      <c r="V411" s="63"/>
      <c r="W411" s="45" t="s">
        <v>1763</v>
      </c>
      <c r="X411" s="66">
        <v>0.5</v>
      </c>
      <c r="Y411" s="69" t="s">
        <v>305</v>
      </c>
      <c r="Z411" s="63"/>
      <c r="AA411" s="63"/>
      <c r="AB411" s="63"/>
      <c r="AC411" s="68" t="s">
        <v>1510</v>
      </c>
      <c r="AD411" s="79">
        <f ca="1">TODAY()-TABLA345[[#This Row],[Fecha radicación informe]]</f>
        <v>503</v>
      </c>
      <c r="AE411" s="87" t="s">
        <v>46</v>
      </c>
      <c r="AF411" s="88" t="s">
        <v>1764</v>
      </c>
    </row>
    <row r="412" spans="1:32" ht="409.5" x14ac:dyDescent="0.2">
      <c r="A412" s="44">
        <v>3930</v>
      </c>
      <c r="B412" s="45">
        <v>7</v>
      </c>
      <c r="C412" s="45">
        <v>2022</v>
      </c>
      <c r="D412" s="60" t="s">
        <v>1765</v>
      </c>
      <c r="E412" s="45" t="s">
        <v>333</v>
      </c>
      <c r="F412" s="45" t="s">
        <v>1766</v>
      </c>
      <c r="G412" s="45" t="s">
        <v>1767</v>
      </c>
      <c r="H412" s="45" t="s">
        <v>48</v>
      </c>
      <c r="I412" s="61" t="s">
        <v>308</v>
      </c>
      <c r="J412" s="70" t="s">
        <v>133</v>
      </c>
      <c r="K412" s="45" t="s">
        <v>927</v>
      </c>
      <c r="L412" s="45" t="s">
        <v>279</v>
      </c>
      <c r="M412" s="62" t="s">
        <v>1755</v>
      </c>
      <c r="N412" s="62" t="s">
        <v>1109</v>
      </c>
      <c r="O412" s="63">
        <v>2022</v>
      </c>
      <c r="P412" s="63"/>
      <c r="Q412" s="63"/>
      <c r="R412" s="64" t="s">
        <v>436</v>
      </c>
      <c r="S412" s="65" t="s">
        <v>1768</v>
      </c>
      <c r="T412" s="75">
        <v>44988</v>
      </c>
      <c r="U412" s="75" t="s">
        <v>1769</v>
      </c>
      <c r="V412" s="63"/>
      <c r="W412" s="45" t="s">
        <v>1770</v>
      </c>
      <c r="X412" s="66">
        <v>0.33</v>
      </c>
      <c r="Y412" s="69" t="s">
        <v>305</v>
      </c>
      <c r="Z412" s="63"/>
      <c r="AA412" s="63"/>
      <c r="AB412" s="63"/>
      <c r="AC412" s="68">
        <v>44896</v>
      </c>
      <c r="AD412" s="79">
        <f ca="1">TODAY()-TABLA345[[#This Row],[Fecha radicación informe]]</f>
        <v>501</v>
      </c>
      <c r="AE412" s="87" t="s">
        <v>58</v>
      </c>
      <c r="AF412" s="88" t="s">
        <v>1771</v>
      </c>
    </row>
    <row r="413" spans="1:32" ht="409.5" x14ac:dyDescent="0.2">
      <c r="A413" s="44">
        <v>3931</v>
      </c>
      <c r="B413" s="45">
        <v>8</v>
      </c>
      <c r="C413" s="45">
        <v>2022</v>
      </c>
      <c r="D413" s="60" t="s">
        <v>1772</v>
      </c>
      <c r="E413" s="45" t="s">
        <v>333</v>
      </c>
      <c r="F413" s="45" t="s">
        <v>1773</v>
      </c>
      <c r="G413" s="45" t="s">
        <v>1774</v>
      </c>
      <c r="H413" s="45" t="s">
        <v>186</v>
      </c>
      <c r="I413" s="61" t="s">
        <v>187</v>
      </c>
      <c r="J413" s="70" t="s">
        <v>61</v>
      </c>
      <c r="K413" s="45" t="s">
        <v>952</v>
      </c>
      <c r="L413" s="45" t="s">
        <v>492</v>
      </c>
      <c r="M413" s="62" t="s">
        <v>1755</v>
      </c>
      <c r="N413" s="62" t="s">
        <v>1109</v>
      </c>
      <c r="O413" s="63">
        <v>2022</v>
      </c>
      <c r="P413" s="63"/>
      <c r="Q413" s="63"/>
      <c r="R413" s="64" t="s">
        <v>436</v>
      </c>
      <c r="S413" s="65" t="s">
        <v>1775</v>
      </c>
      <c r="T413" s="75" t="s">
        <v>1776</v>
      </c>
      <c r="U413" s="75">
        <v>45504</v>
      </c>
      <c r="V413" s="63"/>
      <c r="W413" s="45" t="s">
        <v>1777</v>
      </c>
      <c r="X413" s="66">
        <v>0.33</v>
      </c>
      <c r="Y413" s="69" t="s">
        <v>305</v>
      </c>
      <c r="Z413" s="63"/>
      <c r="AA413" s="63"/>
      <c r="AB413" s="63"/>
      <c r="AC413" s="68" t="s">
        <v>1778</v>
      </c>
      <c r="AD413" s="79">
        <f ca="1">TODAY()-TABLA345[[#This Row],[Fecha radicación informe]]</f>
        <v>504</v>
      </c>
      <c r="AE413" s="87" t="s">
        <v>758</v>
      </c>
      <c r="AF413" s="88" t="s">
        <v>1779</v>
      </c>
    </row>
    <row r="414" spans="1:32" ht="409.5" x14ac:dyDescent="0.2">
      <c r="A414" s="44">
        <v>3932</v>
      </c>
      <c r="B414" s="45">
        <v>9</v>
      </c>
      <c r="C414" s="45">
        <v>2022</v>
      </c>
      <c r="D414" s="60" t="s">
        <v>1780</v>
      </c>
      <c r="E414" s="45" t="s">
        <v>333</v>
      </c>
      <c r="F414" s="45" t="s">
        <v>1773</v>
      </c>
      <c r="G414" s="45" t="s">
        <v>1781</v>
      </c>
      <c r="H414" s="45" t="s">
        <v>186</v>
      </c>
      <c r="I414" s="61" t="s">
        <v>187</v>
      </c>
      <c r="J414" s="70" t="s">
        <v>61</v>
      </c>
      <c r="K414" s="45" t="s">
        <v>952</v>
      </c>
      <c r="L414" s="45" t="s">
        <v>492</v>
      </c>
      <c r="M414" s="62" t="s">
        <v>1755</v>
      </c>
      <c r="N414" s="62" t="s">
        <v>1109</v>
      </c>
      <c r="O414" s="63">
        <v>2022</v>
      </c>
      <c r="P414" s="63"/>
      <c r="Q414" s="63"/>
      <c r="R414" s="64" t="s">
        <v>436</v>
      </c>
      <c r="S414" s="65" t="s">
        <v>1775</v>
      </c>
      <c r="T414" s="75" t="s">
        <v>1776</v>
      </c>
      <c r="U414" s="75">
        <v>45504</v>
      </c>
      <c r="V414" s="63"/>
      <c r="W414" s="45" t="s">
        <v>1777</v>
      </c>
      <c r="X414" s="66">
        <v>0.33</v>
      </c>
      <c r="Y414" s="69" t="s">
        <v>305</v>
      </c>
      <c r="Z414" s="63"/>
      <c r="AA414" s="63"/>
      <c r="AB414" s="63"/>
      <c r="AC414" s="68" t="s">
        <v>1778</v>
      </c>
      <c r="AD414" s="79">
        <f ca="1">TODAY()-TABLA345[[#This Row],[Fecha radicación informe]]</f>
        <v>504</v>
      </c>
      <c r="AE414" s="87" t="s">
        <v>758</v>
      </c>
      <c r="AF414" s="88" t="s">
        <v>1782</v>
      </c>
    </row>
    <row r="415" spans="1:32" ht="409.5" x14ac:dyDescent="0.2">
      <c r="A415" s="44">
        <v>3933</v>
      </c>
      <c r="B415" s="45">
        <v>10</v>
      </c>
      <c r="C415" s="45">
        <v>2022</v>
      </c>
      <c r="D415" s="60" t="s">
        <v>1783</v>
      </c>
      <c r="E415" s="45" t="s">
        <v>333</v>
      </c>
      <c r="F415" s="45" t="s">
        <v>1784</v>
      </c>
      <c r="G415" s="45" t="s">
        <v>1785</v>
      </c>
      <c r="H415" s="45" t="s">
        <v>48</v>
      </c>
      <c r="I415" s="61" t="s">
        <v>308</v>
      </c>
      <c r="J415" s="70" t="s">
        <v>133</v>
      </c>
      <c r="K415" s="45" t="s">
        <v>927</v>
      </c>
      <c r="L415" s="45" t="s">
        <v>210</v>
      </c>
      <c r="M415" s="62" t="s">
        <v>1755</v>
      </c>
      <c r="N415" s="62" t="s">
        <v>1109</v>
      </c>
      <c r="O415" s="63">
        <v>2022</v>
      </c>
      <c r="P415" s="63"/>
      <c r="Q415" s="63"/>
      <c r="R415" s="64" t="s">
        <v>358</v>
      </c>
      <c r="S415" s="65" t="s">
        <v>1786</v>
      </c>
      <c r="T415" s="75" t="s">
        <v>1787</v>
      </c>
      <c r="U415" s="75" t="s">
        <v>1788</v>
      </c>
      <c r="V415" s="63"/>
      <c r="W415" s="45" t="s">
        <v>1789</v>
      </c>
      <c r="X415" s="66">
        <v>1</v>
      </c>
      <c r="Y415" s="69" t="s">
        <v>318</v>
      </c>
      <c r="Z415" s="63"/>
      <c r="AA415" s="63">
        <v>11</v>
      </c>
      <c r="AB415" s="63">
        <v>2023</v>
      </c>
      <c r="AC415" s="68">
        <v>44902</v>
      </c>
      <c r="AD415" s="79">
        <f ca="1">TODAY()-TABLA345[[#This Row],[Fecha radicación informe]]</f>
        <v>495</v>
      </c>
      <c r="AE415" s="87" t="s">
        <v>58</v>
      </c>
      <c r="AF415" s="88" t="s">
        <v>1790</v>
      </c>
    </row>
    <row r="416" spans="1:32" ht="409.5" x14ac:dyDescent="0.2">
      <c r="A416" s="44">
        <v>3934</v>
      </c>
      <c r="B416" s="45">
        <v>11</v>
      </c>
      <c r="C416" s="45">
        <v>2022</v>
      </c>
      <c r="D416" s="60" t="s">
        <v>1791</v>
      </c>
      <c r="E416" s="45" t="s">
        <v>719</v>
      </c>
      <c r="F416" s="45" t="s">
        <v>1792</v>
      </c>
      <c r="G416" s="45" t="s">
        <v>1793</v>
      </c>
      <c r="H416" s="45" t="s">
        <v>85</v>
      </c>
      <c r="I416" s="61" t="s">
        <v>132</v>
      </c>
      <c r="J416" s="70" t="s">
        <v>133</v>
      </c>
      <c r="K416" s="45" t="s">
        <v>865</v>
      </c>
      <c r="L416" s="45" t="s">
        <v>770</v>
      </c>
      <c r="M416" s="62" t="s">
        <v>1794</v>
      </c>
      <c r="N416" s="62" t="s">
        <v>1151</v>
      </c>
      <c r="O416" s="63">
        <v>2022</v>
      </c>
      <c r="P416" s="63">
        <v>20231020207743</v>
      </c>
      <c r="Q416" s="63" t="s">
        <v>1795</v>
      </c>
      <c r="R416" s="64" t="s">
        <v>358</v>
      </c>
      <c r="S416" s="65" t="s">
        <v>1796</v>
      </c>
      <c r="T416" s="75">
        <v>44990</v>
      </c>
      <c r="U416" s="75">
        <v>45204</v>
      </c>
      <c r="V416" s="45" t="s">
        <v>1797</v>
      </c>
      <c r="W416" s="45" t="s">
        <v>1798</v>
      </c>
      <c r="X416" s="66">
        <v>1</v>
      </c>
      <c r="Y416" s="69" t="s">
        <v>45</v>
      </c>
      <c r="Z416" s="63" t="s">
        <v>108</v>
      </c>
      <c r="AA416" s="63">
        <v>12</v>
      </c>
      <c r="AB416" s="63">
        <v>2023</v>
      </c>
      <c r="AC416" s="68">
        <v>44907</v>
      </c>
      <c r="AD416" s="79">
        <f ca="1">TODAY()-TABLA345[[#This Row],[Fecha radicación informe]]</f>
        <v>490</v>
      </c>
      <c r="AE416" s="87" t="s">
        <v>758</v>
      </c>
      <c r="AF416" s="88" t="s">
        <v>1799</v>
      </c>
    </row>
    <row r="417" spans="1:32" ht="409.5" x14ac:dyDescent="0.2">
      <c r="A417" s="44">
        <v>3935</v>
      </c>
      <c r="B417" s="45">
        <v>12</v>
      </c>
      <c r="C417" s="45">
        <v>2022</v>
      </c>
      <c r="D417" s="60" t="s">
        <v>1800</v>
      </c>
      <c r="E417" s="45" t="s">
        <v>719</v>
      </c>
      <c r="F417" s="45" t="s">
        <v>1801</v>
      </c>
      <c r="G417" s="45" t="s">
        <v>1793</v>
      </c>
      <c r="H417" s="45" t="s">
        <v>85</v>
      </c>
      <c r="I417" s="61" t="s">
        <v>132</v>
      </c>
      <c r="J417" s="70" t="s">
        <v>133</v>
      </c>
      <c r="K417" s="45" t="s">
        <v>865</v>
      </c>
      <c r="L417" s="45" t="s">
        <v>770</v>
      </c>
      <c r="M417" s="62" t="s">
        <v>1794</v>
      </c>
      <c r="N417" s="62" t="s">
        <v>1151</v>
      </c>
      <c r="O417" s="63">
        <v>2022</v>
      </c>
      <c r="P417" s="63">
        <v>20231020207743</v>
      </c>
      <c r="Q417" s="63" t="s">
        <v>1802</v>
      </c>
      <c r="R417" s="64" t="s">
        <v>358</v>
      </c>
      <c r="S417" s="65" t="s">
        <v>1803</v>
      </c>
      <c r="T417" s="75">
        <v>44990</v>
      </c>
      <c r="U417" s="75">
        <v>45021</v>
      </c>
      <c r="V417" s="45" t="s">
        <v>1804</v>
      </c>
      <c r="W417" s="45" t="s">
        <v>1805</v>
      </c>
      <c r="X417" s="66">
        <v>1</v>
      </c>
      <c r="Y417" s="69" t="s">
        <v>45</v>
      </c>
      <c r="Z417" s="63" t="s">
        <v>108</v>
      </c>
      <c r="AA417" s="63">
        <v>12</v>
      </c>
      <c r="AB417" s="63">
        <v>2023</v>
      </c>
      <c r="AC417" s="68">
        <v>44907</v>
      </c>
      <c r="AD417" s="79">
        <f ca="1">TODAY()-TABLA345[[#This Row],[Fecha radicación informe]]</f>
        <v>490</v>
      </c>
      <c r="AE417" s="87" t="s">
        <v>758</v>
      </c>
      <c r="AF417" s="88" t="s">
        <v>1806</v>
      </c>
    </row>
    <row r="418" spans="1:32" ht="409.5" x14ac:dyDescent="0.2">
      <c r="A418" s="44">
        <v>3936</v>
      </c>
      <c r="B418" s="45">
        <v>13</v>
      </c>
      <c r="C418" s="45">
        <v>2022</v>
      </c>
      <c r="D418" s="60" t="s">
        <v>1807</v>
      </c>
      <c r="E418" s="45" t="s">
        <v>315</v>
      </c>
      <c r="F418" s="45" t="s">
        <v>1808</v>
      </c>
      <c r="G418" s="45" t="s">
        <v>1809</v>
      </c>
      <c r="H418" s="45" t="s">
        <v>85</v>
      </c>
      <c r="I418" s="61" t="s">
        <v>49</v>
      </c>
      <c r="J418" s="70" t="s">
        <v>50</v>
      </c>
      <c r="K418" s="45" t="s">
        <v>1029</v>
      </c>
      <c r="L418" s="45" t="s">
        <v>492</v>
      </c>
      <c r="M418" s="62" t="s">
        <v>1794</v>
      </c>
      <c r="N418" s="62" t="s">
        <v>1151</v>
      </c>
      <c r="O418" s="63">
        <v>2022</v>
      </c>
      <c r="P418" s="63"/>
      <c r="Q418" s="63"/>
      <c r="R418" s="64" t="s">
        <v>436</v>
      </c>
      <c r="S418" s="65" t="s">
        <v>1810</v>
      </c>
      <c r="T418" s="75">
        <v>44962</v>
      </c>
      <c r="U418" s="75" t="s">
        <v>985</v>
      </c>
      <c r="V418" s="63"/>
      <c r="W418" s="45" t="s">
        <v>1811</v>
      </c>
      <c r="X418" s="66">
        <v>0.33</v>
      </c>
      <c r="Y418" s="69" t="s">
        <v>305</v>
      </c>
      <c r="Z418" s="63"/>
      <c r="AA418" s="63"/>
      <c r="AB418" s="63"/>
      <c r="AC418" s="68" t="s">
        <v>1812</v>
      </c>
      <c r="AD418" s="79">
        <f ca="1">TODAY()-TABLA345[[#This Row],[Fecha radicación informe]]</f>
        <v>488</v>
      </c>
      <c r="AE418" s="87" t="s">
        <v>58</v>
      </c>
      <c r="AF418" s="88" t="s">
        <v>1813</v>
      </c>
    </row>
    <row r="419" spans="1:32" ht="409.5" x14ac:dyDescent="0.2">
      <c r="A419" s="44">
        <v>3937</v>
      </c>
      <c r="B419" s="45">
        <v>14</v>
      </c>
      <c r="C419" s="45">
        <v>2022</v>
      </c>
      <c r="D419" s="60" t="s">
        <v>1814</v>
      </c>
      <c r="E419" s="45" t="s">
        <v>333</v>
      </c>
      <c r="F419" s="45" t="s">
        <v>1815</v>
      </c>
      <c r="G419" s="45" t="s">
        <v>1816</v>
      </c>
      <c r="H419" s="45" t="s">
        <v>48</v>
      </c>
      <c r="I419" s="61" t="s">
        <v>140</v>
      </c>
      <c r="J419" s="70" t="s">
        <v>77</v>
      </c>
      <c r="K419" s="45" t="s">
        <v>1817</v>
      </c>
      <c r="L419" s="45" t="s">
        <v>210</v>
      </c>
      <c r="M419" s="62" t="s">
        <v>1755</v>
      </c>
      <c r="N419" s="62" t="s">
        <v>1109</v>
      </c>
      <c r="O419" s="63">
        <v>2022</v>
      </c>
      <c r="P419" s="63"/>
      <c r="Q419" s="63"/>
      <c r="R419" s="64" t="s">
        <v>358</v>
      </c>
      <c r="S419" s="65" t="s">
        <v>1818</v>
      </c>
      <c r="T419" s="75" t="s">
        <v>1787</v>
      </c>
      <c r="U419" s="75" t="s">
        <v>993</v>
      </c>
      <c r="V419" s="63"/>
      <c r="W419" s="45" t="s">
        <v>1819</v>
      </c>
      <c r="X419" s="66">
        <v>1</v>
      </c>
      <c r="Y419" s="69" t="s">
        <v>318</v>
      </c>
      <c r="Z419" s="63"/>
      <c r="AA419" s="63">
        <v>10</v>
      </c>
      <c r="AB419" s="63">
        <v>2023</v>
      </c>
      <c r="AC419" s="68" t="s">
        <v>1820</v>
      </c>
      <c r="AD419" s="79">
        <f ca="1">TODAY()-TABLA345[[#This Row],[Fecha radicación informe]]</f>
        <v>487</v>
      </c>
      <c r="AE419" s="87" t="s">
        <v>758</v>
      </c>
      <c r="AF419" s="88" t="s">
        <v>1821</v>
      </c>
    </row>
    <row r="420" spans="1:32" ht="409.5" x14ac:dyDescent="0.2">
      <c r="A420" s="44">
        <v>3938</v>
      </c>
      <c r="B420" s="45">
        <v>15</v>
      </c>
      <c r="C420" s="45">
        <v>2022</v>
      </c>
      <c r="D420" s="60" t="s">
        <v>1822</v>
      </c>
      <c r="E420" s="45" t="s">
        <v>333</v>
      </c>
      <c r="F420" s="45" t="s">
        <v>1815</v>
      </c>
      <c r="G420" s="45" t="s">
        <v>1816</v>
      </c>
      <c r="H420" s="45" t="s">
        <v>48</v>
      </c>
      <c r="I420" s="61" t="s">
        <v>140</v>
      </c>
      <c r="J420" s="70" t="s">
        <v>77</v>
      </c>
      <c r="K420" s="45" t="s">
        <v>251</v>
      </c>
      <c r="L420" s="45" t="s">
        <v>210</v>
      </c>
      <c r="M420" s="62" t="s">
        <v>1755</v>
      </c>
      <c r="N420" s="62" t="s">
        <v>1109</v>
      </c>
      <c r="O420" s="63">
        <v>2022</v>
      </c>
      <c r="P420" s="63"/>
      <c r="Q420" s="63"/>
      <c r="R420" s="64" t="s">
        <v>358</v>
      </c>
      <c r="S420" s="65" t="s">
        <v>1823</v>
      </c>
      <c r="T420" s="75" t="s">
        <v>1723</v>
      </c>
      <c r="U420" s="75" t="s">
        <v>1824</v>
      </c>
      <c r="V420" s="63"/>
      <c r="W420" s="45" t="s">
        <v>1825</v>
      </c>
      <c r="X420" s="66">
        <v>1</v>
      </c>
      <c r="Y420" s="69" t="s">
        <v>318</v>
      </c>
      <c r="Z420" s="63"/>
      <c r="AA420" s="63">
        <v>10</v>
      </c>
      <c r="AB420" s="63">
        <v>2023</v>
      </c>
      <c r="AC420" s="68" t="s">
        <v>1776</v>
      </c>
      <c r="AD420" s="79">
        <f ca="1">TODAY()-TABLA345[[#This Row],[Fecha radicación informe]]</f>
        <v>486</v>
      </c>
      <c r="AE420" s="87" t="s">
        <v>758</v>
      </c>
      <c r="AF420" s="88" t="s">
        <v>1826</v>
      </c>
    </row>
    <row r="421" spans="1:32" ht="409.5" x14ac:dyDescent="0.2">
      <c r="A421" s="44">
        <v>3939</v>
      </c>
      <c r="B421" s="45">
        <v>16</v>
      </c>
      <c r="C421" s="45">
        <v>2022</v>
      </c>
      <c r="D421" s="60" t="s">
        <v>1827</v>
      </c>
      <c r="E421" s="45" t="s">
        <v>333</v>
      </c>
      <c r="F421" s="45" t="s">
        <v>1828</v>
      </c>
      <c r="G421" s="45" t="s">
        <v>1816</v>
      </c>
      <c r="H421" s="45" t="s">
        <v>48</v>
      </c>
      <c r="I421" s="61" t="s">
        <v>140</v>
      </c>
      <c r="J421" s="70" t="s">
        <v>77</v>
      </c>
      <c r="K421" s="45" t="s">
        <v>251</v>
      </c>
      <c r="L421" s="45" t="s">
        <v>210</v>
      </c>
      <c r="M421" s="62" t="s">
        <v>1755</v>
      </c>
      <c r="N421" s="62" t="s">
        <v>1109</v>
      </c>
      <c r="O421" s="63">
        <v>2022</v>
      </c>
      <c r="P421" s="63"/>
      <c r="Q421" s="63"/>
      <c r="R421" s="64" t="s">
        <v>358</v>
      </c>
      <c r="S421" s="65" t="s">
        <v>1829</v>
      </c>
      <c r="T421" s="75" t="s">
        <v>1723</v>
      </c>
      <c r="U421" s="75" t="s">
        <v>1824</v>
      </c>
      <c r="V421" s="63"/>
      <c r="W421" s="45" t="s">
        <v>1830</v>
      </c>
      <c r="X421" s="66">
        <v>1</v>
      </c>
      <c r="Y421" s="69" t="s">
        <v>318</v>
      </c>
      <c r="Z421" s="63"/>
      <c r="AA421" s="63">
        <v>10</v>
      </c>
      <c r="AB421" s="63">
        <v>2023</v>
      </c>
      <c r="AC421" s="68" t="s">
        <v>1776</v>
      </c>
      <c r="AD421" s="79">
        <f ca="1">TODAY()-TABLA345[[#This Row],[Fecha radicación informe]]</f>
        <v>486</v>
      </c>
      <c r="AE421" s="87" t="s">
        <v>758</v>
      </c>
      <c r="AF421" s="88" t="s">
        <v>1831</v>
      </c>
    </row>
    <row r="422" spans="1:32" ht="409.5" x14ac:dyDescent="0.2">
      <c r="A422" s="44">
        <v>3940</v>
      </c>
      <c r="B422" s="45">
        <v>17</v>
      </c>
      <c r="C422" s="45">
        <v>2022</v>
      </c>
      <c r="D422" s="60" t="s">
        <v>1832</v>
      </c>
      <c r="E422" s="45" t="s">
        <v>1271</v>
      </c>
      <c r="F422" s="45" t="s">
        <v>1833</v>
      </c>
      <c r="G422" s="45" t="s">
        <v>1834</v>
      </c>
      <c r="H422" s="45" t="s">
        <v>48</v>
      </c>
      <c r="I422" s="61" t="s">
        <v>36</v>
      </c>
      <c r="J422" s="70" t="s">
        <v>37</v>
      </c>
      <c r="K422" s="45" t="s">
        <v>496</v>
      </c>
      <c r="L422" s="45" t="s">
        <v>39</v>
      </c>
      <c r="M422" s="62" t="s">
        <v>1755</v>
      </c>
      <c r="N422" s="62" t="s">
        <v>1109</v>
      </c>
      <c r="O422" s="63">
        <v>2022</v>
      </c>
      <c r="P422" s="63"/>
      <c r="Q422" s="63"/>
      <c r="R422" s="64" t="s">
        <v>358</v>
      </c>
      <c r="S422" s="65" t="s">
        <v>1835</v>
      </c>
      <c r="T422" s="75" t="s">
        <v>1836</v>
      </c>
      <c r="U422" s="75" t="s">
        <v>1263</v>
      </c>
      <c r="V422" s="63"/>
      <c r="W422" s="45" t="s">
        <v>1837</v>
      </c>
      <c r="X422" s="66">
        <v>0.83</v>
      </c>
      <c r="Y422" s="69" t="s">
        <v>305</v>
      </c>
      <c r="Z422" s="63"/>
      <c r="AA422" s="63"/>
      <c r="AB422" s="63"/>
      <c r="AC422" s="68">
        <v>44902</v>
      </c>
      <c r="AD422" s="79">
        <f ca="1">TODAY()-TABLA345[[#This Row],[Fecha radicación informe]]</f>
        <v>495</v>
      </c>
      <c r="AE422" s="87" t="s">
        <v>46</v>
      </c>
      <c r="AF422" s="88" t="s">
        <v>1838</v>
      </c>
    </row>
    <row r="423" spans="1:32" ht="409.5" x14ac:dyDescent="0.2">
      <c r="A423" s="44">
        <v>3941</v>
      </c>
      <c r="B423" s="45">
        <v>18</v>
      </c>
      <c r="C423" s="45">
        <v>2022</v>
      </c>
      <c r="D423" s="60" t="s">
        <v>1839</v>
      </c>
      <c r="E423" s="45" t="s">
        <v>1271</v>
      </c>
      <c r="F423" s="45" t="s">
        <v>1833</v>
      </c>
      <c r="G423" s="45" t="s">
        <v>1840</v>
      </c>
      <c r="H423" s="45" t="s">
        <v>48</v>
      </c>
      <c r="I423" s="61" t="s">
        <v>36</v>
      </c>
      <c r="J423" s="70" t="s">
        <v>37</v>
      </c>
      <c r="K423" s="45" t="s">
        <v>496</v>
      </c>
      <c r="L423" s="45" t="s">
        <v>39</v>
      </c>
      <c r="M423" s="62" t="s">
        <v>1755</v>
      </c>
      <c r="N423" s="62" t="s">
        <v>1109</v>
      </c>
      <c r="O423" s="63">
        <v>2022</v>
      </c>
      <c r="P423" s="63"/>
      <c r="Q423" s="63"/>
      <c r="R423" s="64" t="s">
        <v>42</v>
      </c>
      <c r="S423" s="65" t="s">
        <v>1841</v>
      </c>
      <c r="T423" s="75" t="s">
        <v>1842</v>
      </c>
      <c r="U423" s="75" t="s">
        <v>1824</v>
      </c>
      <c r="V423" s="63"/>
      <c r="W423" s="45" t="s">
        <v>1843</v>
      </c>
      <c r="X423" s="66">
        <v>0.73</v>
      </c>
      <c r="Y423" s="69" t="s">
        <v>305</v>
      </c>
      <c r="Z423" s="63"/>
      <c r="AA423" s="63"/>
      <c r="AB423" s="63"/>
      <c r="AC423" s="68">
        <v>44902</v>
      </c>
      <c r="AD423" s="79">
        <f ca="1">TODAY()-TABLA345[[#This Row],[Fecha radicación informe]]</f>
        <v>495</v>
      </c>
      <c r="AE423" s="87" t="s">
        <v>46</v>
      </c>
      <c r="AF423" s="88" t="s">
        <v>1844</v>
      </c>
    </row>
    <row r="424" spans="1:32" ht="409.5" x14ac:dyDescent="0.2">
      <c r="A424" s="44">
        <v>3942</v>
      </c>
      <c r="B424" s="45">
        <v>19</v>
      </c>
      <c r="C424" s="45">
        <v>2022</v>
      </c>
      <c r="D424" s="60" t="s">
        <v>1845</v>
      </c>
      <c r="E424" s="45" t="s">
        <v>1846</v>
      </c>
      <c r="F424" s="45" t="s">
        <v>1847</v>
      </c>
      <c r="G424" s="45" t="s">
        <v>1848</v>
      </c>
      <c r="H424" s="45" t="s">
        <v>301</v>
      </c>
      <c r="I424" s="61" t="s">
        <v>60</v>
      </c>
      <c r="J424" s="70" t="s">
        <v>61</v>
      </c>
      <c r="K424" s="45" t="s">
        <v>952</v>
      </c>
      <c r="L424" s="45" t="s">
        <v>527</v>
      </c>
      <c r="M424" s="62" t="s">
        <v>1794</v>
      </c>
      <c r="N424" s="62" t="s">
        <v>1151</v>
      </c>
      <c r="O424" s="63">
        <v>2022</v>
      </c>
      <c r="P424" s="63"/>
      <c r="Q424" s="63"/>
      <c r="R424" s="64" t="s">
        <v>436</v>
      </c>
      <c r="S424" s="65" t="s">
        <v>1849</v>
      </c>
      <c r="T424" s="75">
        <v>44988</v>
      </c>
      <c r="U424" s="75" t="s">
        <v>1769</v>
      </c>
      <c r="V424" s="63"/>
      <c r="W424" s="45" t="s">
        <v>1850</v>
      </c>
      <c r="X424" s="66">
        <v>0</v>
      </c>
      <c r="Y424" s="69" t="s">
        <v>305</v>
      </c>
      <c r="Z424" s="63"/>
      <c r="AA424" s="63"/>
      <c r="AB424" s="63"/>
      <c r="AC424" s="68">
        <v>44909</v>
      </c>
      <c r="AD424" s="79">
        <f ca="1">TODAY()-TABLA345[[#This Row],[Fecha radicación informe]]</f>
        <v>488</v>
      </c>
      <c r="AE424" s="87" t="s">
        <v>46</v>
      </c>
      <c r="AF424" s="88" t="s">
        <v>1851</v>
      </c>
    </row>
    <row r="425" spans="1:32" ht="409.5" x14ac:dyDescent="0.2">
      <c r="A425" s="44">
        <v>3943</v>
      </c>
      <c r="B425" s="45">
        <v>20</v>
      </c>
      <c r="C425" s="45">
        <v>2022</v>
      </c>
      <c r="D425" s="60" t="s">
        <v>1852</v>
      </c>
      <c r="E425" s="45" t="s">
        <v>1853</v>
      </c>
      <c r="F425" s="45" t="s">
        <v>1854</v>
      </c>
      <c r="G425" s="45" t="s">
        <v>1848</v>
      </c>
      <c r="H425" s="45" t="s">
        <v>48</v>
      </c>
      <c r="I425" s="61" t="s">
        <v>60</v>
      </c>
      <c r="J425" s="70" t="s">
        <v>61</v>
      </c>
      <c r="K425" s="45" t="s">
        <v>952</v>
      </c>
      <c r="L425" s="45" t="s">
        <v>527</v>
      </c>
      <c r="M425" s="62" t="s">
        <v>1794</v>
      </c>
      <c r="N425" s="62" t="s">
        <v>1151</v>
      </c>
      <c r="O425" s="63">
        <v>2022</v>
      </c>
      <c r="P425" s="63"/>
      <c r="Q425" s="63"/>
      <c r="R425" s="64" t="s">
        <v>436</v>
      </c>
      <c r="S425" s="65" t="s">
        <v>1855</v>
      </c>
      <c r="T425" s="75">
        <v>44988</v>
      </c>
      <c r="U425" s="75">
        <v>45504</v>
      </c>
      <c r="V425" s="63"/>
      <c r="W425" s="45" t="s">
        <v>1856</v>
      </c>
      <c r="X425" s="66">
        <v>0</v>
      </c>
      <c r="Y425" s="69" t="s">
        <v>305</v>
      </c>
      <c r="Z425" s="63"/>
      <c r="AA425" s="63"/>
      <c r="AB425" s="63"/>
      <c r="AC425" s="68" t="s">
        <v>1812</v>
      </c>
      <c r="AD425" s="79">
        <f ca="1">TODAY()-TABLA345[[#This Row],[Fecha radicación informe]]</f>
        <v>488</v>
      </c>
      <c r="AE425" s="87" t="s">
        <v>46</v>
      </c>
      <c r="AF425" s="88" t="s">
        <v>1857</v>
      </c>
    </row>
    <row r="426" spans="1:32" ht="409.5" x14ac:dyDescent="0.2">
      <c r="A426" s="44">
        <v>3944</v>
      </c>
      <c r="B426" s="45">
        <v>21</v>
      </c>
      <c r="C426" s="45">
        <v>2022</v>
      </c>
      <c r="D426" s="60" t="s">
        <v>1858</v>
      </c>
      <c r="E426" s="45" t="s">
        <v>1853</v>
      </c>
      <c r="F426" s="45" t="s">
        <v>1854</v>
      </c>
      <c r="G426" s="45" t="s">
        <v>1848</v>
      </c>
      <c r="H426" s="45" t="s">
        <v>48</v>
      </c>
      <c r="I426" s="61" t="s">
        <v>60</v>
      </c>
      <c r="J426" s="70" t="s">
        <v>61</v>
      </c>
      <c r="K426" s="45" t="s">
        <v>952</v>
      </c>
      <c r="L426" s="45" t="s">
        <v>527</v>
      </c>
      <c r="M426" s="62" t="s">
        <v>1794</v>
      </c>
      <c r="N426" s="62" t="s">
        <v>1151</v>
      </c>
      <c r="O426" s="63">
        <v>2022</v>
      </c>
      <c r="P426" s="63"/>
      <c r="Q426" s="63"/>
      <c r="R426" s="64" t="s">
        <v>436</v>
      </c>
      <c r="S426" s="65" t="s">
        <v>1859</v>
      </c>
      <c r="T426" s="75">
        <v>44988</v>
      </c>
      <c r="U426" s="75">
        <v>45504</v>
      </c>
      <c r="V426" s="63"/>
      <c r="W426" s="45" t="s">
        <v>1860</v>
      </c>
      <c r="X426" s="66">
        <v>0</v>
      </c>
      <c r="Y426" s="69" t="s">
        <v>305</v>
      </c>
      <c r="Z426" s="63"/>
      <c r="AA426" s="63"/>
      <c r="AB426" s="63"/>
      <c r="AC426" s="68" t="s">
        <v>1812</v>
      </c>
      <c r="AD426" s="79">
        <f ca="1">TODAY()-TABLA345[[#This Row],[Fecha radicación informe]]</f>
        <v>488</v>
      </c>
      <c r="AE426" s="87" t="s">
        <v>46</v>
      </c>
      <c r="AF426" s="88" t="s">
        <v>1861</v>
      </c>
    </row>
    <row r="427" spans="1:32" ht="409.5" x14ac:dyDescent="0.2">
      <c r="A427" s="44">
        <v>3945</v>
      </c>
      <c r="B427" s="45">
        <v>22</v>
      </c>
      <c r="C427" s="45">
        <v>2022</v>
      </c>
      <c r="D427" s="60" t="s">
        <v>1862</v>
      </c>
      <c r="E427" s="45" t="s">
        <v>1751</v>
      </c>
      <c r="F427" s="45" t="s">
        <v>1863</v>
      </c>
      <c r="G427" s="45" t="s">
        <v>1864</v>
      </c>
      <c r="H427" s="45" t="s">
        <v>48</v>
      </c>
      <c r="I427" s="61" t="s">
        <v>36</v>
      </c>
      <c r="J427" s="70" t="s">
        <v>98</v>
      </c>
      <c r="K427" s="45" t="s">
        <v>1178</v>
      </c>
      <c r="L427" s="45" t="s">
        <v>39</v>
      </c>
      <c r="M427" s="62" t="s">
        <v>1794</v>
      </c>
      <c r="N427" s="62" t="s">
        <v>1151</v>
      </c>
      <c r="O427" s="63">
        <v>2022</v>
      </c>
      <c r="P427" s="63"/>
      <c r="Q427" s="63"/>
      <c r="R427" s="64" t="s">
        <v>42</v>
      </c>
      <c r="S427" s="65" t="s">
        <v>1865</v>
      </c>
      <c r="T427" s="75">
        <v>44965</v>
      </c>
      <c r="U427" s="75">
        <v>45171</v>
      </c>
      <c r="V427" s="63"/>
      <c r="W427" s="45" t="s">
        <v>1866</v>
      </c>
      <c r="X427" s="66">
        <v>1</v>
      </c>
      <c r="Y427" s="69" t="s">
        <v>318</v>
      </c>
      <c r="Z427" s="63"/>
      <c r="AA427" s="63">
        <v>2</v>
      </c>
      <c r="AB427" s="63">
        <v>2023</v>
      </c>
      <c r="AC427" s="68" t="s">
        <v>1820</v>
      </c>
      <c r="AD427" s="79">
        <f ca="1">TODAY()-TABLA345[[#This Row],[Fecha radicación informe]]</f>
        <v>487</v>
      </c>
      <c r="AE427" s="87" t="s">
        <v>46</v>
      </c>
      <c r="AF427" s="88" t="s">
        <v>1867</v>
      </c>
    </row>
    <row r="428" spans="1:32" ht="409.5" x14ac:dyDescent="0.2">
      <c r="A428" s="44">
        <v>3946</v>
      </c>
      <c r="B428" s="45">
        <v>1</v>
      </c>
      <c r="C428" s="45">
        <v>2023</v>
      </c>
      <c r="D428" s="60" t="s">
        <v>1868</v>
      </c>
      <c r="E428" s="45" t="s">
        <v>1853</v>
      </c>
      <c r="F428" s="45" t="s">
        <v>1869</v>
      </c>
      <c r="G428" s="45" t="s">
        <v>1870</v>
      </c>
      <c r="H428" s="45" t="s">
        <v>48</v>
      </c>
      <c r="I428" s="61" t="s">
        <v>132</v>
      </c>
      <c r="J428" s="70" t="s">
        <v>133</v>
      </c>
      <c r="K428" s="45" t="s">
        <v>865</v>
      </c>
      <c r="L428" s="45" t="s">
        <v>279</v>
      </c>
      <c r="M428" s="62" t="s">
        <v>1871</v>
      </c>
      <c r="N428" s="62" t="s">
        <v>1455</v>
      </c>
      <c r="O428" s="63">
        <v>2023</v>
      </c>
      <c r="P428" s="63"/>
      <c r="Q428" s="63"/>
      <c r="R428" s="64" t="s">
        <v>358</v>
      </c>
      <c r="S428" s="65" t="s">
        <v>1872</v>
      </c>
      <c r="T428" s="75" t="s">
        <v>1873</v>
      </c>
      <c r="U428" s="75" t="s">
        <v>1874</v>
      </c>
      <c r="V428" s="63"/>
      <c r="W428" s="45" t="s">
        <v>1875</v>
      </c>
      <c r="X428" s="66">
        <v>1</v>
      </c>
      <c r="Y428" s="69" t="s">
        <v>318</v>
      </c>
      <c r="Z428" s="63"/>
      <c r="AA428" s="63">
        <v>3</v>
      </c>
      <c r="AB428" s="63">
        <v>2024</v>
      </c>
      <c r="AC428" s="68">
        <v>45021</v>
      </c>
      <c r="AD428" s="79">
        <f ca="1">TODAY()-TABLA345[[#This Row],[Fecha radicación informe]]</f>
        <v>376</v>
      </c>
      <c r="AE428" s="87" t="s">
        <v>758</v>
      </c>
      <c r="AF428" s="88" t="s">
        <v>1876</v>
      </c>
    </row>
    <row r="429" spans="1:32" ht="409.5" x14ac:dyDescent="0.2">
      <c r="A429" s="44">
        <v>3947</v>
      </c>
      <c r="B429" s="45">
        <v>2</v>
      </c>
      <c r="C429" s="45">
        <v>2023</v>
      </c>
      <c r="D429" s="60" t="s">
        <v>1877</v>
      </c>
      <c r="E429" s="45" t="s">
        <v>1878</v>
      </c>
      <c r="F429" s="45" t="s">
        <v>1854</v>
      </c>
      <c r="G429" s="45" t="s">
        <v>1879</v>
      </c>
      <c r="H429" s="45" t="s">
        <v>48</v>
      </c>
      <c r="I429" s="61" t="s">
        <v>36</v>
      </c>
      <c r="J429" s="70" t="s">
        <v>37</v>
      </c>
      <c r="K429" s="45" t="s">
        <v>578</v>
      </c>
      <c r="L429" s="45" t="s">
        <v>100</v>
      </c>
      <c r="M429" s="62" t="s">
        <v>1880</v>
      </c>
      <c r="N429" s="62" t="s">
        <v>802</v>
      </c>
      <c r="O429" s="63">
        <v>2023</v>
      </c>
      <c r="P429" s="63"/>
      <c r="Q429" s="63"/>
      <c r="R429" s="64" t="s">
        <v>358</v>
      </c>
      <c r="S429" s="65" t="s">
        <v>1881</v>
      </c>
      <c r="T429" s="75">
        <v>45104</v>
      </c>
      <c r="U429" s="75">
        <v>45291</v>
      </c>
      <c r="V429" s="63"/>
      <c r="W429" s="45" t="s">
        <v>1882</v>
      </c>
      <c r="X429" s="66">
        <v>1</v>
      </c>
      <c r="Y429" s="69" t="s">
        <v>318</v>
      </c>
      <c r="Z429" s="63"/>
      <c r="AA429" s="63">
        <v>12</v>
      </c>
      <c r="AB429" s="63">
        <v>2023</v>
      </c>
      <c r="AC429" s="68" t="s">
        <v>1883</v>
      </c>
      <c r="AD429" s="79">
        <f ca="1">TODAY()-TABLA345[[#This Row],[Fecha radicación informe]]</f>
        <v>334</v>
      </c>
      <c r="AE429" s="87" t="s">
        <v>46</v>
      </c>
      <c r="AF429" s="88" t="s">
        <v>1884</v>
      </c>
    </row>
    <row r="430" spans="1:32" ht="220.5" x14ac:dyDescent="0.2">
      <c r="A430" s="44">
        <v>3948</v>
      </c>
      <c r="B430" s="45">
        <v>3</v>
      </c>
      <c r="C430" s="45">
        <v>2023</v>
      </c>
      <c r="D430" s="60" t="s">
        <v>1885</v>
      </c>
      <c r="E430" s="45" t="s">
        <v>315</v>
      </c>
      <c r="F430" s="45" t="s">
        <v>1886</v>
      </c>
      <c r="G430" s="45" t="s">
        <v>1887</v>
      </c>
      <c r="H430" s="45" t="s">
        <v>120</v>
      </c>
      <c r="I430" s="61" t="s">
        <v>1888</v>
      </c>
      <c r="J430" s="70" t="s">
        <v>188</v>
      </c>
      <c r="K430" s="45" t="s">
        <v>1889</v>
      </c>
      <c r="L430" s="45" t="s">
        <v>123</v>
      </c>
      <c r="M430" s="62" t="s">
        <v>1880</v>
      </c>
      <c r="N430" s="62" t="s">
        <v>802</v>
      </c>
      <c r="O430" s="63">
        <v>2023</v>
      </c>
      <c r="P430" s="63"/>
      <c r="Q430" s="63"/>
      <c r="R430" s="64" t="s">
        <v>358</v>
      </c>
      <c r="S430" s="65" t="s">
        <v>1890</v>
      </c>
      <c r="T430" s="75">
        <v>45106</v>
      </c>
      <c r="U430" s="75">
        <v>45199</v>
      </c>
      <c r="V430" s="45" t="s">
        <v>1891</v>
      </c>
      <c r="W430" s="45" t="s">
        <v>1892</v>
      </c>
      <c r="X430" s="66">
        <v>1</v>
      </c>
      <c r="Y430" s="69" t="s">
        <v>45</v>
      </c>
      <c r="Z430" s="63" t="s">
        <v>108</v>
      </c>
      <c r="AA430" s="63">
        <v>11</v>
      </c>
      <c r="AB430" s="63">
        <v>2023</v>
      </c>
      <c r="AC430" s="68" t="s">
        <v>1893</v>
      </c>
      <c r="AD430" s="79">
        <f ca="1">TODAY()-TABLA345[[#This Row],[Fecha radicación informe]]</f>
        <v>320</v>
      </c>
      <c r="AE430" s="87" t="s">
        <v>758</v>
      </c>
      <c r="AF430" s="88" t="s">
        <v>1894</v>
      </c>
    </row>
    <row r="431" spans="1:32" ht="217.5" customHeight="1" x14ac:dyDescent="0.2">
      <c r="A431" s="44">
        <v>3949</v>
      </c>
      <c r="B431" s="45">
        <v>4</v>
      </c>
      <c r="C431" s="45">
        <v>2023</v>
      </c>
      <c r="D431" s="60" t="s">
        <v>1895</v>
      </c>
      <c r="E431" s="45" t="s">
        <v>315</v>
      </c>
      <c r="F431" s="45" t="s">
        <v>1886</v>
      </c>
      <c r="G431" s="45" t="s">
        <v>1896</v>
      </c>
      <c r="H431" s="45" t="s">
        <v>120</v>
      </c>
      <c r="I431" s="61" t="s">
        <v>1888</v>
      </c>
      <c r="J431" s="70" t="s">
        <v>188</v>
      </c>
      <c r="K431" s="45" t="s">
        <v>1889</v>
      </c>
      <c r="L431" s="45" t="s">
        <v>123</v>
      </c>
      <c r="M431" s="62" t="s">
        <v>1880</v>
      </c>
      <c r="N431" s="62" t="s">
        <v>802</v>
      </c>
      <c r="O431" s="63">
        <v>2023</v>
      </c>
      <c r="P431" s="63"/>
      <c r="Q431" s="63"/>
      <c r="R431" s="64" t="s">
        <v>358</v>
      </c>
      <c r="S431" s="65" t="s">
        <v>1897</v>
      </c>
      <c r="T431" s="75">
        <v>45106</v>
      </c>
      <c r="U431" s="75">
        <v>45199</v>
      </c>
      <c r="V431" s="63"/>
      <c r="W431" s="45" t="s">
        <v>1898</v>
      </c>
      <c r="X431" s="66">
        <v>1</v>
      </c>
      <c r="Y431" s="69" t="s">
        <v>318</v>
      </c>
      <c r="Z431" s="63"/>
      <c r="AA431" s="63">
        <v>9</v>
      </c>
      <c r="AB431" s="63">
        <v>2023</v>
      </c>
      <c r="AC431" s="68" t="s">
        <v>1893</v>
      </c>
      <c r="AD431" s="79">
        <f ca="1">TODAY()-TABLA345[[#This Row],[Fecha radicación informe]]</f>
        <v>320</v>
      </c>
      <c r="AE431" s="87" t="s">
        <v>758</v>
      </c>
      <c r="AF431" s="88" t="s">
        <v>1899</v>
      </c>
    </row>
    <row r="432" spans="1:32" ht="409.5" x14ac:dyDescent="0.2">
      <c r="A432" s="44">
        <v>3950</v>
      </c>
      <c r="B432" s="45">
        <v>5</v>
      </c>
      <c r="C432" s="45">
        <v>2023</v>
      </c>
      <c r="D432" s="60" t="s">
        <v>1900</v>
      </c>
      <c r="E432" s="45" t="s">
        <v>333</v>
      </c>
      <c r="F432" s="45"/>
      <c r="G432" s="45" t="s">
        <v>1901</v>
      </c>
      <c r="H432" s="45" t="s">
        <v>48</v>
      </c>
      <c r="I432" s="61" t="s">
        <v>36</v>
      </c>
      <c r="J432" s="70" t="s">
        <v>98</v>
      </c>
      <c r="K432" s="45" t="s">
        <v>1252</v>
      </c>
      <c r="L432" s="45" t="s">
        <v>1107</v>
      </c>
      <c r="M432" s="62" t="s">
        <v>1902</v>
      </c>
      <c r="N432" s="62" t="s">
        <v>852</v>
      </c>
      <c r="O432" s="63">
        <v>2023</v>
      </c>
      <c r="P432" s="63"/>
      <c r="Q432" s="63"/>
      <c r="R432" s="64" t="s">
        <v>358</v>
      </c>
      <c r="S432" s="65" t="s">
        <v>1903</v>
      </c>
      <c r="T432" s="75">
        <v>45149</v>
      </c>
      <c r="U432" s="75" t="s">
        <v>1904</v>
      </c>
      <c r="V432" s="63"/>
      <c r="W432" s="45" t="s">
        <v>1905</v>
      </c>
      <c r="X432" s="66">
        <v>0.67</v>
      </c>
      <c r="Y432" s="69" t="s">
        <v>305</v>
      </c>
      <c r="Z432" s="63"/>
      <c r="AA432" s="63"/>
      <c r="AB432" s="63"/>
      <c r="AC432" s="68" t="s">
        <v>1906</v>
      </c>
      <c r="AD432" s="79">
        <f ca="1">TODAY()-TABLA345[[#This Row],[Fecha radicación informe]]</f>
        <v>294</v>
      </c>
      <c r="AE432" s="87" t="s">
        <v>46</v>
      </c>
      <c r="AF432" s="88" t="s">
        <v>1907</v>
      </c>
    </row>
    <row r="433" spans="1:32" ht="409.5" x14ac:dyDescent="0.2">
      <c r="A433" s="44">
        <v>3951</v>
      </c>
      <c r="B433" s="45">
        <v>6</v>
      </c>
      <c r="C433" s="45">
        <v>2023</v>
      </c>
      <c r="D433" s="60" t="s">
        <v>1908</v>
      </c>
      <c r="E433" s="45" t="s">
        <v>333</v>
      </c>
      <c r="F433" s="45"/>
      <c r="G433" s="45" t="s">
        <v>1901</v>
      </c>
      <c r="H433" s="45" t="s">
        <v>48</v>
      </c>
      <c r="I433" s="61" t="s">
        <v>36</v>
      </c>
      <c r="J433" s="70" t="s">
        <v>98</v>
      </c>
      <c r="K433" s="45" t="s">
        <v>1252</v>
      </c>
      <c r="L433" s="45" t="s">
        <v>1107</v>
      </c>
      <c r="M433" s="62" t="s">
        <v>1902</v>
      </c>
      <c r="N433" s="62" t="s">
        <v>852</v>
      </c>
      <c r="O433" s="63">
        <v>2023</v>
      </c>
      <c r="P433" s="63"/>
      <c r="Q433" s="63"/>
      <c r="R433" s="64" t="s">
        <v>358</v>
      </c>
      <c r="S433" s="65" t="s">
        <v>1909</v>
      </c>
      <c r="T433" s="75">
        <v>45149</v>
      </c>
      <c r="U433" s="75" t="s">
        <v>993</v>
      </c>
      <c r="V433" s="63"/>
      <c r="W433" s="45" t="s">
        <v>1910</v>
      </c>
      <c r="X433" s="66">
        <v>0</v>
      </c>
      <c r="Y433" s="69" t="s">
        <v>305</v>
      </c>
      <c r="Z433" s="63"/>
      <c r="AA433" s="63"/>
      <c r="AB433" s="63"/>
      <c r="AC433" s="68" t="s">
        <v>1906</v>
      </c>
      <c r="AD433" s="79">
        <f ca="1">TODAY()-TABLA345[[#This Row],[Fecha radicación informe]]</f>
        <v>294</v>
      </c>
      <c r="AE433" s="87" t="s">
        <v>46</v>
      </c>
      <c r="AF433" s="88" t="s">
        <v>1911</v>
      </c>
    </row>
    <row r="434" spans="1:32" ht="409.5" x14ac:dyDescent="0.2">
      <c r="A434" s="44">
        <v>3952</v>
      </c>
      <c r="B434" s="45">
        <v>7</v>
      </c>
      <c r="C434" s="45">
        <v>2023</v>
      </c>
      <c r="D434" s="60" t="s">
        <v>1912</v>
      </c>
      <c r="E434" s="45" t="s">
        <v>1913</v>
      </c>
      <c r="F434" s="45"/>
      <c r="G434" s="45" t="s">
        <v>1901</v>
      </c>
      <c r="H434" s="45" t="s">
        <v>35</v>
      </c>
      <c r="I434" s="61" t="s">
        <v>36</v>
      </c>
      <c r="J434" s="70" t="s">
        <v>98</v>
      </c>
      <c r="K434" s="45" t="s">
        <v>1252</v>
      </c>
      <c r="L434" s="45" t="s">
        <v>1107</v>
      </c>
      <c r="M434" s="62" t="s">
        <v>1902</v>
      </c>
      <c r="N434" s="62" t="s">
        <v>852</v>
      </c>
      <c r="O434" s="63">
        <v>2023</v>
      </c>
      <c r="P434" s="63"/>
      <c r="Q434" s="63"/>
      <c r="R434" s="64" t="s">
        <v>358</v>
      </c>
      <c r="S434" s="65" t="s">
        <v>1914</v>
      </c>
      <c r="T434" s="75">
        <v>45149</v>
      </c>
      <c r="U434" s="75" t="s">
        <v>993</v>
      </c>
      <c r="V434" s="63"/>
      <c r="W434" s="45" t="s">
        <v>1915</v>
      </c>
      <c r="X434" s="66">
        <v>0</v>
      </c>
      <c r="Y434" s="69" t="s">
        <v>305</v>
      </c>
      <c r="Z434" s="63"/>
      <c r="AA434" s="63"/>
      <c r="AB434" s="63"/>
      <c r="AC434" s="68" t="s">
        <v>1906</v>
      </c>
      <c r="AD434" s="79">
        <f ca="1">TODAY()-TABLA345[[#This Row],[Fecha radicación informe]]</f>
        <v>294</v>
      </c>
      <c r="AE434" s="87" t="s">
        <v>46</v>
      </c>
      <c r="AF434" s="88" t="s">
        <v>1916</v>
      </c>
    </row>
    <row r="435" spans="1:32" ht="409.5" x14ac:dyDescent="0.2">
      <c r="A435" s="44">
        <v>3953</v>
      </c>
      <c r="B435" s="45">
        <v>8</v>
      </c>
      <c r="C435" s="45">
        <v>2023</v>
      </c>
      <c r="D435" s="60" t="s">
        <v>1917</v>
      </c>
      <c r="E435" s="45" t="s">
        <v>719</v>
      </c>
      <c r="F435" s="45"/>
      <c r="G435" s="45" t="s">
        <v>1918</v>
      </c>
      <c r="H435" s="45" t="s">
        <v>85</v>
      </c>
      <c r="I435" s="61" t="s">
        <v>49</v>
      </c>
      <c r="J435" s="70" t="s">
        <v>50</v>
      </c>
      <c r="K435" s="45" t="s">
        <v>1029</v>
      </c>
      <c r="L435" s="45" t="s">
        <v>770</v>
      </c>
      <c r="M435" s="62" t="s">
        <v>1902</v>
      </c>
      <c r="N435" s="62" t="s">
        <v>852</v>
      </c>
      <c r="O435" s="63">
        <v>2023</v>
      </c>
      <c r="P435" s="63"/>
      <c r="Q435" s="63"/>
      <c r="R435" s="64" t="s">
        <v>358</v>
      </c>
      <c r="S435" s="65" t="s">
        <v>1919</v>
      </c>
      <c r="T435" s="75">
        <v>45142</v>
      </c>
      <c r="U435" s="75" t="s">
        <v>985</v>
      </c>
      <c r="V435" s="63"/>
      <c r="W435" s="45" t="s">
        <v>1920</v>
      </c>
      <c r="X435" s="66">
        <v>0.3</v>
      </c>
      <c r="Y435" s="69" t="s">
        <v>305</v>
      </c>
      <c r="Z435" s="63"/>
      <c r="AA435" s="63"/>
      <c r="AB435" s="63"/>
      <c r="AC435" s="68">
        <v>45112</v>
      </c>
      <c r="AD435" s="79">
        <f ca="1">TODAY()-TABLA345[[#This Row],[Fecha radicación informe]]</f>
        <v>285</v>
      </c>
      <c r="AE435" s="87" t="s">
        <v>58</v>
      </c>
      <c r="AF435" s="88" t="s">
        <v>1921</v>
      </c>
    </row>
    <row r="436" spans="1:32" ht="409.5" x14ac:dyDescent="0.2">
      <c r="A436" s="44">
        <v>3954</v>
      </c>
      <c r="B436" s="45">
        <v>9</v>
      </c>
      <c r="C436" s="45">
        <v>2023</v>
      </c>
      <c r="D436" s="60" t="s">
        <v>1922</v>
      </c>
      <c r="E436" s="45" t="s">
        <v>719</v>
      </c>
      <c r="F436" s="45"/>
      <c r="G436" s="45" t="s">
        <v>1918</v>
      </c>
      <c r="H436" s="45" t="s">
        <v>85</v>
      </c>
      <c r="I436" s="61" t="s">
        <v>49</v>
      </c>
      <c r="J436" s="70" t="s">
        <v>50</v>
      </c>
      <c r="K436" s="45" t="s">
        <v>1029</v>
      </c>
      <c r="L436" s="45" t="s">
        <v>770</v>
      </c>
      <c r="M436" s="62" t="s">
        <v>1902</v>
      </c>
      <c r="N436" s="62" t="s">
        <v>852</v>
      </c>
      <c r="O436" s="63">
        <v>2023</v>
      </c>
      <c r="P436" s="63"/>
      <c r="Q436" s="63"/>
      <c r="R436" s="64" t="s">
        <v>358</v>
      </c>
      <c r="S436" s="65" t="s">
        <v>1923</v>
      </c>
      <c r="T436" s="75">
        <v>45142</v>
      </c>
      <c r="U436" s="75" t="s">
        <v>985</v>
      </c>
      <c r="V436" s="63"/>
      <c r="W436" s="45" t="s">
        <v>1924</v>
      </c>
      <c r="X436" s="66">
        <v>0.3</v>
      </c>
      <c r="Y436" s="69" t="s">
        <v>305</v>
      </c>
      <c r="Z436" s="63"/>
      <c r="AA436" s="63"/>
      <c r="AB436" s="63"/>
      <c r="AC436" s="68">
        <v>45112</v>
      </c>
      <c r="AD436" s="79">
        <f ca="1">TODAY()-TABLA345[[#This Row],[Fecha radicación informe]]</f>
        <v>285</v>
      </c>
      <c r="AE436" s="87" t="s">
        <v>58</v>
      </c>
      <c r="AF436" s="88" t="s">
        <v>1925</v>
      </c>
    </row>
    <row r="437" spans="1:32" ht="409.5" x14ac:dyDescent="0.2">
      <c r="A437" s="44">
        <v>3955</v>
      </c>
      <c r="B437" s="45">
        <v>10</v>
      </c>
      <c r="C437" s="45">
        <v>2023</v>
      </c>
      <c r="D437" s="60" t="s">
        <v>1926</v>
      </c>
      <c r="E437" s="45" t="s">
        <v>719</v>
      </c>
      <c r="F437" s="45"/>
      <c r="G437" s="45" t="s">
        <v>1918</v>
      </c>
      <c r="H437" s="45" t="s">
        <v>85</v>
      </c>
      <c r="I437" s="61" t="s">
        <v>49</v>
      </c>
      <c r="J437" s="70" t="s">
        <v>50</v>
      </c>
      <c r="K437" s="45" t="s">
        <v>1029</v>
      </c>
      <c r="L437" s="45" t="s">
        <v>770</v>
      </c>
      <c r="M437" s="62" t="s">
        <v>1902</v>
      </c>
      <c r="N437" s="62" t="s">
        <v>852</v>
      </c>
      <c r="O437" s="63">
        <v>2023</v>
      </c>
      <c r="P437" s="63"/>
      <c r="Q437" s="63"/>
      <c r="R437" s="64" t="s">
        <v>358</v>
      </c>
      <c r="S437" s="65" t="s">
        <v>1927</v>
      </c>
      <c r="T437" s="75">
        <v>45142</v>
      </c>
      <c r="U437" s="75" t="s">
        <v>985</v>
      </c>
      <c r="V437" s="63"/>
      <c r="W437" s="45" t="s">
        <v>1928</v>
      </c>
      <c r="X437" s="66">
        <v>0.3</v>
      </c>
      <c r="Y437" s="69" t="s">
        <v>305</v>
      </c>
      <c r="Z437" s="63"/>
      <c r="AA437" s="63"/>
      <c r="AB437" s="63"/>
      <c r="AC437" s="68">
        <v>45112</v>
      </c>
      <c r="AD437" s="79">
        <f ca="1">TODAY()-TABLA345[[#This Row],[Fecha radicación informe]]</f>
        <v>285</v>
      </c>
      <c r="AE437" s="87" t="s">
        <v>58</v>
      </c>
      <c r="AF437" s="88" t="s">
        <v>1929</v>
      </c>
    </row>
    <row r="438" spans="1:32" ht="409.5" x14ac:dyDescent="0.2">
      <c r="A438" s="44">
        <v>3956</v>
      </c>
      <c r="B438" s="45">
        <v>11</v>
      </c>
      <c r="C438" s="45">
        <v>2023</v>
      </c>
      <c r="D438" s="60" t="s">
        <v>1930</v>
      </c>
      <c r="E438" s="45" t="s">
        <v>333</v>
      </c>
      <c r="F438" s="45"/>
      <c r="G438" s="45" t="s">
        <v>1931</v>
      </c>
      <c r="H438" s="45" t="s">
        <v>781</v>
      </c>
      <c r="I438" s="61" t="s">
        <v>140</v>
      </c>
      <c r="J438" s="70" t="s">
        <v>77</v>
      </c>
      <c r="K438" s="45" t="s">
        <v>1932</v>
      </c>
      <c r="L438" s="45" t="s">
        <v>210</v>
      </c>
      <c r="M438" s="62" t="s">
        <v>1933</v>
      </c>
      <c r="N438" s="62" t="s">
        <v>1934</v>
      </c>
      <c r="O438" s="63">
        <v>2023</v>
      </c>
      <c r="P438" s="63"/>
      <c r="Q438" s="63"/>
      <c r="R438" s="64" t="s">
        <v>42</v>
      </c>
      <c r="S438" s="65" t="s">
        <v>1935</v>
      </c>
      <c r="T438" s="75">
        <v>45148</v>
      </c>
      <c r="U438" s="75" t="s">
        <v>1824</v>
      </c>
      <c r="V438" s="63"/>
      <c r="W438" s="45" t="s">
        <v>1936</v>
      </c>
      <c r="X438" s="66">
        <v>0.65</v>
      </c>
      <c r="Y438" s="69" t="s">
        <v>305</v>
      </c>
      <c r="Z438" s="63"/>
      <c r="AA438" s="63"/>
      <c r="AB438" s="63"/>
      <c r="AC438" s="68">
        <v>45114</v>
      </c>
      <c r="AD438" s="79">
        <f ca="1">TODAY()-TABLA345[[#This Row],[Fecha radicación informe]]</f>
        <v>283</v>
      </c>
      <c r="AE438" s="87" t="s">
        <v>758</v>
      </c>
      <c r="AF438" s="88" t="s">
        <v>1937</v>
      </c>
    </row>
    <row r="439" spans="1:32" ht="409.5" x14ac:dyDescent="0.2">
      <c r="A439" s="44">
        <v>3957</v>
      </c>
      <c r="B439" s="45">
        <v>12</v>
      </c>
      <c r="C439" s="45">
        <v>2023</v>
      </c>
      <c r="D439" s="60" t="s">
        <v>1938</v>
      </c>
      <c r="E439" s="45" t="s">
        <v>333</v>
      </c>
      <c r="F439" s="45"/>
      <c r="G439" s="45" t="s">
        <v>1931</v>
      </c>
      <c r="H439" s="45" t="s">
        <v>48</v>
      </c>
      <c r="I439" s="61" t="s">
        <v>140</v>
      </c>
      <c r="J439" s="70" t="s">
        <v>77</v>
      </c>
      <c r="K439" s="45" t="s">
        <v>251</v>
      </c>
      <c r="L439" s="45" t="s">
        <v>210</v>
      </c>
      <c r="M439" s="62" t="s">
        <v>1939</v>
      </c>
      <c r="N439" s="62" t="s">
        <v>1940</v>
      </c>
      <c r="O439" s="63">
        <v>2023</v>
      </c>
      <c r="P439" s="63"/>
      <c r="Q439" s="63"/>
      <c r="R439" s="64" t="s">
        <v>436</v>
      </c>
      <c r="S439" s="65" t="s">
        <v>1941</v>
      </c>
      <c r="T439" s="75">
        <v>45148</v>
      </c>
      <c r="U439" s="75" t="s">
        <v>1824</v>
      </c>
      <c r="V439" s="63"/>
      <c r="W439" s="45" t="s">
        <v>1942</v>
      </c>
      <c r="X439" s="66">
        <v>1</v>
      </c>
      <c r="Y439" s="69" t="s">
        <v>318</v>
      </c>
      <c r="Z439" s="63"/>
      <c r="AA439" s="63"/>
      <c r="AB439" s="63"/>
      <c r="AC439" s="68">
        <v>45114</v>
      </c>
      <c r="AD439" s="79">
        <f ca="1">TODAY()-TABLA345[[#This Row],[Fecha radicación informe]]</f>
        <v>283</v>
      </c>
      <c r="AE439" s="87" t="s">
        <v>758</v>
      </c>
      <c r="AF439" s="88" t="s">
        <v>1943</v>
      </c>
    </row>
    <row r="440" spans="1:32" ht="409.5" x14ac:dyDescent="0.2">
      <c r="A440" s="44">
        <v>3958</v>
      </c>
      <c r="B440" s="45">
        <v>13</v>
      </c>
      <c r="C440" s="45">
        <v>2023</v>
      </c>
      <c r="D440" s="60" t="s">
        <v>1944</v>
      </c>
      <c r="E440" s="45" t="s">
        <v>333</v>
      </c>
      <c r="F440" s="45"/>
      <c r="G440" s="45" t="s">
        <v>1931</v>
      </c>
      <c r="H440" s="45" t="s">
        <v>48</v>
      </c>
      <c r="I440" s="61" t="s">
        <v>140</v>
      </c>
      <c r="J440" s="70" t="s">
        <v>77</v>
      </c>
      <c r="K440" s="45" t="s">
        <v>1945</v>
      </c>
      <c r="L440" s="45" t="s">
        <v>210</v>
      </c>
      <c r="M440" s="62" t="s">
        <v>1946</v>
      </c>
      <c r="N440" s="62" t="s">
        <v>1947</v>
      </c>
      <c r="O440" s="63">
        <v>2023</v>
      </c>
      <c r="P440" s="63"/>
      <c r="Q440" s="63"/>
      <c r="R440" s="64" t="s">
        <v>358</v>
      </c>
      <c r="S440" s="65" t="s">
        <v>1948</v>
      </c>
      <c r="T440" s="75">
        <v>45149</v>
      </c>
      <c r="U440" s="75" t="s">
        <v>1824</v>
      </c>
      <c r="V440" s="63"/>
      <c r="W440" s="45" t="s">
        <v>1949</v>
      </c>
      <c r="X440" s="66">
        <v>0.65</v>
      </c>
      <c r="Y440" s="69" t="s">
        <v>305</v>
      </c>
      <c r="Z440" s="63"/>
      <c r="AA440" s="63"/>
      <c r="AB440" s="63"/>
      <c r="AC440" s="68">
        <v>45114</v>
      </c>
      <c r="AD440" s="79">
        <f ca="1">TODAY()-TABLA345[[#This Row],[Fecha radicación informe]]</f>
        <v>283</v>
      </c>
      <c r="AE440" s="87" t="s">
        <v>758</v>
      </c>
      <c r="AF440" s="88" t="s">
        <v>1950</v>
      </c>
    </row>
    <row r="441" spans="1:32" ht="409.5" x14ac:dyDescent="0.2">
      <c r="A441" s="44">
        <v>3959</v>
      </c>
      <c r="B441" s="45">
        <v>14</v>
      </c>
      <c r="C441" s="45">
        <v>2023</v>
      </c>
      <c r="D441" s="60" t="s">
        <v>1951</v>
      </c>
      <c r="E441" s="45" t="s">
        <v>333</v>
      </c>
      <c r="F441" s="45"/>
      <c r="G441" s="45" t="s">
        <v>1931</v>
      </c>
      <c r="H441" s="45" t="s">
        <v>48</v>
      </c>
      <c r="I441" s="61" t="s">
        <v>140</v>
      </c>
      <c r="J441" s="70" t="s">
        <v>77</v>
      </c>
      <c r="K441" s="45" t="s">
        <v>1952</v>
      </c>
      <c r="L441" s="45" t="s">
        <v>210</v>
      </c>
      <c r="M441" s="62" t="s">
        <v>1946</v>
      </c>
      <c r="N441" s="62" t="s">
        <v>1947</v>
      </c>
      <c r="O441" s="63">
        <v>2023</v>
      </c>
      <c r="P441" s="63"/>
      <c r="Q441" s="63"/>
      <c r="R441" s="64" t="s">
        <v>358</v>
      </c>
      <c r="S441" s="65" t="s">
        <v>1953</v>
      </c>
      <c r="T441" s="75">
        <v>45149</v>
      </c>
      <c r="U441" s="75" t="s">
        <v>1824</v>
      </c>
      <c r="V441" s="63"/>
      <c r="W441" s="45" t="s">
        <v>1954</v>
      </c>
      <c r="X441" s="66">
        <v>0.6</v>
      </c>
      <c r="Y441" s="69" t="s">
        <v>305</v>
      </c>
      <c r="Z441" s="63"/>
      <c r="AA441" s="63"/>
      <c r="AB441" s="63"/>
      <c r="AC441" s="68">
        <v>45114</v>
      </c>
      <c r="AD441" s="79">
        <f ca="1">TODAY()-TABLA345[[#This Row],[Fecha radicación informe]]</f>
        <v>283</v>
      </c>
      <c r="AE441" s="87" t="s">
        <v>758</v>
      </c>
      <c r="AF441" s="88" t="s">
        <v>1955</v>
      </c>
    </row>
    <row r="442" spans="1:32" ht="204.75" x14ac:dyDescent="0.2">
      <c r="A442" s="44">
        <v>3960</v>
      </c>
      <c r="B442" s="45">
        <v>15</v>
      </c>
      <c r="C442" s="45">
        <v>2023</v>
      </c>
      <c r="D442" s="60" t="s">
        <v>1956</v>
      </c>
      <c r="E442" s="45" t="s">
        <v>333</v>
      </c>
      <c r="F442" s="45"/>
      <c r="G442" s="45" t="s">
        <v>1931</v>
      </c>
      <c r="H442" s="45" t="s">
        <v>48</v>
      </c>
      <c r="I442" s="61" t="s">
        <v>140</v>
      </c>
      <c r="J442" s="70" t="s">
        <v>133</v>
      </c>
      <c r="K442" s="45" t="s">
        <v>481</v>
      </c>
      <c r="L442" s="45" t="s">
        <v>210</v>
      </c>
      <c r="M442" s="62" t="s">
        <v>1946</v>
      </c>
      <c r="N442" s="62" t="s">
        <v>1947</v>
      </c>
      <c r="O442" s="63">
        <v>2023</v>
      </c>
      <c r="P442" s="63"/>
      <c r="Q442" s="63"/>
      <c r="R442" s="64" t="s">
        <v>436</v>
      </c>
      <c r="S442" s="65" t="s">
        <v>1957</v>
      </c>
      <c r="T442" s="75" t="s">
        <v>1958</v>
      </c>
      <c r="U442" s="75" t="s">
        <v>1874</v>
      </c>
      <c r="V442" s="63"/>
      <c r="W442" s="45" t="s">
        <v>1959</v>
      </c>
      <c r="X442" s="66">
        <v>1</v>
      </c>
      <c r="Y442" s="69" t="s">
        <v>318</v>
      </c>
      <c r="Z442" s="63"/>
      <c r="AA442" s="63"/>
      <c r="AB442" s="63"/>
      <c r="AC442" s="68">
        <v>45114</v>
      </c>
      <c r="AD442" s="79">
        <f ca="1">TODAY()-TABLA345[[#This Row],[Fecha radicación informe]]</f>
        <v>283</v>
      </c>
      <c r="AE442" s="87" t="s">
        <v>758</v>
      </c>
      <c r="AF442" s="88" t="s">
        <v>1960</v>
      </c>
    </row>
    <row r="443" spans="1:32" ht="409.5" x14ac:dyDescent="0.2">
      <c r="A443" s="44">
        <v>3961</v>
      </c>
      <c r="B443" s="45">
        <v>16</v>
      </c>
      <c r="C443" s="45">
        <v>2023</v>
      </c>
      <c r="D443" s="60" t="s">
        <v>1961</v>
      </c>
      <c r="E443" s="45" t="s">
        <v>315</v>
      </c>
      <c r="F443" s="45"/>
      <c r="G443" s="45" t="s">
        <v>1931</v>
      </c>
      <c r="H443" s="45" t="s">
        <v>120</v>
      </c>
      <c r="I443" s="61" t="s">
        <v>140</v>
      </c>
      <c r="J443" s="70" t="s">
        <v>188</v>
      </c>
      <c r="K443" s="45" t="s">
        <v>1962</v>
      </c>
      <c r="L443" s="45" t="s">
        <v>210</v>
      </c>
      <c r="M443" s="62" t="s">
        <v>1946</v>
      </c>
      <c r="N443" s="62" t="s">
        <v>1947</v>
      </c>
      <c r="O443" s="63">
        <v>2023</v>
      </c>
      <c r="P443" s="63"/>
      <c r="Q443" s="63"/>
      <c r="R443" s="64" t="s">
        <v>436</v>
      </c>
      <c r="S443" s="65" t="s">
        <v>1935</v>
      </c>
      <c r="T443" s="75">
        <v>45148</v>
      </c>
      <c r="U443" s="75" t="s">
        <v>1824</v>
      </c>
      <c r="V443" s="63"/>
      <c r="W443" s="45" t="s">
        <v>1963</v>
      </c>
      <c r="X443" s="66">
        <v>1</v>
      </c>
      <c r="Y443" s="69" t="s">
        <v>318</v>
      </c>
      <c r="Z443" s="63"/>
      <c r="AA443" s="63">
        <v>9</v>
      </c>
      <c r="AB443" s="63">
        <v>2023</v>
      </c>
      <c r="AC443" s="68">
        <v>45114</v>
      </c>
      <c r="AD443" s="79">
        <f ca="1">TODAY()-TABLA345[[#This Row],[Fecha radicación informe]]</f>
        <v>283</v>
      </c>
      <c r="AE443" s="87" t="s">
        <v>758</v>
      </c>
      <c r="AF443" s="88" t="s">
        <v>1964</v>
      </c>
    </row>
    <row r="444" spans="1:32" ht="409.5" x14ac:dyDescent="0.2">
      <c r="A444" s="44">
        <v>3962</v>
      </c>
      <c r="B444" s="45">
        <v>17</v>
      </c>
      <c r="C444" s="45">
        <v>2023</v>
      </c>
      <c r="D444" s="60" t="s">
        <v>1965</v>
      </c>
      <c r="E444" s="45" t="s">
        <v>719</v>
      </c>
      <c r="F444" s="45"/>
      <c r="G444" s="45" t="s">
        <v>1966</v>
      </c>
      <c r="H444" s="45" t="s">
        <v>85</v>
      </c>
      <c r="I444" s="61" t="s">
        <v>49</v>
      </c>
      <c r="J444" s="70" t="s">
        <v>50</v>
      </c>
      <c r="K444" s="45" t="s">
        <v>1091</v>
      </c>
      <c r="L444" s="45" t="s">
        <v>770</v>
      </c>
      <c r="M444" s="62" t="s">
        <v>1967</v>
      </c>
      <c r="N444" s="62" t="s">
        <v>914</v>
      </c>
      <c r="O444" s="63">
        <v>2023</v>
      </c>
      <c r="P444" s="63"/>
      <c r="Q444" s="63"/>
      <c r="R444" s="64" t="s">
        <v>358</v>
      </c>
      <c r="S444" s="65" t="s">
        <v>1968</v>
      </c>
      <c r="T444" s="75">
        <v>45086</v>
      </c>
      <c r="U444" s="75" t="s">
        <v>1874</v>
      </c>
      <c r="V444" s="63"/>
      <c r="W444" s="45" t="s">
        <v>1969</v>
      </c>
      <c r="X444" s="66">
        <v>0.5</v>
      </c>
      <c r="Y444" s="69" t="s">
        <v>305</v>
      </c>
      <c r="Z444" s="63"/>
      <c r="AA444" s="63"/>
      <c r="AB444" s="63"/>
      <c r="AC444" s="68" t="s">
        <v>1970</v>
      </c>
      <c r="AD444" s="79">
        <f ca="1">TODAY()-TABLA345[[#This Row],[Fecha radicación informe]]</f>
        <v>262</v>
      </c>
      <c r="AE444" s="87" t="s">
        <v>758</v>
      </c>
      <c r="AF444" s="88" t="s">
        <v>1971</v>
      </c>
    </row>
    <row r="445" spans="1:32" ht="409.5" x14ac:dyDescent="0.2">
      <c r="A445" s="44">
        <v>3963</v>
      </c>
      <c r="B445" s="45">
        <v>18</v>
      </c>
      <c r="C445" s="45">
        <v>2023</v>
      </c>
      <c r="D445" s="60" t="s">
        <v>1972</v>
      </c>
      <c r="E445" s="45" t="s">
        <v>719</v>
      </c>
      <c r="F445" s="45"/>
      <c r="G445" s="45" t="s">
        <v>1966</v>
      </c>
      <c r="H445" s="45" t="s">
        <v>85</v>
      </c>
      <c r="I445" s="61" t="s">
        <v>49</v>
      </c>
      <c r="J445" s="70" t="s">
        <v>50</v>
      </c>
      <c r="K445" s="45" t="s">
        <v>1029</v>
      </c>
      <c r="L445" s="45" t="s">
        <v>770</v>
      </c>
      <c r="M445" s="62" t="s">
        <v>1967</v>
      </c>
      <c r="N445" s="62" t="s">
        <v>914</v>
      </c>
      <c r="O445" s="63">
        <v>2023</v>
      </c>
      <c r="P445" s="63"/>
      <c r="Q445" s="63"/>
      <c r="R445" s="64" t="s">
        <v>358</v>
      </c>
      <c r="S445" s="65" t="s">
        <v>1973</v>
      </c>
      <c r="T445" s="75">
        <v>45086</v>
      </c>
      <c r="U445" s="75" t="s">
        <v>1874</v>
      </c>
      <c r="V445" s="63"/>
      <c r="W445" s="45" t="s">
        <v>1974</v>
      </c>
      <c r="X445" s="66">
        <v>0</v>
      </c>
      <c r="Y445" s="69" t="s">
        <v>305</v>
      </c>
      <c r="Z445" s="63"/>
      <c r="AA445" s="63"/>
      <c r="AB445" s="63"/>
      <c r="AC445" s="68" t="s">
        <v>1970</v>
      </c>
      <c r="AD445" s="79">
        <f ca="1">TODAY()-TABLA345[[#This Row],[Fecha radicación informe]]</f>
        <v>262</v>
      </c>
      <c r="AE445" s="87" t="s">
        <v>758</v>
      </c>
      <c r="AF445" s="88" t="s">
        <v>1975</v>
      </c>
    </row>
    <row r="446" spans="1:32" ht="267.75" x14ac:dyDescent="0.2">
      <c r="A446" s="44">
        <v>3964</v>
      </c>
      <c r="B446" s="45">
        <v>19</v>
      </c>
      <c r="C446" s="45">
        <v>2023</v>
      </c>
      <c r="D446" s="60" t="s">
        <v>1976</v>
      </c>
      <c r="E446" s="45" t="s">
        <v>1271</v>
      </c>
      <c r="F446" s="45"/>
      <c r="G446" s="45" t="s">
        <v>1977</v>
      </c>
      <c r="H446" s="45" t="s">
        <v>35</v>
      </c>
      <c r="I446" s="61" t="s">
        <v>36</v>
      </c>
      <c r="J446" s="70" t="s">
        <v>37</v>
      </c>
      <c r="K446" s="45" t="s">
        <v>737</v>
      </c>
      <c r="L446" s="45" t="s">
        <v>527</v>
      </c>
      <c r="M446" s="62" t="s">
        <v>1967</v>
      </c>
      <c r="N446" s="62" t="s">
        <v>914</v>
      </c>
      <c r="O446" s="63">
        <v>2023</v>
      </c>
      <c r="P446" s="63"/>
      <c r="Q446" s="63"/>
      <c r="R446" s="64" t="s">
        <v>436</v>
      </c>
      <c r="S446" s="65" t="s">
        <v>1978</v>
      </c>
      <c r="T446" s="75">
        <v>45211</v>
      </c>
      <c r="U446" s="75" t="s">
        <v>1979</v>
      </c>
      <c r="V446" s="63"/>
      <c r="W446" s="45" t="s">
        <v>1980</v>
      </c>
      <c r="X446" s="66">
        <v>0</v>
      </c>
      <c r="Y446" s="69" t="s">
        <v>305</v>
      </c>
      <c r="Z446" s="63"/>
      <c r="AA446" s="63"/>
      <c r="AB446" s="63"/>
      <c r="AC446" s="68" t="s">
        <v>1981</v>
      </c>
      <c r="AD446" s="79">
        <f ca="1">TODAY()-TABLA345[[#This Row],[Fecha radicación informe]]</f>
        <v>269</v>
      </c>
      <c r="AE446" s="87" t="s">
        <v>46</v>
      </c>
      <c r="AF446" s="88" t="s">
        <v>1982</v>
      </c>
    </row>
    <row r="447" spans="1:32" ht="299.25" x14ac:dyDescent="0.2">
      <c r="A447" s="44">
        <v>3965</v>
      </c>
      <c r="B447" s="45">
        <v>20</v>
      </c>
      <c r="C447" s="45">
        <v>2023</v>
      </c>
      <c r="D447" s="60" t="s">
        <v>1983</v>
      </c>
      <c r="E447" s="45" t="s">
        <v>719</v>
      </c>
      <c r="F447" s="45"/>
      <c r="G447" s="45" t="s">
        <v>1977</v>
      </c>
      <c r="H447" s="45" t="s">
        <v>35</v>
      </c>
      <c r="I447" s="61" t="s">
        <v>36</v>
      </c>
      <c r="J447" s="70" t="s">
        <v>37</v>
      </c>
      <c r="K447" s="45" t="s">
        <v>737</v>
      </c>
      <c r="L447" s="45" t="s">
        <v>527</v>
      </c>
      <c r="M447" s="62" t="s">
        <v>1967</v>
      </c>
      <c r="N447" s="62" t="s">
        <v>914</v>
      </c>
      <c r="O447" s="63">
        <v>2023</v>
      </c>
      <c r="P447" s="63"/>
      <c r="Q447" s="63"/>
      <c r="R447" s="64" t="s">
        <v>436</v>
      </c>
      <c r="S447" s="65" t="s">
        <v>1984</v>
      </c>
      <c r="T447" s="75">
        <v>45211</v>
      </c>
      <c r="U447" s="75" t="s">
        <v>1979</v>
      </c>
      <c r="V447" s="63"/>
      <c r="W447" s="45" t="s">
        <v>1985</v>
      </c>
      <c r="X447" s="66">
        <v>0</v>
      </c>
      <c r="Y447" s="69" t="s">
        <v>305</v>
      </c>
      <c r="Z447" s="63"/>
      <c r="AA447" s="63"/>
      <c r="AB447" s="63"/>
      <c r="AC447" s="68" t="s">
        <v>1981</v>
      </c>
      <c r="AD447" s="79">
        <f ca="1">TODAY()-TABLA345[[#This Row],[Fecha radicación informe]]</f>
        <v>269</v>
      </c>
      <c r="AE447" s="87" t="s">
        <v>46</v>
      </c>
      <c r="AF447" s="88" t="s">
        <v>1986</v>
      </c>
    </row>
    <row r="448" spans="1:32" ht="283.5" x14ac:dyDescent="0.2">
      <c r="A448" s="44">
        <v>3966</v>
      </c>
      <c r="B448" s="45">
        <v>21</v>
      </c>
      <c r="C448" s="45">
        <v>2023</v>
      </c>
      <c r="D448" s="60" t="s">
        <v>1987</v>
      </c>
      <c r="E448" s="45" t="s">
        <v>719</v>
      </c>
      <c r="F448" s="45"/>
      <c r="G448" s="45" t="s">
        <v>1977</v>
      </c>
      <c r="H448" s="45" t="s">
        <v>35</v>
      </c>
      <c r="I448" s="61" t="s">
        <v>36</v>
      </c>
      <c r="J448" s="70" t="s">
        <v>37</v>
      </c>
      <c r="K448" s="45" t="s">
        <v>737</v>
      </c>
      <c r="L448" s="45" t="s">
        <v>527</v>
      </c>
      <c r="M448" s="62" t="s">
        <v>1967</v>
      </c>
      <c r="N448" s="62" t="s">
        <v>914</v>
      </c>
      <c r="O448" s="63">
        <v>2023</v>
      </c>
      <c r="P448" s="63"/>
      <c r="Q448" s="63"/>
      <c r="R448" s="64" t="s">
        <v>436</v>
      </c>
      <c r="S448" s="65" t="s">
        <v>1988</v>
      </c>
      <c r="T448" s="75">
        <v>45211</v>
      </c>
      <c r="U448" s="75" t="s">
        <v>1979</v>
      </c>
      <c r="V448" s="63"/>
      <c r="W448" s="45" t="s">
        <v>1985</v>
      </c>
      <c r="X448" s="66">
        <v>0</v>
      </c>
      <c r="Y448" s="69" t="s">
        <v>305</v>
      </c>
      <c r="Z448" s="63"/>
      <c r="AA448" s="63"/>
      <c r="AB448" s="63"/>
      <c r="AC448" s="68" t="s">
        <v>1981</v>
      </c>
      <c r="AD448" s="79">
        <f ca="1">TODAY()-TABLA345[[#This Row],[Fecha radicación informe]]</f>
        <v>269</v>
      </c>
      <c r="AE448" s="87" t="s">
        <v>46</v>
      </c>
      <c r="AF448" s="88" t="s">
        <v>1989</v>
      </c>
    </row>
    <row r="449" spans="1:32" ht="409.5" x14ac:dyDescent="0.2">
      <c r="A449" s="44">
        <v>3967</v>
      </c>
      <c r="B449" s="45">
        <v>22</v>
      </c>
      <c r="C449" s="45">
        <v>2023</v>
      </c>
      <c r="D449" s="60" t="s">
        <v>1990</v>
      </c>
      <c r="E449" s="45" t="s">
        <v>333</v>
      </c>
      <c r="F449" s="45"/>
      <c r="G449" s="45" t="s">
        <v>1977</v>
      </c>
      <c r="H449" s="45" t="s">
        <v>35</v>
      </c>
      <c r="I449" s="61" t="s">
        <v>60</v>
      </c>
      <c r="J449" s="70" t="s">
        <v>61</v>
      </c>
      <c r="K449" s="45" t="s">
        <v>1991</v>
      </c>
      <c r="L449" s="45" t="s">
        <v>527</v>
      </c>
      <c r="M449" s="62" t="s">
        <v>1967</v>
      </c>
      <c r="N449" s="62" t="s">
        <v>914</v>
      </c>
      <c r="O449" s="63">
        <v>2023</v>
      </c>
      <c r="P449" s="63"/>
      <c r="Q449" s="63"/>
      <c r="R449" s="64" t="s">
        <v>42</v>
      </c>
      <c r="S449" s="65" t="s">
        <v>1992</v>
      </c>
      <c r="T449" s="75" t="s">
        <v>1993</v>
      </c>
      <c r="U449" s="75" t="s">
        <v>1994</v>
      </c>
      <c r="V449" s="63"/>
      <c r="W449" s="45" t="s">
        <v>1995</v>
      </c>
      <c r="X449" s="66">
        <v>0</v>
      </c>
      <c r="Y449" s="69" t="s">
        <v>305</v>
      </c>
      <c r="Z449" s="63"/>
      <c r="AA449" s="63"/>
      <c r="AB449" s="63"/>
      <c r="AC449" s="68" t="s">
        <v>1981</v>
      </c>
      <c r="AD449" s="79">
        <f ca="1">TODAY()-TABLA345[[#This Row],[Fecha radicación informe]]</f>
        <v>269</v>
      </c>
      <c r="AE449" s="87" t="s">
        <v>46</v>
      </c>
      <c r="AF449" s="88" t="s">
        <v>1996</v>
      </c>
    </row>
    <row r="450" spans="1:32" ht="252" x14ac:dyDescent="0.2">
      <c r="A450" s="44">
        <v>3968</v>
      </c>
      <c r="B450" s="45">
        <v>23</v>
      </c>
      <c r="C450" s="45">
        <v>2023</v>
      </c>
      <c r="D450" s="60" t="s">
        <v>1997</v>
      </c>
      <c r="E450" s="45" t="s">
        <v>719</v>
      </c>
      <c r="F450" s="45"/>
      <c r="G450" s="45" t="s">
        <v>1998</v>
      </c>
      <c r="H450" s="45" t="s">
        <v>48</v>
      </c>
      <c r="I450" s="61" t="s">
        <v>132</v>
      </c>
      <c r="J450" s="70" t="s">
        <v>133</v>
      </c>
      <c r="K450" s="45" t="s">
        <v>865</v>
      </c>
      <c r="L450" s="45" t="s">
        <v>1999</v>
      </c>
      <c r="M450" s="62" t="s">
        <v>2000</v>
      </c>
      <c r="N450" s="62" t="s">
        <v>971</v>
      </c>
      <c r="O450" s="63">
        <v>2023</v>
      </c>
      <c r="P450" s="63"/>
      <c r="Q450" s="63"/>
      <c r="R450" s="64" t="s">
        <v>42</v>
      </c>
      <c r="S450" s="65" t="s">
        <v>2001</v>
      </c>
      <c r="T450" s="75" t="s">
        <v>2002</v>
      </c>
      <c r="U450" s="75" t="s">
        <v>1874</v>
      </c>
      <c r="V450" s="63"/>
      <c r="W450" s="45"/>
      <c r="X450" s="66">
        <v>1</v>
      </c>
      <c r="Y450" s="69" t="s">
        <v>45</v>
      </c>
      <c r="Z450" s="63"/>
      <c r="AA450" s="63"/>
      <c r="AB450" s="63"/>
      <c r="AC450" s="68" t="s">
        <v>2003</v>
      </c>
      <c r="AD450" s="79">
        <f ca="1">TODAY()-TABLA345[[#This Row],[Fecha radicación informe]]</f>
        <v>243</v>
      </c>
      <c r="AE450" s="87" t="s">
        <v>758</v>
      </c>
      <c r="AF450" s="88" t="s">
        <v>2004</v>
      </c>
    </row>
    <row r="451" spans="1:32" ht="157.5" x14ac:dyDescent="0.2">
      <c r="A451" s="44">
        <v>3969</v>
      </c>
      <c r="B451" s="45">
        <v>24</v>
      </c>
      <c r="C451" s="45">
        <v>2023</v>
      </c>
      <c r="D451" s="60" t="s">
        <v>2005</v>
      </c>
      <c r="E451" s="45" t="s">
        <v>719</v>
      </c>
      <c r="F451" s="45"/>
      <c r="G451" s="45" t="s">
        <v>2006</v>
      </c>
      <c r="H451" s="45" t="s">
        <v>48</v>
      </c>
      <c r="I451" s="61" t="s">
        <v>132</v>
      </c>
      <c r="J451" s="70" t="s">
        <v>133</v>
      </c>
      <c r="K451" s="45" t="s">
        <v>865</v>
      </c>
      <c r="L451" s="45" t="s">
        <v>1999</v>
      </c>
      <c r="M451" s="62" t="s">
        <v>2000</v>
      </c>
      <c r="N451" s="62" t="s">
        <v>971</v>
      </c>
      <c r="O451" s="63">
        <v>2023</v>
      </c>
      <c r="P451" s="63"/>
      <c r="Q451" s="63"/>
      <c r="R451" s="64" t="s">
        <v>42</v>
      </c>
      <c r="S451" s="65" t="s">
        <v>2007</v>
      </c>
      <c r="T451" s="75" t="s">
        <v>2002</v>
      </c>
      <c r="U451" s="75" t="s">
        <v>1874</v>
      </c>
      <c r="V451" s="63"/>
      <c r="W451" s="45"/>
      <c r="X451" s="66">
        <v>1</v>
      </c>
      <c r="Y451" s="69" t="s">
        <v>45</v>
      </c>
      <c r="Z451" s="63"/>
      <c r="AA451" s="63"/>
      <c r="AB451" s="63"/>
      <c r="AC451" s="68" t="s">
        <v>2003</v>
      </c>
      <c r="AD451" s="79">
        <f ca="1">TODAY()-TABLA345[[#This Row],[Fecha radicación informe]]</f>
        <v>243</v>
      </c>
      <c r="AE451" s="87" t="s">
        <v>758</v>
      </c>
      <c r="AF451" s="88" t="s">
        <v>2008</v>
      </c>
    </row>
    <row r="452" spans="1:32" ht="267.75" x14ac:dyDescent="0.2">
      <c r="A452" s="44">
        <v>3970</v>
      </c>
      <c r="B452" s="45">
        <v>25</v>
      </c>
      <c r="C452" s="45">
        <v>2023</v>
      </c>
      <c r="D452" s="60" t="s">
        <v>2009</v>
      </c>
      <c r="E452" s="45" t="s">
        <v>719</v>
      </c>
      <c r="F452" s="45"/>
      <c r="G452" s="45" t="s">
        <v>2010</v>
      </c>
      <c r="H452" s="45" t="s">
        <v>48</v>
      </c>
      <c r="I452" s="61" t="s">
        <v>308</v>
      </c>
      <c r="J452" s="70" t="s">
        <v>133</v>
      </c>
      <c r="K452" s="45" t="s">
        <v>927</v>
      </c>
      <c r="L452" s="45" t="s">
        <v>279</v>
      </c>
      <c r="M452" s="62" t="s">
        <v>2011</v>
      </c>
      <c r="N452" s="62" t="s">
        <v>1031</v>
      </c>
      <c r="O452" s="63">
        <v>2023</v>
      </c>
      <c r="P452" s="63"/>
      <c r="Q452" s="63"/>
      <c r="R452" s="64" t="s">
        <v>358</v>
      </c>
      <c r="S452" s="65" t="s">
        <v>2012</v>
      </c>
      <c r="T452" s="75" t="s">
        <v>2013</v>
      </c>
      <c r="U452" s="75" t="s">
        <v>2014</v>
      </c>
      <c r="V452" s="63"/>
      <c r="W452" s="45" t="s">
        <v>2015</v>
      </c>
      <c r="X452" s="66">
        <v>1</v>
      </c>
      <c r="Y452" s="69" t="s">
        <v>318</v>
      </c>
      <c r="Z452" s="63"/>
      <c r="AA452" s="63">
        <v>3</v>
      </c>
      <c r="AB452" s="63">
        <v>2024</v>
      </c>
      <c r="AC452" s="68" t="s">
        <v>2016</v>
      </c>
      <c r="AD452" s="79">
        <f ca="1">TODAY()-TABLA345[[#This Row],[Fecha radicación informe]]</f>
        <v>199</v>
      </c>
      <c r="AE452" s="87" t="s">
        <v>58</v>
      </c>
      <c r="AF452" s="88" t="s">
        <v>2017</v>
      </c>
    </row>
    <row r="453" spans="1:32" ht="393.75" x14ac:dyDescent="0.2">
      <c r="A453" s="44">
        <v>3971</v>
      </c>
      <c r="B453" s="45">
        <v>26</v>
      </c>
      <c r="C453" s="45">
        <v>2023</v>
      </c>
      <c r="D453" s="60" t="s">
        <v>2018</v>
      </c>
      <c r="E453" s="45" t="s">
        <v>719</v>
      </c>
      <c r="F453" s="45"/>
      <c r="G453" s="45" t="s">
        <v>2019</v>
      </c>
      <c r="H453" s="45" t="s">
        <v>48</v>
      </c>
      <c r="I453" s="61" t="s">
        <v>36</v>
      </c>
      <c r="J453" s="70" t="s">
        <v>98</v>
      </c>
      <c r="K453" s="45" t="s">
        <v>1356</v>
      </c>
      <c r="L453" s="45" t="s">
        <v>100</v>
      </c>
      <c r="M453" s="62" t="s">
        <v>2011</v>
      </c>
      <c r="N453" s="62" t="s">
        <v>1031</v>
      </c>
      <c r="O453" s="63">
        <v>2023</v>
      </c>
      <c r="P453" s="63"/>
      <c r="Q453" s="63"/>
      <c r="R453" s="64" t="s">
        <v>358</v>
      </c>
      <c r="S453" s="65" t="s">
        <v>2020</v>
      </c>
      <c r="T453" s="75">
        <v>45210</v>
      </c>
      <c r="U453" s="75" t="s">
        <v>529</v>
      </c>
      <c r="V453" s="63"/>
      <c r="W453" s="45" t="s">
        <v>2021</v>
      </c>
      <c r="X453" s="66">
        <v>0.5</v>
      </c>
      <c r="Y453" s="69" t="s">
        <v>305</v>
      </c>
      <c r="Z453" s="63"/>
      <c r="AA453" s="63"/>
      <c r="AB453" s="63"/>
      <c r="AC453" s="68">
        <v>45202</v>
      </c>
      <c r="AD453" s="79">
        <f ca="1">TODAY()-TABLA345[[#This Row],[Fecha radicación informe]]</f>
        <v>195</v>
      </c>
      <c r="AE453" s="87" t="s">
        <v>46</v>
      </c>
      <c r="AF453" s="88" t="s">
        <v>2022</v>
      </c>
    </row>
    <row r="454" spans="1:32" ht="409.5" x14ac:dyDescent="0.2">
      <c r="A454" s="44">
        <v>3972</v>
      </c>
      <c r="B454" s="45">
        <v>27</v>
      </c>
      <c r="C454" s="45">
        <v>2023</v>
      </c>
      <c r="D454" s="60" t="s">
        <v>2023</v>
      </c>
      <c r="E454" s="45" t="s">
        <v>333</v>
      </c>
      <c r="F454" s="45"/>
      <c r="G454" s="45" t="s">
        <v>2024</v>
      </c>
      <c r="H454" s="45" t="s">
        <v>48</v>
      </c>
      <c r="I454" s="61" t="s">
        <v>36</v>
      </c>
      <c r="J454" s="70" t="s">
        <v>98</v>
      </c>
      <c r="K454" s="45" t="s">
        <v>2025</v>
      </c>
      <c r="L454" s="45" t="s">
        <v>39</v>
      </c>
      <c r="M454" s="62" t="s">
        <v>2011</v>
      </c>
      <c r="N454" s="62" t="s">
        <v>1031</v>
      </c>
      <c r="O454" s="63">
        <v>2023</v>
      </c>
      <c r="P454" s="63"/>
      <c r="Q454" s="63"/>
      <c r="R454" s="64" t="s">
        <v>42</v>
      </c>
      <c r="S454" s="65" t="s">
        <v>2026</v>
      </c>
      <c r="T454" s="75">
        <v>45149</v>
      </c>
      <c r="U454" s="75" t="s">
        <v>2027</v>
      </c>
      <c r="V454" s="63"/>
      <c r="W454" s="45"/>
      <c r="X454" s="66">
        <v>0</v>
      </c>
      <c r="Y454" s="69" t="s">
        <v>305</v>
      </c>
      <c r="Z454" s="63"/>
      <c r="AA454" s="63"/>
      <c r="AB454" s="63"/>
      <c r="AC454" s="68">
        <v>45203</v>
      </c>
      <c r="AD454" s="79">
        <f ca="1">TODAY()-TABLA345[[#This Row],[Fecha radicación informe]]</f>
        <v>194</v>
      </c>
      <c r="AE454" s="87" t="s">
        <v>46</v>
      </c>
      <c r="AF454" s="88" t="s">
        <v>2028</v>
      </c>
    </row>
    <row r="455" spans="1:32" ht="409.5" x14ac:dyDescent="0.2">
      <c r="A455" s="44">
        <v>3973</v>
      </c>
      <c r="B455" s="45">
        <v>28</v>
      </c>
      <c r="C455" s="45">
        <v>2023</v>
      </c>
      <c r="D455" s="60" t="s">
        <v>2029</v>
      </c>
      <c r="E455" s="45" t="s">
        <v>333</v>
      </c>
      <c r="F455" s="45"/>
      <c r="G455" s="45" t="s">
        <v>2024</v>
      </c>
      <c r="H455" s="45" t="s">
        <v>35</v>
      </c>
      <c r="I455" s="61" t="s">
        <v>36</v>
      </c>
      <c r="J455" s="70" t="s">
        <v>98</v>
      </c>
      <c r="K455" s="45" t="s">
        <v>2025</v>
      </c>
      <c r="L455" s="45" t="s">
        <v>39</v>
      </c>
      <c r="M455" s="62" t="s">
        <v>2011</v>
      </c>
      <c r="N455" s="62" t="s">
        <v>1031</v>
      </c>
      <c r="O455" s="63">
        <v>2023</v>
      </c>
      <c r="P455" s="63"/>
      <c r="Q455" s="63"/>
      <c r="R455" s="64" t="s">
        <v>436</v>
      </c>
      <c r="S455" s="65" t="s">
        <v>2030</v>
      </c>
      <c r="T455" s="75">
        <v>45149</v>
      </c>
      <c r="U455" s="75" t="s">
        <v>2027</v>
      </c>
      <c r="V455" s="63"/>
      <c r="W455" s="45"/>
      <c r="X455" s="66">
        <v>0</v>
      </c>
      <c r="Y455" s="69" t="s">
        <v>305</v>
      </c>
      <c r="Z455" s="63"/>
      <c r="AA455" s="63"/>
      <c r="AB455" s="63"/>
      <c r="AC455" s="68">
        <v>45203</v>
      </c>
      <c r="AD455" s="79">
        <f ca="1">TODAY()-TABLA345[[#This Row],[Fecha radicación informe]]</f>
        <v>194</v>
      </c>
      <c r="AE455" s="87" t="s">
        <v>46</v>
      </c>
      <c r="AF455" s="88" t="s">
        <v>2031</v>
      </c>
    </row>
    <row r="456" spans="1:32" ht="409.5" x14ac:dyDescent="0.2">
      <c r="A456" s="44">
        <v>3974</v>
      </c>
      <c r="B456" s="45">
        <v>29</v>
      </c>
      <c r="C456" s="45">
        <v>2023</v>
      </c>
      <c r="D456" s="60" t="s">
        <v>2032</v>
      </c>
      <c r="E456" s="45" t="s">
        <v>333</v>
      </c>
      <c r="F456" s="45"/>
      <c r="G456" s="45" t="s">
        <v>2024</v>
      </c>
      <c r="H456" s="45" t="s">
        <v>48</v>
      </c>
      <c r="I456" s="61" t="s">
        <v>36</v>
      </c>
      <c r="J456" s="70" t="s">
        <v>98</v>
      </c>
      <c r="K456" s="45" t="s">
        <v>2025</v>
      </c>
      <c r="L456" s="45" t="s">
        <v>39</v>
      </c>
      <c r="M456" s="62" t="s">
        <v>2011</v>
      </c>
      <c r="N456" s="62" t="s">
        <v>1031</v>
      </c>
      <c r="O456" s="63">
        <v>2023</v>
      </c>
      <c r="P456" s="63"/>
      <c r="Q456" s="63"/>
      <c r="R456" s="64" t="s">
        <v>42</v>
      </c>
      <c r="S456" s="65" t="s">
        <v>2033</v>
      </c>
      <c r="T456" s="75">
        <v>45149</v>
      </c>
      <c r="U456" s="75" t="s">
        <v>985</v>
      </c>
      <c r="V456" s="63"/>
      <c r="W456" s="45"/>
      <c r="X456" s="66">
        <v>0</v>
      </c>
      <c r="Y456" s="69" t="s">
        <v>305</v>
      </c>
      <c r="Z456" s="63"/>
      <c r="AA456" s="63"/>
      <c r="AB456" s="63"/>
      <c r="AC456" s="68">
        <v>45203</v>
      </c>
      <c r="AD456" s="79">
        <f ca="1">TODAY()-TABLA345[[#This Row],[Fecha radicación informe]]</f>
        <v>194</v>
      </c>
      <c r="AE456" s="87" t="s">
        <v>46</v>
      </c>
      <c r="AF456" s="88" t="s">
        <v>2034</v>
      </c>
    </row>
    <row r="457" spans="1:32" ht="409.5" x14ac:dyDescent="0.2">
      <c r="A457" s="44">
        <v>3975</v>
      </c>
      <c r="B457" s="45">
        <v>30</v>
      </c>
      <c r="C457" s="45">
        <v>2023</v>
      </c>
      <c r="D457" s="60" t="s">
        <v>2035</v>
      </c>
      <c r="E457" s="45" t="s">
        <v>1321</v>
      </c>
      <c r="F457" s="45"/>
      <c r="G457" s="45" t="s">
        <v>2024</v>
      </c>
      <c r="H457" s="45" t="s">
        <v>35</v>
      </c>
      <c r="I457" s="61" t="s">
        <v>36</v>
      </c>
      <c r="J457" s="70" t="s">
        <v>98</v>
      </c>
      <c r="K457" s="45" t="s">
        <v>2025</v>
      </c>
      <c r="L457" s="45" t="s">
        <v>39</v>
      </c>
      <c r="M457" s="62" t="s">
        <v>2011</v>
      </c>
      <c r="N457" s="62" t="s">
        <v>1031</v>
      </c>
      <c r="O457" s="63">
        <v>2023</v>
      </c>
      <c r="P457" s="63"/>
      <c r="Q457" s="63"/>
      <c r="R457" s="64" t="s">
        <v>42</v>
      </c>
      <c r="S457" s="65" t="s">
        <v>2036</v>
      </c>
      <c r="T457" s="75">
        <v>45149</v>
      </c>
      <c r="U457" s="75" t="s">
        <v>985</v>
      </c>
      <c r="V457" s="63"/>
      <c r="W457" s="45"/>
      <c r="X457" s="66">
        <v>0</v>
      </c>
      <c r="Y457" s="69" t="s">
        <v>305</v>
      </c>
      <c r="Z457" s="63"/>
      <c r="AA457" s="63"/>
      <c r="AB457" s="63"/>
      <c r="AC457" s="68">
        <v>45203</v>
      </c>
      <c r="AD457" s="79">
        <f ca="1">TODAY()-TABLA345[[#This Row],[Fecha radicación informe]]</f>
        <v>194</v>
      </c>
      <c r="AE457" s="87" t="s">
        <v>46</v>
      </c>
      <c r="AF457" s="88" t="s">
        <v>2037</v>
      </c>
    </row>
    <row r="458" spans="1:32" ht="78.75" x14ac:dyDescent="0.2">
      <c r="A458" s="44">
        <v>3976</v>
      </c>
      <c r="B458" s="45">
        <v>31</v>
      </c>
      <c r="C458" s="45">
        <v>2023</v>
      </c>
      <c r="D458" s="60" t="s">
        <v>2038</v>
      </c>
      <c r="E458" s="45" t="s">
        <v>719</v>
      </c>
      <c r="F458" s="45"/>
      <c r="G458" s="45" t="s">
        <v>2039</v>
      </c>
      <c r="H458" s="45" t="s">
        <v>48</v>
      </c>
      <c r="I458" s="61" t="s">
        <v>132</v>
      </c>
      <c r="J458" s="70" t="s">
        <v>50</v>
      </c>
      <c r="K458" s="45" t="s">
        <v>1412</v>
      </c>
      <c r="L458" s="45" t="s">
        <v>1999</v>
      </c>
      <c r="M458" s="62" t="s">
        <v>2011</v>
      </c>
      <c r="N458" s="62" t="s">
        <v>1031</v>
      </c>
      <c r="O458" s="63">
        <v>2023</v>
      </c>
      <c r="P458" s="63"/>
      <c r="Q458" s="63"/>
      <c r="R458" s="64"/>
      <c r="S458" s="65"/>
      <c r="T458" s="75"/>
      <c r="U458" s="75"/>
      <c r="V458" s="63"/>
      <c r="W458" s="45"/>
      <c r="X458" s="66">
        <v>0</v>
      </c>
      <c r="Y458" s="69" t="s">
        <v>2040</v>
      </c>
      <c r="Z458" s="63"/>
      <c r="AA458" s="63"/>
      <c r="AB458" s="63"/>
      <c r="AC458" s="68">
        <v>45204</v>
      </c>
      <c r="AD458" s="79">
        <f ca="1">TODAY()-TABLA345[[#This Row],[Fecha radicación informe]]</f>
        <v>193</v>
      </c>
      <c r="AE458" s="87" t="s">
        <v>758</v>
      </c>
      <c r="AF458" s="88" t="s">
        <v>2041</v>
      </c>
    </row>
    <row r="459" spans="1:32" ht="409.5" x14ac:dyDescent="0.2">
      <c r="A459" s="44">
        <v>3977</v>
      </c>
      <c r="B459" s="45">
        <v>32</v>
      </c>
      <c r="C459" s="45">
        <v>2023</v>
      </c>
      <c r="D459" s="60" t="s">
        <v>2042</v>
      </c>
      <c r="E459" s="45" t="s">
        <v>719</v>
      </c>
      <c r="F459" s="45"/>
      <c r="G459" s="45" t="s">
        <v>2043</v>
      </c>
      <c r="H459" s="45" t="s">
        <v>186</v>
      </c>
      <c r="I459" s="61" t="s">
        <v>187</v>
      </c>
      <c r="J459" s="70" t="s">
        <v>188</v>
      </c>
      <c r="K459" s="45" t="s">
        <v>2044</v>
      </c>
      <c r="L459" s="45" t="s">
        <v>79</v>
      </c>
      <c r="M459" s="62" t="s">
        <v>2011</v>
      </c>
      <c r="N459" s="62" t="s">
        <v>1031</v>
      </c>
      <c r="O459" s="63">
        <v>2023</v>
      </c>
      <c r="P459" s="63"/>
      <c r="Q459" s="63"/>
      <c r="R459" s="64" t="s">
        <v>358</v>
      </c>
      <c r="S459" s="65" t="s">
        <v>2045</v>
      </c>
      <c r="T459" s="75">
        <v>45180</v>
      </c>
      <c r="U459" s="75" t="s">
        <v>381</v>
      </c>
      <c r="V459" s="63"/>
      <c r="W459" s="45" t="s">
        <v>2046</v>
      </c>
      <c r="X459" s="66">
        <v>0.44</v>
      </c>
      <c r="Y459" s="69" t="s">
        <v>305</v>
      </c>
      <c r="Z459" s="63"/>
      <c r="AA459" s="63"/>
      <c r="AB459" s="63"/>
      <c r="AC459" s="68" t="s">
        <v>2047</v>
      </c>
      <c r="AD459" s="79">
        <f ca="1">TODAY()-TABLA345[[#This Row],[Fecha radicación informe]]</f>
        <v>201</v>
      </c>
      <c r="AE459" s="87" t="s">
        <v>58</v>
      </c>
      <c r="AF459" s="88" t="s">
        <v>2048</v>
      </c>
    </row>
    <row r="460" spans="1:32" ht="409.5" x14ac:dyDescent="0.2">
      <c r="A460" s="44">
        <v>3978</v>
      </c>
      <c r="B460" s="45">
        <v>33</v>
      </c>
      <c r="C460" s="45">
        <v>2023</v>
      </c>
      <c r="D460" s="60" t="s">
        <v>2049</v>
      </c>
      <c r="E460" s="45" t="s">
        <v>719</v>
      </c>
      <c r="F460" s="45"/>
      <c r="G460" s="45" t="s">
        <v>2043</v>
      </c>
      <c r="H460" s="45" t="s">
        <v>186</v>
      </c>
      <c r="I460" s="61" t="s">
        <v>187</v>
      </c>
      <c r="J460" s="70" t="s">
        <v>188</v>
      </c>
      <c r="K460" s="45" t="s">
        <v>884</v>
      </c>
      <c r="L460" s="45" t="s">
        <v>79</v>
      </c>
      <c r="M460" s="62" t="s">
        <v>2011</v>
      </c>
      <c r="N460" s="62" t="s">
        <v>1031</v>
      </c>
      <c r="O460" s="63">
        <v>2023</v>
      </c>
      <c r="P460" s="63"/>
      <c r="Q460" s="63"/>
      <c r="R460" s="64" t="s">
        <v>358</v>
      </c>
      <c r="S460" s="65" t="s">
        <v>2045</v>
      </c>
      <c r="T460" s="75">
        <v>45180</v>
      </c>
      <c r="U460" s="75" t="s">
        <v>381</v>
      </c>
      <c r="V460" s="63"/>
      <c r="W460" s="45" t="s">
        <v>2046</v>
      </c>
      <c r="X460" s="66">
        <v>0.44</v>
      </c>
      <c r="Y460" s="69" t="s">
        <v>305</v>
      </c>
      <c r="Z460" s="63"/>
      <c r="AA460" s="63"/>
      <c r="AB460" s="63"/>
      <c r="AC460" s="68" t="s">
        <v>2047</v>
      </c>
      <c r="AD460" s="79">
        <f ca="1">TODAY()-TABLA345[[#This Row],[Fecha radicación informe]]</f>
        <v>201</v>
      </c>
      <c r="AE460" s="87" t="s">
        <v>58</v>
      </c>
      <c r="AF460" s="88" t="s">
        <v>2050</v>
      </c>
    </row>
    <row r="461" spans="1:32" ht="409.5" x14ac:dyDescent="0.2">
      <c r="A461" s="44">
        <v>3979</v>
      </c>
      <c r="B461" s="45">
        <v>34</v>
      </c>
      <c r="C461" s="45">
        <v>2023</v>
      </c>
      <c r="D461" s="60" t="s">
        <v>2051</v>
      </c>
      <c r="E461" s="45" t="s">
        <v>719</v>
      </c>
      <c r="F461" s="45"/>
      <c r="G461" s="45" t="s">
        <v>2043</v>
      </c>
      <c r="H461" s="45" t="s">
        <v>48</v>
      </c>
      <c r="I461" s="61" t="s">
        <v>121</v>
      </c>
      <c r="J461" s="70" t="s">
        <v>133</v>
      </c>
      <c r="K461" s="45" t="s">
        <v>2052</v>
      </c>
      <c r="L461" s="45" t="s">
        <v>79</v>
      </c>
      <c r="M461" s="62" t="s">
        <v>2011</v>
      </c>
      <c r="N461" s="62" t="s">
        <v>1031</v>
      </c>
      <c r="O461" s="63">
        <v>2023</v>
      </c>
      <c r="P461" s="63"/>
      <c r="Q461" s="63"/>
      <c r="R461" s="64" t="s">
        <v>482</v>
      </c>
      <c r="S461" s="65" t="s">
        <v>2053</v>
      </c>
      <c r="T461" s="75">
        <v>45180</v>
      </c>
      <c r="U461" s="75" t="s">
        <v>993</v>
      </c>
      <c r="V461" s="63"/>
      <c r="W461" s="45" t="s">
        <v>2054</v>
      </c>
      <c r="X461" s="66">
        <v>1</v>
      </c>
      <c r="Y461" s="69" t="s">
        <v>318</v>
      </c>
      <c r="Z461" s="63"/>
      <c r="AA461" s="63">
        <v>12</v>
      </c>
      <c r="AB461" s="63">
        <v>2023</v>
      </c>
      <c r="AC461" s="68" t="s">
        <v>2047</v>
      </c>
      <c r="AD461" s="79">
        <f ca="1">TODAY()-TABLA345[[#This Row],[Fecha radicación informe]]</f>
        <v>201</v>
      </c>
      <c r="AE461" s="87" t="s">
        <v>58</v>
      </c>
      <c r="AF461" s="88" t="s">
        <v>2055</v>
      </c>
    </row>
    <row r="462" spans="1:32" ht="409.5" x14ac:dyDescent="0.2">
      <c r="A462" s="44">
        <v>3980</v>
      </c>
      <c r="B462" s="45">
        <v>35</v>
      </c>
      <c r="C462" s="45">
        <v>2023</v>
      </c>
      <c r="D462" s="60" t="s">
        <v>2056</v>
      </c>
      <c r="E462" s="45" t="s">
        <v>1913</v>
      </c>
      <c r="F462" s="45"/>
      <c r="G462" s="45" t="s">
        <v>2057</v>
      </c>
      <c r="H462" s="45" t="s">
        <v>35</v>
      </c>
      <c r="I462" s="61" t="s">
        <v>36</v>
      </c>
      <c r="J462" s="70" t="s">
        <v>98</v>
      </c>
      <c r="K462" s="45" t="s">
        <v>1106</v>
      </c>
      <c r="L462" s="45" t="s">
        <v>1107</v>
      </c>
      <c r="M462" s="62" t="s">
        <v>2011</v>
      </c>
      <c r="N462" s="62" t="s">
        <v>1031</v>
      </c>
      <c r="O462" s="63">
        <v>2023</v>
      </c>
      <c r="P462" s="63"/>
      <c r="Q462" s="63"/>
      <c r="R462" s="64" t="s">
        <v>358</v>
      </c>
      <c r="S462" s="65" t="s">
        <v>2058</v>
      </c>
      <c r="T462" s="75" t="s">
        <v>1874</v>
      </c>
      <c r="U462" s="75" t="s">
        <v>1904</v>
      </c>
      <c r="V462" s="63"/>
      <c r="W462" s="45" t="s">
        <v>2059</v>
      </c>
      <c r="X462" s="66">
        <v>0</v>
      </c>
      <c r="Y462" s="69" t="s">
        <v>305</v>
      </c>
      <c r="Z462" s="63"/>
      <c r="AA462" s="63"/>
      <c r="AB462" s="63"/>
      <c r="AC462" s="68" t="s">
        <v>2016</v>
      </c>
      <c r="AD462" s="79">
        <f ca="1">TODAY()-TABLA345[[#This Row],[Fecha radicación informe]]</f>
        <v>199</v>
      </c>
      <c r="AE462" s="87" t="s">
        <v>46</v>
      </c>
      <c r="AF462" s="88" t="s">
        <v>2060</v>
      </c>
    </row>
    <row r="463" spans="1:32" ht="252" x14ac:dyDescent="0.2">
      <c r="A463" s="44">
        <v>3981</v>
      </c>
      <c r="B463" s="45">
        <v>36</v>
      </c>
      <c r="C463" s="45">
        <v>2023</v>
      </c>
      <c r="D463" s="60" t="s">
        <v>2061</v>
      </c>
      <c r="E463" s="45" t="s">
        <v>1913</v>
      </c>
      <c r="F463" s="45"/>
      <c r="G463" s="45" t="s">
        <v>2057</v>
      </c>
      <c r="H463" s="45" t="s">
        <v>35</v>
      </c>
      <c r="I463" s="61" t="s">
        <v>36</v>
      </c>
      <c r="J463" s="70" t="s">
        <v>188</v>
      </c>
      <c r="K463" s="45" t="s">
        <v>2062</v>
      </c>
      <c r="L463" s="45" t="s">
        <v>1107</v>
      </c>
      <c r="M463" s="62" t="s">
        <v>2011</v>
      </c>
      <c r="N463" s="62" t="s">
        <v>1031</v>
      </c>
      <c r="O463" s="63">
        <v>2023</v>
      </c>
      <c r="P463" s="63"/>
      <c r="Q463" s="63"/>
      <c r="R463" s="64" t="s">
        <v>358</v>
      </c>
      <c r="S463" s="65" t="s">
        <v>2063</v>
      </c>
      <c r="T463" s="75" t="s">
        <v>1874</v>
      </c>
      <c r="U463" s="75" t="s">
        <v>1904</v>
      </c>
      <c r="V463" s="63"/>
      <c r="W463" s="45" t="s">
        <v>2064</v>
      </c>
      <c r="X463" s="66">
        <v>0</v>
      </c>
      <c r="Y463" s="69" t="s">
        <v>305</v>
      </c>
      <c r="Z463" s="63"/>
      <c r="AA463" s="63"/>
      <c r="AB463" s="63"/>
      <c r="AC463" s="68" t="s">
        <v>2016</v>
      </c>
      <c r="AD463" s="79">
        <f ca="1">TODAY()-TABLA345[[#This Row],[Fecha radicación informe]]</f>
        <v>199</v>
      </c>
      <c r="AE463" s="87" t="s">
        <v>46</v>
      </c>
      <c r="AF463" s="88" t="s">
        <v>2065</v>
      </c>
    </row>
    <row r="464" spans="1:32" ht="189" x14ac:dyDescent="0.2">
      <c r="A464" s="44">
        <v>3982</v>
      </c>
      <c r="B464" s="45">
        <v>37</v>
      </c>
      <c r="C464" s="45">
        <v>2023</v>
      </c>
      <c r="D464" s="60" t="s">
        <v>2066</v>
      </c>
      <c r="E464" s="45" t="s">
        <v>1913</v>
      </c>
      <c r="F464" s="45"/>
      <c r="G464" s="45" t="s">
        <v>2057</v>
      </c>
      <c r="H464" s="45" t="s">
        <v>35</v>
      </c>
      <c r="I464" s="61" t="s">
        <v>36</v>
      </c>
      <c r="J464" s="70" t="s">
        <v>98</v>
      </c>
      <c r="K464" s="45" t="s">
        <v>1069</v>
      </c>
      <c r="L464" s="45" t="s">
        <v>1107</v>
      </c>
      <c r="M464" s="62" t="s">
        <v>2011</v>
      </c>
      <c r="N464" s="62" t="s">
        <v>1031</v>
      </c>
      <c r="O464" s="63">
        <v>2023</v>
      </c>
      <c r="P464" s="63"/>
      <c r="Q464" s="63"/>
      <c r="R464" s="64" t="s">
        <v>358</v>
      </c>
      <c r="S464" s="65" t="s">
        <v>2067</v>
      </c>
      <c r="T464" s="75" t="s">
        <v>1874</v>
      </c>
      <c r="U464" s="75" t="s">
        <v>2068</v>
      </c>
      <c r="V464" s="63"/>
      <c r="W464" s="45" t="s">
        <v>2064</v>
      </c>
      <c r="X464" s="66">
        <v>0</v>
      </c>
      <c r="Y464" s="69" t="s">
        <v>305</v>
      </c>
      <c r="Z464" s="63"/>
      <c r="AA464" s="63"/>
      <c r="AB464" s="63"/>
      <c r="AC464" s="68" t="s">
        <v>2016</v>
      </c>
      <c r="AD464" s="79">
        <f ca="1">TODAY()-TABLA345[[#This Row],[Fecha radicación informe]]</f>
        <v>199</v>
      </c>
      <c r="AE464" s="87" t="s">
        <v>46</v>
      </c>
      <c r="AF464" s="88" t="s">
        <v>2069</v>
      </c>
    </row>
    <row r="465" spans="1:32" ht="141.75" x14ac:dyDescent="0.2">
      <c r="A465" s="44">
        <v>3983</v>
      </c>
      <c r="B465" s="45">
        <v>38</v>
      </c>
      <c r="C465" s="45">
        <v>2023</v>
      </c>
      <c r="D465" s="60" t="s">
        <v>2070</v>
      </c>
      <c r="E465" s="45" t="s">
        <v>333</v>
      </c>
      <c r="F465" s="45"/>
      <c r="G465" s="45" t="s">
        <v>2071</v>
      </c>
      <c r="H465" s="45" t="s">
        <v>120</v>
      </c>
      <c r="I465" s="61" t="s">
        <v>2072</v>
      </c>
      <c r="J465" s="70" t="s">
        <v>188</v>
      </c>
      <c r="K465" s="45" t="s">
        <v>2073</v>
      </c>
      <c r="L465" s="45" t="s">
        <v>210</v>
      </c>
      <c r="M465" s="62" t="s">
        <v>2074</v>
      </c>
      <c r="N465" s="62" t="s">
        <v>1046</v>
      </c>
      <c r="O465" s="63">
        <v>2023</v>
      </c>
      <c r="P465" s="63"/>
      <c r="Q465" s="63"/>
      <c r="R465" s="64"/>
      <c r="S465" s="65"/>
      <c r="T465" s="75"/>
      <c r="U465" s="75"/>
      <c r="V465" s="63"/>
      <c r="W465" s="45" t="s">
        <v>2075</v>
      </c>
      <c r="X465" s="66">
        <v>0</v>
      </c>
      <c r="Y465" s="69" t="s">
        <v>2040</v>
      </c>
      <c r="Z465" s="63"/>
      <c r="AA465" s="63"/>
      <c r="AB465" s="63"/>
      <c r="AC465" s="68">
        <v>45232</v>
      </c>
      <c r="AD465" s="79">
        <f ca="1">TODAY()-TABLA345[[#This Row],[Fecha radicación informe]]</f>
        <v>165</v>
      </c>
      <c r="AE465" s="87" t="s">
        <v>758</v>
      </c>
      <c r="AF465" s="88" t="s">
        <v>2076</v>
      </c>
    </row>
    <row r="466" spans="1:32" ht="409.5" x14ac:dyDescent="0.2">
      <c r="A466" s="44">
        <v>3984</v>
      </c>
      <c r="B466" s="45">
        <v>39</v>
      </c>
      <c r="C466" s="45">
        <v>2023</v>
      </c>
      <c r="D466" s="60" t="s">
        <v>2077</v>
      </c>
      <c r="E466" s="45" t="s">
        <v>333</v>
      </c>
      <c r="F466" s="45"/>
      <c r="G466" s="45" t="s">
        <v>2071</v>
      </c>
      <c r="H466" s="45" t="s">
        <v>48</v>
      </c>
      <c r="I466" s="61" t="s">
        <v>140</v>
      </c>
      <c r="J466" s="70" t="s">
        <v>77</v>
      </c>
      <c r="K466" s="45" t="s">
        <v>2078</v>
      </c>
      <c r="L466" s="45" t="s">
        <v>210</v>
      </c>
      <c r="M466" s="62" t="s">
        <v>2074</v>
      </c>
      <c r="N466" s="62" t="s">
        <v>1046</v>
      </c>
      <c r="O466" s="63">
        <v>2023</v>
      </c>
      <c r="P466" s="63"/>
      <c r="Q466" s="63"/>
      <c r="R466" s="64" t="s">
        <v>358</v>
      </c>
      <c r="S466" s="65" t="s">
        <v>2079</v>
      </c>
      <c r="T466" s="75" t="s">
        <v>2080</v>
      </c>
      <c r="U466" s="75">
        <v>45289</v>
      </c>
      <c r="V466" s="63"/>
      <c r="W466" s="45" t="s">
        <v>2081</v>
      </c>
      <c r="X466" s="66">
        <v>1</v>
      </c>
      <c r="Y466" s="69" t="s">
        <v>318</v>
      </c>
      <c r="Z466" s="63"/>
      <c r="AA466" s="63"/>
      <c r="AB466" s="63"/>
      <c r="AC466" s="68">
        <v>45232</v>
      </c>
      <c r="AD466" s="79">
        <f ca="1">TODAY()-TABLA345[[#This Row],[Fecha radicación informe]]</f>
        <v>165</v>
      </c>
      <c r="AE466" s="87" t="s">
        <v>758</v>
      </c>
      <c r="AF466" s="88" t="s">
        <v>2082</v>
      </c>
    </row>
    <row r="467" spans="1:32" ht="315" x14ac:dyDescent="0.2">
      <c r="A467" s="44">
        <v>3985</v>
      </c>
      <c r="B467" s="45">
        <v>40</v>
      </c>
      <c r="C467" s="45">
        <v>2023</v>
      </c>
      <c r="D467" s="60" t="s">
        <v>2083</v>
      </c>
      <c r="E467" s="45" t="s">
        <v>333</v>
      </c>
      <c r="F467" s="45"/>
      <c r="G467" s="45" t="s">
        <v>2071</v>
      </c>
      <c r="H467" s="45" t="s">
        <v>48</v>
      </c>
      <c r="I467" s="61" t="s">
        <v>140</v>
      </c>
      <c r="J467" s="70" t="s">
        <v>77</v>
      </c>
      <c r="K467" s="45" t="s">
        <v>2084</v>
      </c>
      <c r="L467" s="45" t="s">
        <v>210</v>
      </c>
      <c r="M467" s="62" t="s">
        <v>2074</v>
      </c>
      <c r="N467" s="62" t="s">
        <v>1046</v>
      </c>
      <c r="O467" s="63">
        <v>2023</v>
      </c>
      <c r="P467" s="63"/>
      <c r="Q467" s="63"/>
      <c r="R467" s="64" t="s">
        <v>358</v>
      </c>
      <c r="S467" s="65" t="s">
        <v>2085</v>
      </c>
      <c r="T467" s="75" t="s">
        <v>2086</v>
      </c>
      <c r="U467" s="75" t="s">
        <v>2087</v>
      </c>
      <c r="V467" s="63"/>
      <c r="W467" s="45" t="s">
        <v>2088</v>
      </c>
      <c r="X467" s="66">
        <v>0.1</v>
      </c>
      <c r="Y467" s="69" t="s">
        <v>305</v>
      </c>
      <c r="Z467" s="63"/>
      <c r="AA467" s="63"/>
      <c r="AB467" s="63"/>
      <c r="AC467" s="68">
        <v>45232</v>
      </c>
      <c r="AD467" s="79">
        <f ca="1">TODAY()-TABLA345[[#This Row],[Fecha radicación informe]]</f>
        <v>165</v>
      </c>
      <c r="AE467" s="87" t="s">
        <v>758</v>
      </c>
      <c r="AF467" s="88" t="s">
        <v>2089</v>
      </c>
    </row>
    <row r="468" spans="1:32" ht="299.25" x14ac:dyDescent="0.2">
      <c r="A468" s="44">
        <v>3986</v>
      </c>
      <c r="B468" s="45">
        <v>41</v>
      </c>
      <c r="C468" s="45">
        <v>2023</v>
      </c>
      <c r="D468" s="60" t="s">
        <v>2090</v>
      </c>
      <c r="E468" s="45" t="s">
        <v>333</v>
      </c>
      <c r="F468" s="45"/>
      <c r="G468" s="45" t="s">
        <v>2071</v>
      </c>
      <c r="H468" s="45" t="s">
        <v>48</v>
      </c>
      <c r="I468" s="61" t="s">
        <v>140</v>
      </c>
      <c r="J468" s="70" t="s">
        <v>77</v>
      </c>
      <c r="K468" s="45" t="s">
        <v>2084</v>
      </c>
      <c r="L468" s="45" t="s">
        <v>210</v>
      </c>
      <c r="M468" s="62" t="s">
        <v>2074</v>
      </c>
      <c r="N468" s="62" t="s">
        <v>1046</v>
      </c>
      <c r="O468" s="63">
        <v>2023</v>
      </c>
      <c r="P468" s="63"/>
      <c r="Q468" s="63"/>
      <c r="R468" s="64" t="s">
        <v>436</v>
      </c>
      <c r="S468" s="65" t="s">
        <v>2091</v>
      </c>
      <c r="T468" s="75" t="s">
        <v>2086</v>
      </c>
      <c r="U468" s="75" t="s">
        <v>2087</v>
      </c>
      <c r="V468" s="63"/>
      <c r="W468" s="45" t="s">
        <v>2088</v>
      </c>
      <c r="X468" s="66">
        <v>0.1</v>
      </c>
      <c r="Y468" s="69" t="s">
        <v>305</v>
      </c>
      <c r="Z468" s="63"/>
      <c r="AA468" s="63"/>
      <c r="AB468" s="63"/>
      <c r="AC468" s="68">
        <v>45232</v>
      </c>
      <c r="AD468" s="79">
        <f ca="1">TODAY()-TABLA345[[#This Row],[Fecha radicación informe]]</f>
        <v>165</v>
      </c>
      <c r="AE468" s="87" t="s">
        <v>758</v>
      </c>
      <c r="AF468" s="88" t="s">
        <v>2092</v>
      </c>
    </row>
    <row r="469" spans="1:32" ht="315" x14ac:dyDescent="0.2">
      <c r="A469" s="44">
        <v>3987</v>
      </c>
      <c r="B469" s="45">
        <v>42</v>
      </c>
      <c r="C469" s="45">
        <v>2023</v>
      </c>
      <c r="D469" s="60" t="s">
        <v>1951</v>
      </c>
      <c r="E469" s="45" t="s">
        <v>333</v>
      </c>
      <c r="F469" s="45"/>
      <c r="G469" s="45" t="s">
        <v>2071</v>
      </c>
      <c r="H469" s="45" t="s">
        <v>48</v>
      </c>
      <c r="I469" s="61" t="s">
        <v>140</v>
      </c>
      <c r="J469" s="70" t="s">
        <v>77</v>
      </c>
      <c r="K469" s="45" t="s">
        <v>2093</v>
      </c>
      <c r="L469" s="45" t="s">
        <v>210</v>
      </c>
      <c r="M469" s="62" t="s">
        <v>2074</v>
      </c>
      <c r="N469" s="62" t="s">
        <v>1046</v>
      </c>
      <c r="O469" s="63">
        <v>2023</v>
      </c>
      <c r="P469" s="63"/>
      <c r="Q469" s="63"/>
      <c r="R469" s="64" t="s">
        <v>436</v>
      </c>
      <c r="S469" s="65" t="s">
        <v>2094</v>
      </c>
      <c r="T469" s="75" t="s">
        <v>2086</v>
      </c>
      <c r="U469" s="75" t="s">
        <v>2087</v>
      </c>
      <c r="V469" s="63"/>
      <c r="W469" s="45" t="s">
        <v>2088</v>
      </c>
      <c r="X469" s="66">
        <v>0.1</v>
      </c>
      <c r="Y469" s="69" t="s">
        <v>305</v>
      </c>
      <c r="Z469" s="63"/>
      <c r="AA469" s="63"/>
      <c r="AB469" s="63"/>
      <c r="AC469" s="68">
        <v>45232</v>
      </c>
      <c r="AD469" s="79">
        <f ca="1">TODAY()-TABLA345[[#This Row],[Fecha radicación informe]]</f>
        <v>165</v>
      </c>
      <c r="AE469" s="87" t="s">
        <v>758</v>
      </c>
      <c r="AF469" s="88" t="s">
        <v>2095</v>
      </c>
    </row>
    <row r="470" spans="1:32" ht="315" x14ac:dyDescent="0.2">
      <c r="A470" s="44">
        <v>3988</v>
      </c>
      <c r="B470" s="45">
        <v>43</v>
      </c>
      <c r="C470" s="45">
        <v>2023</v>
      </c>
      <c r="D470" s="60" t="s">
        <v>2096</v>
      </c>
      <c r="E470" s="45" t="s">
        <v>1271</v>
      </c>
      <c r="F470" s="45"/>
      <c r="G470" s="45" t="s">
        <v>2097</v>
      </c>
      <c r="H470" s="45" t="s">
        <v>48</v>
      </c>
      <c r="I470" s="61" t="s">
        <v>36</v>
      </c>
      <c r="J470" s="70" t="s">
        <v>37</v>
      </c>
      <c r="K470" s="45" t="s">
        <v>2098</v>
      </c>
      <c r="L470" s="45" t="s">
        <v>39</v>
      </c>
      <c r="M470" s="62" t="s">
        <v>2099</v>
      </c>
      <c r="N470" s="62" t="s">
        <v>1151</v>
      </c>
      <c r="O470" s="63">
        <v>2023</v>
      </c>
      <c r="P470" s="63"/>
      <c r="Q470" s="63"/>
      <c r="R470" s="64" t="s">
        <v>42</v>
      </c>
      <c r="S470" s="65" t="s">
        <v>2100</v>
      </c>
      <c r="T470" s="75" t="s">
        <v>2101</v>
      </c>
      <c r="U470" s="75" t="s">
        <v>2102</v>
      </c>
      <c r="V470" s="63"/>
      <c r="W470" s="45" t="s">
        <v>2103</v>
      </c>
      <c r="X470" s="66">
        <v>0</v>
      </c>
      <c r="Y470" s="69" t="s">
        <v>305</v>
      </c>
      <c r="Z470" s="63"/>
      <c r="AA470" s="63"/>
      <c r="AB470" s="63"/>
      <c r="AC470" s="68">
        <v>45272</v>
      </c>
      <c r="AD470" s="79">
        <f ca="1">TODAY()-TABLA345[[#This Row],[Fecha radicación informe]]</f>
        <v>125</v>
      </c>
      <c r="AE470" s="87" t="s">
        <v>46</v>
      </c>
      <c r="AF470" s="88" t="s">
        <v>2104</v>
      </c>
    </row>
    <row r="471" spans="1:32" ht="362.25" x14ac:dyDescent="0.2">
      <c r="A471" s="44">
        <v>3989</v>
      </c>
      <c r="B471" s="45">
        <v>44</v>
      </c>
      <c r="C471" s="45">
        <v>2023</v>
      </c>
      <c r="D471" s="60" t="s">
        <v>2105</v>
      </c>
      <c r="E471" s="45" t="s">
        <v>719</v>
      </c>
      <c r="F471" s="45"/>
      <c r="G471" s="45" t="s">
        <v>2106</v>
      </c>
      <c r="H471" s="45" t="s">
        <v>85</v>
      </c>
      <c r="I471" s="61" t="s">
        <v>49</v>
      </c>
      <c r="J471" s="70" t="s">
        <v>50</v>
      </c>
      <c r="K471" s="45" t="s">
        <v>847</v>
      </c>
      <c r="L471" s="45" t="s">
        <v>765</v>
      </c>
      <c r="M471" s="62" t="s">
        <v>2099</v>
      </c>
      <c r="N471" s="62" t="s">
        <v>1151</v>
      </c>
      <c r="O471" s="63">
        <v>2023</v>
      </c>
      <c r="P471" s="63"/>
      <c r="Q471" s="63"/>
      <c r="R471" s="64"/>
      <c r="S471" s="65"/>
      <c r="T471" s="75"/>
      <c r="U471" s="75"/>
      <c r="V471" s="63"/>
      <c r="W471" s="45"/>
      <c r="X471" s="66">
        <v>0</v>
      </c>
      <c r="Y471" s="69" t="s">
        <v>2040</v>
      </c>
      <c r="Z471" s="63"/>
      <c r="AA471" s="63"/>
      <c r="AB471" s="63"/>
      <c r="AC471" s="68" t="s">
        <v>1802</v>
      </c>
      <c r="AD471" s="79">
        <f ca="1">TODAY()-TABLA345[[#This Row],[Fecha radicación informe]]</f>
        <v>109</v>
      </c>
      <c r="AE471" s="87" t="s">
        <v>58</v>
      </c>
      <c r="AF471" s="88" t="s">
        <v>2107</v>
      </c>
    </row>
    <row r="472" spans="1:32" ht="346.5" x14ac:dyDescent="0.2">
      <c r="A472" s="44">
        <v>3990</v>
      </c>
      <c r="B472" s="45">
        <v>45</v>
      </c>
      <c r="C472" s="45">
        <v>2023</v>
      </c>
      <c r="D472" s="60" t="s">
        <v>2108</v>
      </c>
      <c r="E472" s="45" t="s">
        <v>719</v>
      </c>
      <c r="F472" s="45"/>
      <c r="G472" s="45" t="s">
        <v>2106</v>
      </c>
      <c r="H472" s="45" t="s">
        <v>85</v>
      </c>
      <c r="I472" s="61" t="s">
        <v>49</v>
      </c>
      <c r="J472" s="70" t="s">
        <v>98</v>
      </c>
      <c r="K472" s="45" t="s">
        <v>2109</v>
      </c>
      <c r="L472" s="45" t="s">
        <v>765</v>
      </c>
      <c r="M472" s="62" t="s">
        <v>2099</v>
      </c>
      <c r="N472" s="62" t="s">
        <v>1151</v>
      </c>
      <c r="O472" s="63">
        <v>2023</v>
      </c>
      <c r="P472" s="63"/>
      <c r="Q472" s="63"/>
      <c r="R472" s="64"/>
      <c r="S472" s="65"/>
      <c r="T472" s="75"/>
      <c r="U472" s="75"/>
      <c r="V472" s="63"/>
      <c r="W472" s="45"/>
      <c r="X472" s="66">
        <v>0</v>
      </c>
      <c r="Y472" s="69" t="s">
        <v>2040</v>
      </c>
      <c r="Z472" s="63"/>
      <c r="AA472" s="63"/>
      <c r="AB472" s="63"/>
      <c r="AC472" s="68" t="s">
        <v>1802</v>
      </c>
      <c r="AD472" s="79">
        <f ca="1">TODAY()-TABLA345[[#This Row],[Fecha radicación informe]]</f>
        <v>109</v>
      </c>
      <c r="AE472" s="87" t="s">
        <v>58</v>
      </c>
      <c r="AF472" s="88" t="s">
        <v>2110</v>
      </c>
    </row>
    <row r="473" spans="1:32" ht="378" x14ac:dyDescent="0.2">
      <c r="A473" s="44">
        <v>3991</v>
      </c>
      <c r="B473" s="45">
        <v>46</v>
      </c>
      <c r="C473" s="45">
        <v>2023</v>
      </c>
      <c r="D473" s="60" t="s">
        <v>2111</v>
      </c>
      <c r="E473" s="45" t="s">
        <v>719</v>
      </c>
      <c r="F473" s="45"/>
      <c r="G473" s="45" t="s">
        <v>2112</v>
      </c>
      <c r="H473" s="45" t="s">
        <v>85</v>
      </c>
      <c r="I473" s="61" t="s">
        <v>49</v>
      </c>
      <c r="J473" s="70" t="s">
        <v>188</v>
      </c>
      <c r="K473" s="45" t="s">
        <v>2113</v>
      </c>
      <c r="L473" s="45" t="s">
        <v>765</v>
      </c>
      <c r="M473" s="62" t="s">
        <v>2099</v>
      </c>
      <c r="N473" s="62" t="s">
        <v>1151</v>
      </c>
      <c r="O473" s="63">
        <v>2023</v>
      </c>
      <c r="P473" s="63"/>
      <c r="Q473" s="63"/>
      <c r="R473" s="64" t="s">
        <v>482</v>
      </c>
      <c r="S473" s="65" t="s">
        <v>2114</v>
      </c>
      <c r="T473" s="75">
        <v>45318</v>
      </c>
      <c r="U473" s="75">
        <v>45381</v>
      </c>
      <c r="V473" s="63"/>
      <c r="W473" s="45" t="s">
        <v>2115</v>
      </c>
      <c r="X473" s="66">
        <v>0</v>
      </c>
      <c r="Y473" s="69" t="s">
        <v>2040</v>
      </c>
      <c r="Z473" s="63"/>
      <c r="AA473" s="63"/>
      <c r="AB473" s="63"/>
      <c r="AC473" s="68" t="s">
        <v>1802</v>
      </c>
      <c r="AD473" s="79">
        <f ca="1">TODAY()-TABLA345[[#This Row],[Fecha radicación informe]]</f>
        <v>109</v>
      </c>
      <c r="AE473" s="87" t="s">
        <v>58</v>
      </c>
      <c r="AF473" s="88" t="s">
        <v>2116</v>
      </c>
    </row>
    <row r="474" spans="1:32" ht="299.25" x14ac:dyDescent="0.2">
      <c r="A474" s="44">
        <v>3992</v>
      </c>
      <c r="B474" s="45">
        <v>47</v>
      </c>
      <c r="C474" s="45">
        <v>2023</v>
      </c>
      <c r="D474" s="60" t="s">
        <v>2117</v>
      </c>
      <c r="E474" s="45" t="s">
        <v>719</v>
      </c>
      <c r="F474" s="45"/>
      <c r="G474" s="45" t="s">
        <v>2118</v>
      </c>
      <c r="H474" s="45" t="s">
        <v>48</v>
      </c>
      <c r="I474" s="61" t="s">
        <v>132</v>
      </c>
      <c r="J474" s="70" t="s">
        <v>133</v>
      </c>
      <c r="K474" s="45" t="s">
        <v>865</v>
      </c>
      <c r="L474" s="45" t="s">
        <v>770</v>
      </c>
      <c r="M474" s="62" t="s">
        <v>2099</v>
      </c>
      <c r="N474" s="62" t="s">
        <v>1151</v>
      </c>
      <c r="O474" s="63">
        <v>2023</v>
      </c>
      <c r="P474" s="63"/>
      <c r="Q474" s="63"/>
      <c r="R474" s="64" t="s">
        <v>482</v>
      </c>
      <c r="S474" s="65" t="s">
        <v>2119</v>
      </c>
      <c r="T474" s="75">
        <v>45506</v>
      </c>
      <c r="U474" s="75" t="s">
        <v>381</v>
      </c>
      <c r="V474" s="63"/>
      <c r="W474" s="45" t="s">
        <v>2120</v>
      </c>
      <c r="X474" s="66">
        <v>1</v>
      </c>
      <c r="Y474" s="69" t="s">
        <v>318</v>
      </c>
      <c r="Z474" s="63"/>
      <c r="AA474" s="63">
        <v>3</v>
      </c>
      <c r="AB474" s="63">
        <v>2024</v>
      </c>
      <c r="AC474" s="68" t="s">
        <v>1802</v>
      </c>
      <c r="AD474" s="79">
        <f ca="1">TODAY()-TABLA345[[#This Row],[Fecha radicación informe]]</f>
        <v>109</v>
      </c>
      <c r="AE474" s="87" t="s">
        <v>758</v>
      </c>
      <c r="AF474" s="88" t="s">
        <v>2121</v>
      </c>
    </row>
    <row r="475" spans="1:32" ht="409.5" x14ac:dyDescent="0.2">
      <c r="A475" s="44">
        <v>3993</v>
      </c>
      <c r="B475" s="45">
        <v>48</v>
      </c>
      <c r="C475" s="45">
        <v>2023</v>
      </c>
      <c r="D475" s="60" t="s">
        <v>2122</v>
      </c>
      <c r="E475" s="45" t="s">
        <v>719</v>
      </c>
      <c r="F475" s="45"/>
      <c r="G475" s="45" t="s">
        <v>2123</v>
      </c>
      <c r="H475" s="45" t="s">
        <v>186</v>
      </c>
      <c r="I475" s="61" t="s">
        <v>187</v>
      </c>
      <c r="J475" s="70" t="s">
        <v>188</v>
      </c>
      <c r="K475" s="45" t="s">
        <v>2113</v>
      </c>
      <c r="L475" s="45" t="s">
        <v>492</v>
      </c>
      <c r="M475" s="62" t="s">
        <v>2099</v>
      </c>
      <c r="N475" s="62" t="s">
        <v>1151</v>
      </c>
      <c r="O475" s="63">
        <v>2023</v>
      </c>
      <c r="P475" s="63"/>
      <c r="Q475" s="63"/>
      <c r="R475" s="64" t="s">
        <v>42</v>
      </c>
      <c r="S475" s="65" t="s">
        <v>2124</v>
      </c>
      <c r="T475" s="75">
        <v>45293</v>
      </c>
      <c r="U475" s="75" t="s">
        <v>985</v>
      </c>
      <c r="V475" s="63"/>
      <c r="W475" s="45" t="s">
        <v>2125</v>
      </c>
      <c r="X475" s="66">
        <v>0</v>
      </c>
      <c r="Y475" s="69" t="s">
        <v>305</v>
      </c>
      <c r="Z475" s="63"/>
      <c r="AA475" s="63"/>
      <c r="AB475" s="63"/>
      <c r="AC475" s="68" t="s">
        <v>2126</v>
      </c>
      <c r="AD475" s="79">
        <f ca="1">TODAY()-TABLA345[[#This Row],[Fecha radicación informe]]</f>
        <v>115</v>
      </c>
      <c r="AE475" s="87" t="s">
        <v>58</v>
      </c>
      <c r="AF475" s="88" t="s">
        <v>2127</v>
      </c>
    </row>
    <row r="476" spans="1:32" ht="393.75" x14ac:dyDescent="0.2">
      <c r="A476" s="44">
        <v>3994</v>
      </c>
      <c r="B476" s="45">
        <v>49</v>
      </c>
      <c r="C476" s="45">
        <v>2023</v>
      </c>
      <c r="D476" s="60" t="s">
        <v>2128</v>
      </c>
      <c r="E476" s="45" t="s">
        <v>719</v>
      </c>
      <c r="F476" s="45"/>
      <c r="G476" s="45" t="s">
        <v>2123</v>
      </c>
      <c r="H476" s="45" t="s">
        <v>186</v>
      </c>
      <c r="I476" s="61" t="s">
        <v>187</v>
      </c>
      <c r="J476" s="70" t="s">
        <v>188</v>
      </c>
      <c r="K476" s="45" t="s">
        <v>2113</v>
      </c>
      <c r="L476" s="45" t="s">
        <v>492</v>
      </c>
      <c r="M476" s="62" t="s">
        <v>2099</v>
      </c>
      <c r="N476" s="62" t="s">
        <v>1151</v>
      </c>
      <c r="O476" s="63">
        <v>2023</v>
      </c>
      <c r="P476" s="63"/>
      <c r="Q476" s="63"/>
      <c r="R476" s="64" t="s">
        <v>42</v>
      </c>
      <c r="S476" s="65" t="s">
        <v>2129</v>
      </c>
      <c r="T476" s="75">
        <v>45293</v>
      </c>
      <c r="U476" s="75" t="s">
        <v>985</v>
      </c>
      <c r="V476" s="63"/>
      <c r="W476" s="45" t="s">
        <v>2125</v>
      </c>
      <c r="X476" s="66">
        <v>0</v>
      </c>
      <c r="Y476" s="69" t="s">
        <v>305</v>
      </c>
      <c r="Z476" s="63"/>
      <c r="AA476" s="63"/>
      <c r="AB476" s="63"/>
      <c r="AC476" s="68" t="s">
        <v>2126</v>
      </c>
      <c r="AD476" s="79">
        <f ca="1">TODAY()-TABLA345[[#This Row],[Fecha radicación informe]]</f>
        <v>115</v>
      </c>
      <c r="AE476" s="87" t="s">
        <v>58</v>
      </c>
      <c r="AF476" s="88" t="s">
        <v>2130</v>
      </c>
    </row>
    <row r="477" spans="1:32" ht="409.5" x14ac:dyDescent="0.2">
      <c r="A477" s="44">
        <v>3995</v>
      </c>
      <c r="B477" s="45">
        <v>50</v>
      </c>
      <c r="C477" s="45">
        <v>2023</v>
      </c>
      <c r="D477" s="60" t="s">
        <v>2131</v>
      </c>
      <c r="E477" s="45" t="s">
        <v>719</v>
      </c>
      <c r="F477" s="45"/>
      <c r="G477" s="45" t="s">
        <v>2123</v>
      </c>
      <c r="H477" s="45" t="s">
        <v>186</v>
      </c>
      <c r="I477" s="61" t="s">
        <v>187</v>
      </c>
      <c r="J477" s="70" t="s">
        <v>188</v>
      </c>
      <c r="K477" s="45" t="s">
        <v>2113</v>
      </c>
      <c r="L477" s="45" t="s">
        <v>492</v>
      </c>
      <c r="M477" s="62" t="s">
        <v>2099</v>
      </c>
      <c r="N477" s="62" t="s">
        <v>1151</v>
      </c>
      <c r="O477" s="63">
        <v>2023</v>
      </c>
      <c r="P477" s="63"/>
      <c r="Q477" s="63"/>
      <c r="R477" s="64" t="s">
        <v>42</v>
      </c>
      <c r="S477" s="65" t="s">
        <v>2129</v>
      </c>
      <c r="T477" s="75">
        <v>45293</v>
      </c>
      <c r="U477" s="75" t="s">
        <v>985</v>
      </c>
      <c r="V477" s="63"/>
      <c r="W477" s="45" t="s">
        <v>2125</v>
      </c>
      <c r="X477" s="66">
        <v>0</v>
      </c>
      <c r="Y477" s="69" t="s">
        <v>305</v>
      </c>
      <c r="Z477" s="63"/>
      <c r="AA477" s="63"/>
      <c r="AB477" s="63"/>
      <c r="AC477" s="68" t="s">
        <v>2126</v>
      </c>
      <c r="AD477" s="79">
        <f ca="1">TODAY()-TABLA345[[#This Row],[Fecha radicación informe]]</f>
        <v>115</v>
      </c>
      <c r="AE477" s="87" t="s">
        <v>58</v>
      </c>
      <c r="AF477" s="88" t="s">
        <v>2132</v>
      </c>
    </row>
    <row r="478" spans="1:32" ht="346.5" x14ac:dyDescent="0.2">
      <c r="A478" s="44">
        <v>3996</v>
      </c>
      <c r="B478" s="45">
        <v>51</v>
      </c>
      <c r="C478" s="45">
        <v>2023</v>
      </c>
      <c r="D478" s="60" t="s">
        <v>2133</v>
      </c>
      <c r="E478" s="45" t="s">
        <v>719</v>
      </c>
      <c r="F478" s="45"/>
      <c r="G478" s="45" t="s">
        <v>2123</v>
      </c>
      <c r="H478" s="45" t="s">
        <v>186</v>
      </c>
      <c r="I478" s="61" t="s">
        <v>187</v>
      </c>
      <c r="J478" s="70" t="s">
        <v>188</v>
      </c>
      <c r="K478" s="45" t="s">
        <v>884</v>
      </c>
      <c r="L478" s="45" t="s">
        <v>492</v>
      </c>
      <c r="M478" s="62" t="s">
        <v>2099</v>
      </c>
      <c r="N478" s="62" t="s">
        <v>1151</v>
      </c>
      <c r="O478" s="63">
        <v>2023</v>
      </c>
      <c r="P478" s="63"/>
      <c r="Q478" s="63"/>
      <c r="R478" s="64" t="s">
        <v>42</v>
      </c>
      <c r="S478" s="65" t="s">
        <v>2129</v>
      </c>
      <c r="T478" s="75">
        <v>45293</v>
      </c>
      <c r="U478" s="75" t="s">
        <v>985</v>
      </c>
      <c r="V478" s="63"/>
      <c r="W478" s="45" t="s">
        <v>2125</v>
      </c>
      <c r="X478" s="66">
        <v>0</v>
      </c>
      <c r="Y478" s="69" t="s">
        <v>305</v>
      </c>
      <c r="Z478" s="63"/>
      <c r="AA478" s="63"/>
      <c r="AB478" s="63"/>
      <c r="AC478" s="68" t="s">
        <v>2126</v>
      </c>
      <c r="AD478" s="79">
        <f ca="1">TODAY()-TABLA345[[#This Row],[Fecha radicación informe]]</f>
        <v>115</v>
      </c>
      <c r="AE478" s="87" t="s">
        <v>58</v>
      </c>
      <c r="AF478" s="88" t="s">
        <v>2134</v>
      </c>
    </row>
    <row r="479" spans="1:32" ht="330.75" x14ac:dyDescent="0.2">
      <c r="A479" s="44">
        <v>3997</v>
      </c>
      <c r="B479" s="45">
        <v>52</v>
      </c>
      <c r="C479" s="45">
        <v>2023</v>
      </c>
      <c r="D479" s="60" t="s">
        <v>2135</v>
      </c>
      <c r="E479" s="45" t="s">
        <v>719</v>
      </c>
      <c r="F479" s="45"/>
      <c r="G479" s="45" t="s">
        <v>2136</v>
      </c>
      <c r="H479" s="45" t="s">
        <v>781</v>
      </c>
      <c r="I479" s="61" t="s">
        <v>187</v>
      </c>
      <c r="J479" s="70" t="s">
        <v>188</v>
      </c>
      <c r="K479" s="45" t="s">
        <v>2137</v>
      </c>
      <c r="L479" s="45" t="s">
        <v>79</v>
      </c>
      <c r="M479" s="62" t="s">
        <v>2099</v>
      </c>
      <c r="N479" s="62" t="s">
        <v>1151</v>
      </c>
      <c r="O479" s="63">
        <v>2023</v>
      </c>
      <c r="P479" s="63"/>
      <c r="Q479" s="63"/>
      <c r="R479" s="64"/>
      <c r="S479" s="65"/>
      <c r="T479" s="75"/>
      <c r="U479" s="75"/>
      <c r="V479" s="63"/>
      <c r="W479" s="45" t="s">
        <v>2138</v>
      </c>
      <c r="X479" s="66">
        <v>0</v>
      </c>
      <c r="Y479" s="69" t="s">
        <v>2040</v>
      </c>
      <c r="Z479" s="63"/>
      <c r="AA479" s="63"/>
      <c r="AB479" s="63"/>
      <c r="AC479" s="68" t="s">
        <v>2086</v>
      </c>
      <c r="AD479" s="79">
        <f ca="1">TODAY()-TABLA345[[#This Row],[Fecha radicación informe]]</f>
        <v>111</v>
      </c>
      <c r="AE479" s="87" t="s">
        <v>58</v>
      </c>
      <c r="AF479" s="88" t="s">
        <v>2139</v>
      </c>
    </row>
    <row r="480" spans="1:32" ht="283.5" x14ac:dyDescent="0.2">
      <c r="A480" s="44">
        <v>3998</v>
      </c>
      <c r="B480" s="45">
        <v>53</v>
      </c>
      <c r="C480" s="45">
        <v>2023</v>
      </c>
      <c r="D480" s="60" t="s">
        <v>2140</v>
      </c>
      <c r="E480" s="45" t="s">
        <v>719</v>
      </c>
      <c r="F480" s="45"/>
      <c r="G480" s="45" t="s">
        <v>2136</v>
      </c>
      <c r="H480" s="45" t="s">
        <v>781</v>
      </c>
      <c r="I480" s="61" t="s">
        <v>187</v>
      </c>
      <c r="J480" s="70" t="s">
        <v>188</v>
      </c>
      <c r="K480" s="45" t="s">
        <v>2137</v>
      </c>
      <c r="L480" s="45" t="s">
        <v>79</v>
      </c>
      <c r="M480" s="62" t="s">
        <v>2099</v>
      </c>
      <c r="N480" s="62" t="s">
        <v>1151</v>
      </c>
      <c r="O480" s="63">
        <v>2023</v>
      </c>
      <c r="P480" s="63"/>
      <c r="Q480" s="63"/>
      <c r="R480" s="64"/>
      <c r="S480" s="65"/>
      <c r="T480" s="75"/>
      <c r="U480" s="75"/>
      <c r="V480" s="63"/>
      <c r="W480" s="45" t="s">
        <v>2138</v>
      </c>
      <c r="X480" s="66">
        <v>0</v>
      </c>
      <c r="Y480" s="69" t="s">
        <v>2040</v>
      </c>
      <c r="Z480" s="63"/>
      <c r="AA480" s="63"/>
      <c r="AB480" s="63"/>
      <c r="AC480" s="68" t="s">
        <v>2086</v>
      </c>
      <c r="AD480" s="79">
        <f ca="1">TODAY()-TABLA345[[#This Row],[Fecha radicación informe]]</f>
        <v>111</v>
      </c>
      <c r="AE480" s="87" t="s">
        <v>58</v>
      </c>
      <c r="AF480" s="88" t="s">
        <v>2141</v>
      </c>
    </row>
    <row r="481" spans="1:32" ht="409.5" x14ac:dyDescent="0.2">
      <c r="A481" s="9">
        <v>3999</v>
      </c>
      <c r="B481" s="10">
        <v>54</v>
      </c>
      <c r="C481" s="45">
        <v>2023</v>
      </c>
      <c r="D481" s="59" t="s">
        <v>2142</v>
      </c>
      <c r="E481" s="10" t="s">
        <v>333</v>
      </c>
      <c r="F481" s="10"/>
      <c r="G481" s="10" t="s">
        <v>2143</v>
      </c>
      <c r="H481" s="10" t="s">
        <v>48</v>
      </c>
      <c r="I481" s="11" t="s">
        <v>36</v>
      </c>
      <c r="J481" s="12" t="s">
        <v>98</v>
      </c>
      <c r="K481" s="10" t="s">
        <v>2144</v>
      </c>
      <c r="L481" s="10" t="s">
        <v>1107</v>
      </c>
      <c r="M481" s="62" t="s">
        <v>2099</v>
      </c>
      <c r="N481" s="62" t="s">
        <v>1151</v>
      </c>
      <c r="O481" s="63">
        <v>2023</v>
      </c>
      <c r="P481" s="14"/>
      <c r="Q481" s="14"/>
      <c r="R481" s="15" t="s">
        <v>436</v>
      </c>
      <c r="S481" s="25" t="s">
        <v>2145</v>
      </c>
      <c r="T481" s="16" t="s">
        <v>2146</v>
      </c>
      <c r="U481" s="16" t="s">
        <v>985</v>
      </c>
      <c r="V481" s="14"/>
      <c r="W481" s="10" t="s">
        <v>2147</v>
      </c>
      <c r="X481" s="18">
        <v>0</v>
      </c>
      <c r="Y481" s="19" t="s">
        <v>305</v>
      </c>
      <c r="Z481" s="14"/>
      <c r="AA481" s="14"/>
      <c r="AB481" s="14"/>
      <c r="AC481" s="68" t="s">
        <v>2101</v>
      </c>
      <c r="AD481" s="79">
        <f ca="1">TODAY()-TABLA345[[#This Row],[Fecha radicación informe]]</f>
        <v>117</v>
      </c>
      <c r="AE481" s="89" t="s">
        <v>46</v>
      </c>
      <c r="AF481" s="88" t="s">
        <v>2148</v>
      </c>
    </row>
    <row r="482" spans="1:32" ht="315" x14ac:dyDescent="0.2">
      <c r="A482" s="9">
        <v>4000</v>
      </c>
      <c r="B482" s="10">
        <v>55</v>
      </c>
      <c r="C482" s="45">
        <v>2023</v>
      </c>
      <c r="D482" s="59" t="s">
        <v>2149</v>
      </c>
      <c r="E482" s="10" t="s">
        <v>333</v>
      </c>
      <c r="F482" s="10"/>
      <c r="G482" s="10" t="s">
        <v>2150</v>
      </c>
      <c r="H482" s="10" t="s">
        <v>48</v>
      </c>
      <c r="I482" s="11" t="s">
        <v>36</v>
      </c>
      <c r="J482" s="12" t="s">
        <v>98</v>
      </c>
      <c r="K482" s="10" t="s">
        <v>2144</v>
      </c>
      <c r="L482" s="10" t="s">
        <v>1107</v>
      </c>
      <c r="M482" s="62" t="s">
        <v>2099</v>
      </c>
      <c r="N482" s="62" t="s">
        <v>1151</v>
      </c>
      <c r="O482" s="63">
        <v>2023</v>
      </c>
      <c r="P482" s="14"/>
      <c r="Q482" s="14"/>
      <c r="R482" s="15" t="s">
        <v>358</v>
      </c>
      <c r="S482" s="25" t="s">
        <v>2151</v>
      </c>
      <c r="T482" s="16" t="s">
        <v>2146</v>
      </c>
      <c r="U482" s="16" t="s">
        <v>1904</v>
      </c>
      <c r="V482" s="14"/>
      <c r="W482" s="10" t="s">
        <v>2147</v>
      </c>
      <c r="X482" s="18">
        <v>0</v>
      </c>
      <c r="Y482" s="19" t="s">
        <v>305</v>
      </c>
      <c r="Z482" s="14"/>
      <c r="AA482" s="14"/>
      <c r="AB482" s="14"/>
      <c r="AC482" s="68" t="s">
        <v>2101</v>
      </c>
      <c r="AD482" s="79">
        <f ca="1">TODAY()-TABLA345[[#This Row],[Fecha radicación informe]]</f>
        <v>117</v>
      </c>
      <c r="AE482" s="89" t="s">
        <v>46</v>
      </c>
      <c r="AF482" s="88" t="s">
        <v>2152</v>
      </c>
    </row>
    <row r="483" spans="1:32" ht="409.5" x14ac:dyDescent="0.2">
      <c r="A483" s="9">
        <v>4001</v>
      </c>
      <c r="B483" s="10">
        <v>56</v>
      </c>
      <c r="C483" s="45">
        <v>2023</v>
      </c>
      <c r="D483" s="59" t="s">
        <v>2153</v>
      </c>
      <c r="E483" s="10" t="s">
        <v>719</v>
      </c>
      <c r="F483" s="10"/>
      <c r="G483" s="10" t="s">
        <v>2150</v>
      </c>
      <c r="H483" s="10" t="s">
        <v>48</v>
      </c>
      <c r="I483" s="11" t="s">
        <v>36</v>
      </c>
      <c r="J483" s="12" t="s">
        <v>98</v>
      </c>
      <c r="K483" s="10" t="s">
        <v>2144</v>
      </c>
      <c r="L483" s="10" t="s">
        <v>1107</v>
      </c>
      <c r="M483" s="62" t="s">
        <v>2099</v>
      </c>
      <c r="N483" s="62" t="s">
        <v>1151</v>
      </c>
      <c r="O483" s="63">
        <v>2023</v>
      </c>
      <c r="P483" s="14"/>
      <c r="Q483" s="14"/>
      <c r="R483" s="15" t="s">
        <v>358</v>
      </c>
      <c r="S483" s="25" t="s">
        <v>2154</v>
      </c>
      <c r="T483" s="16" t="s">
        <v>2146</v>
      </c>
      <c r="U483" s="16" t="s">
        <v>985</v>
      </c>
      <c r="V483" s="14"/>
      <c r="W483" s="10" t="s">
        <v>2147</v>
      </c>
      <c r="X483" s="18">
        <v>0</v>
      </c>
      <c r="Y483" s="19" t="s">
        <v>305</v>
      </c>
      <c r="Z483" s="14"/>
      <c r="AA483" s="14"/>
      <c r="AB483" s="14"/>
      <c r="AC483" s="68" t="s">
        <v>2101</v>
      </c>
      <c r="AD483" s="79">
        <f ca="1">TODAY()-TABLA345[[#This Row],[Fecha radicación informe]]</f>
        <v>117</v>
      </c>
      <c r="AE483" s="89" t="s">
        <v>46</v>
      </c>
      <c r="AF483" s="88" t="s">
        <v>2155</v>
      </c>
    </row>
    <row r="484" spans="1:32" ht="220.5" x14ac:dyDescent="0.2">
      <c r="A484" s="44">
        <v>4002</v>
      </c>
      <c r="B484" s="45">
        <v>57</v>
      </c>
      <c r="C484" s="45">
        <v>2023</v>
      </c>
      <c r="D484" s="60" t="s">
        <v>2156</v>
      </c>
      <c r="E484" s="45" t="s">
        <v>719</v>
      </c>
      <c r="F484" s="45"/>
      <c r="G484" s="45" t="s">
        <v>2150</v>
      </c>
      <c r="H484" s="45" t="s">
        <v>48</v>
      </c>
      <c r="I484" s="61" t="s">
        <v>36</v>
      </c>
      <c r="J484" s="70" t="s">
        <v>98</v>
      </c>
      <c r="K484" s="45" t="s">
        <v>2144</v>
      </c>
      <c r="L484" s="45" t="s">
        <v>1107</v>
      </c>
      <c r="M484" s="62" t="s">
        <v>2099</v>
      </c>
      <c r="N484" s="62" t="s">
        <v>1151</v>
      </c>
      <c r="O484" s="63">
        <v>2023</v>
      </c>
      <c r="P484" s="63"/>
      <c r="Q484" s="63"/>
      <c r="R484" s="64" t="s">
        <v>358</v>
      </c>
      <c r="S484" s="65" t="s">
        <v>2157</v>
      </c>
      <c r="T484" s="75" t="s">
        <v>2146</v>
      </c>
      <c r="U484" s="75" t="s">
        <v>985</v>
      </c>
      <c r="V484" s="63"/>
      <c r="W484" s="45" t="s">
        <v>2147</v>
      </c>
      <c r="X484" s="66">
        <v>0</v>
      </c>
      <c r="Y484" s="69" t="s">
        <v>305</v>
      </c>
      <c r="Z484" s="63"/>
      <c r="AA484" s="63"/>
      <c r="AB484" s="63"/>
      <c r="AC484" s="68" t="s">
        <v>2101</v>
      </c>
      <c r="AD484" s="79">
        <f ca="1">TODAY()-TABLA345[[#This Row],[Fecha radicación informe]]</f>
        <v>117</v>
      </c>
      <c r="AE484" s="87" t="s">
        <v>46</v>
      </c>
      <c r="AF484" s="88" t="s">
        <v>2158</v>
      </c>
    </row>
    <row r="485" spans="1:32" ht="409.5" x14ac:dyDescent="0.2">
      <c r="A485" s="44">
        <v>4003</v>
      </c>
      <c r="B485" s="45">
        <v>1</v>
      </c>
      <c r="C485" s="45">
        <v>2024</v>
      </c>
      <c r="D485" s="60" t="s">
        <v>2159</v>
      </c>
      <c r="E485" s="45" t="s">
        <v>719</v>
      </c>
      <c r="F485" s="45"/>
      <c r="G485" s="45" t="s">
        <v>2160</v>
      </c>
      <c r="H485" s="45" t="s">
        <v>85</v>
      </c>
      <c r="I485" s="61" t="s">
        <v>49</v>
      </c>
      <c r="J485" s="70" t="s">
        <v>50</v>
      </c>
      <c r="K485" s="45" t="s">
        <v>1029</v>
      </c>
      <c r="L485" s="45" t="s">
        <v>770</v>
      </c>
      <c r="M485" s="62" t="s">
        <v>2161</v>
      </c>
      <c r="N485" s="62" t="s">
        <v>1455</v>
      </c>
      <c r="O485" s="63">
        <v>2024</v>
      </c>
      <c r="P485" s="63"/>
      <c r="Q485" s="63"/>
      <c r="R485" s="64"/>
      <c r="S485" s="65"/>
      <c r="T485" s="75"/>
      <c r="U485" s="75"/>
      <c r="V485" s="63"/>
      <c r="W485" s="45"/>
      <c r="X485" s="66">
        <v>0</v>
      </c>
      <c r="Y485" s="69" t="s">
        <v>2162</v>
      </c>
      <c r="Z485" s="63"/>
      <c r="AA485" s="63"/>
      <c r="AB485" s="63"/>
      <c r="AC485" s="68" t="s">
        <v>2163</v>
      </c>
      <c r="AD485" s="79">
        <f ca="1">TODAY()-TABLA345[[#This Row],[Fecha radicación informe]]</f>
        <v>20</v>
      </c>
      <c r="AE485" s="87" t="s">
        <v>58</v>
      </c>
      <c r="AF485" s="90"/>
    </row>
  </sheetData>
  <protectedRanges>
    <protectedRange password="CACD" sqref="V1:W1" name="Rango5_62_1"/>
    <protectedRange password="CACD" sqref="S37" name="Rango2_7_2"/>
  </protectedRanges>
  <dataConsolidate/>
  <conditionalFormatting sqref="Y2 Y188 Y192:Y202 Y271:Y276 Y359:Y369 Y278:Y357 Y204:Y267 Y485 Y371:Y480">
    <cfRule type="cellIs" dxfId="2900" priority="1620" stopIfTrue="1" operator="equal">
      <formula>"Abierta sin plan"</formula>
    </cfRule>
    <cfRule type="cellIs" dxfId="2899" priority="1621" stopIfTrue="1" operator="equal">
      <formula>"Abierta con plan"</formula>
    </cfRule>
    <cfRule type="cellIs" dxfId="2898" priority="1622" stopIfTrue="1" operator="equal">
      <formula>"Cerrada"</formula>
    </cfRule>
  </conditionalFormatting>
  <conditionalFormatting sqref="Y2:Y6 Y160 Y36:Y40 Y17:Y20 Y126:Y133 Y154:Y156 Y42 Y45:Y46 Y63:Y64 Y48:Y49 Y74:Y75 Y66:Y72 Y188 Y192:Y202 Y135:Y139 Y271:Y276 Y106:Y123 Y141:Y143 Y8:Y14 Y51:Y54 Y82:Y87 Y278:Y357 Y359:Y369 Y57:Y58 Y204:Y267 Y485 Y371:Y480">
    <cfRule type="cellIs" dxfId="2897" priority="1614" stopIfTrue="1" operator="equal">
      <formula>"Cerrada"</formula>
    </cfRule>
    <cfRule type="cellIs" dxfId="2896" priority="1615" stopIfTrue="1" operator="equal">
      <formula>"Abierta con plan"</formula>
    </cfRule>
    <cfRule type="cellIs" dxfId="2895" priority="1616" stopIfTrue="1" operator="equal">
      <formula>"Abierta sin plan"</formula>
    </cfRule>
    <cfRule type="cellIs" dxfId="2894" priority="1617" stopIfTrue="1" operator="equal">
      <formula>"Abierta con plan"</formula>
    </cfRule>
    <cfRule type="cellIs" dxfId="2893" priority="1618" stopIfTrue="1" operator="equal">
      <formula>"Cerrada"</formula>
    </cfRule>
    <cfRule type="cellIs" dxfId="2892" priority="1619" stopIfTrue="1" operator="equal">
      <formula>"Abierta sin plan"</formula>
    </cfRule>
  </conditionalFormatting>
  <conditionalFormatting sqref="X4 X24 X35:X40 X86 X94:X95 X159:X160 X142:X143 X17:X22 X9 X132:X133 X155:X156 X46 X63:X64 X66:X68 X100 X169 X51:X54 X135:X139 X12:X14 X70 X74:X75 X122:X123 X57 X92 X111:X113 X6 X188 X192:X202 X204:X267 X359:X369 X271:X276 X278:X357 X371:X480 X485">
    <cfRule type="cellIs" dxfId="2891" priority="1611" stopIfTrue="1" operator="between">
      <formula>99</formula>
      <formula>100</formula>
    </cfRule>
    <cfRule type="cellIs" dxfId="2890" priority="1612" stopIfTrue="1" operator="between">
      <formula>81</formula>
      <formula>98</formula>
    </cfRule>
    <cfRule type="cellIs" dxfId="2889" priority="1613" stopIfTrue="1" operator="between">
      <formula>0</formula>
      <formula>80</formula>
    </cfRule>
  </conditionalFormatting>
  <conditionalFormatting sqref="X34">
    <cfRule type="cellIs" dxfId="2888" priority="1608" stopIfTrue="1" operator="between">
      <formula>99</formula>
      <formula>100</formula>
    </cfRule>
    <cfRule type="cellIs" dxfId="2887" priority="1609" stopIfTrue="1" operator="between">
      <formula>81</formula>
      <formula>98</formula>
    </cfRule>
    <cfRule type="cellIs" dxfId="2886" priority="1610" stopIfTrue="1" operator="between">
      <formula>0</formula>
      <formula>80</formula>
    </cfRule>
  </conditionalFormatting>
  <conditionalFormatting sqref="X23">
    <cfRule type="cellIs" dxfId="2885" priority="1605" stopIfTrue="1" operator="between">
      <formula>99</formula>
      <formula>100</formula>
    </cfRule>
    <cfRule type="cellIs" dxfId="2884" priority="1606" stopIfTrue="1" operator="between">
      <formula>81</formula>
      <formula>98</formula>
    </cfRule>
    <cfRule type="cellIs" dxfId="2883" priority="1607" stopIfTrue="1" operator="between">
      <formula>0</formula>
      <formula>80</formula>
    </cfRule>
  </conditionalFormatting>
  <conditionalFormatting sqref="X4 X86 X94:X95 X159:X160 X142:X143 X34:X40 X17:X24 X9 X132:X133 X155:X156 X46 X63:X64 X66:X68 X100 X169 X51:X54 X135:X139 X12:X14 X70 X74:X75 X122:X123 X57 X92 X111:X113 X6 X188 X192:X202 X204:X267 X359:X369 X271:X276 X278:X357 X371:X480 X485">
    <cfRule type="cellIs" dxfId="2882" priority="1602" operator="between">
      <formula>0.96</formula>
      <formula>1</formula>
    </cfRule>
    <cfRule type="cellIs" dxfId="2881" priority="1603" operator="between">
      <formula>0.61</formula>
      <formula>0.95</formula>
    </cfRule>
    <cfRule type="cellIs" dxfId="2880" priority="1604" operator="between">
      <formula>0</formula>
      <formula>0.6</formula>
    </cfRule>
  </conditionalFormatting>
  <conditionalFormatting sqref="X93">
    <cfRule type="cellIs" dxfId="2879" priority="1599" stopIfTrue="1" operator="between">
      <formula>99</formula>
      <formula>100</formula>
    </cfRule>
    <cfRule type="cellIs" dxfId="2878" priority="1600" stopIfTrue="1" operator="between">
      <formula>81</formula>
      <formula>98</formula>
    </cfRule>
    <cfRule type="cellIs" dxfId="2877" priority="1601" stopIfTrue="1" operator="between">
      <formula>0</formula>
      <formula>80</formula>
    </cfRule>
  </conditionalFormatting>
  <conditionalFormatting sqref="X93">
    <cfRule type="cellIs" dxfId="2876" priority="1596" operator="between">
      <formula>0.96</formula>
      <formula>1</formula>
    </cfRule>
    <cfRule type="cellIs" dxfId="2875" priority="1597" operator="between">
      <formula>0.61</formula>
      <formula>0.95</formula>
    </cfRule>
    <cfRule type="cellIs" dxfId="2874" priority="1598" operator="between">
      <formula>0</formula>
      <formula>0.6</formula>
    </cfRule>
  </conditionalFormatting>
  <conditionalFormatting sqref="X28">
    <cfRule type="cellIs" dxfId="2873" priority="1593" stopIfTrue="1" operator="between">
      <formula>99</formula>
      <formula>100</formula>
    </cfRule>
    <cfRule type="cellIs" dxfId="2872" priority="1594" stopIfTrue="1" operator="between">
      <formula>81</formula>
      <formula>98</formula>
    </cfRule>
    <cfRule type="cellIs" dxfId="2871" priority="1595" stopIfTrue="1" operator="between">
      <formula>0</formula>
      <formula>80</formula>
    </cfRule>
  </conditionalFormatting>
  <conditionalFormatting sqref="X28">
    <cfRule type="cellIs" dxfId="2870" priority="1590" operator="between">
      <formula>0.96</formula>
      <formula>1</formula>
    </cfRule>
    <cfRule type="cellIs" dxfId="2869" priority="1591" operator="between">
      <formula>0.61</formula>
      <formula>0.95</formula>
    </cfRule>
    <cfRule type="cellIs" dxfId="2868" priority="1592" operator="between">
      <formula>0</formula>
      <formula>0.6</formula>
    </cfRule>
  </conditionalFormatting>
  <conditionalFormatting sqref="Y35 Y21:Y24">
    <cfRule type="cellIs" dxfId="2867" priority="1584" stopIfTrue="1" operator="equal">
      <formula>"Cerrada"</formula>
    </cfRule>
    <cfRule type="cellIs" dxfId="2866" priority="1585" stopIfTrue="1" operator="equal">
      <formula>"Abierta con plan"</formula>
    </cfRule>
    <cfRule type="cellIs" dxfId="2865" priority="1586" stopIfTrue="1" operator="equal">
      <formula>"Abierta sin plan"</formula>
    </cfRule>
    <cfRule type="cellIs" dxfId="2864" priority="1587" stopIfTrue="1" operator="equal">
      <formula>"Abierta con plan"</formula>
    </cfRule>
    <cfRule type="cellIs" dxfId="2863" priority="1588" stopIfTrue="1" operator="equal">
      <formula>"Cerrada"</formula>
    </cfRule>
    <cfRule type="cellIs" dxfId="2862" priority="1589" stopIfTrue="1" operator="equal">
      <formula>"Abierta sin plan"</formula>
    </cfRule>
  </conditionalFormatting>
  <conditionalFormatting sqref="Y155:Y156 Y141:Y142 Y138 Y132:Y133 Y130 Y110:Y118 Y108 Y106 Y92:Y95 Y76:Y81 Y69:Y72 Y38:Y40 Y36 Y17:Y20 Y4:Y6 Y160 Y28 Y42 Y100:Y103 Y74 Y120:Y123 Y8:Y11 Y52:Y54 Y83:Y87 Y57:Y58">
    <cfRule type="cellIs" dxfId="2861" priority="1581" stopIfTrue="1" operator="equal">
      <formula>"Abierta sin plan"</formula>
    </cfRule>
    <cfRule type="cellIs" dxfId="2860" priority="1582" stopIfTrue="1" operator="equal">
      <formula>"Abierta con plan"</formula>
    </cfRule>
    <cfRule type="cellIs" dxfId="2859" priority="1583" stopIfTrue="1" operator="equal">
      <formula>"Cerrada"</formula>
    </cfRule>
  </conditionalFormatting>
  <conditionalFormatting sqref="Y92:Y95 Y76:Y81 Y28 Y100:Y103">
    <cfRule type="cellIs" dxfId="2858" priority="1575" stopIfTrue="1" operator="equal">
      <formula>"Cerrada"</formula>
    </cfRule>
    <cfRule type="cellIs" dxfId="2857" priority="1576" stopIfTrue="1" operator="equal">
      <formula>"Abierta con plan"</formula>
    </cfRule>
    <cfRule type="cellIs" dxfId="2856" priority="1577" stopIfTrue="1" operator="equal">
      <formula>"Abierta sin plan"</formula>
    </cfRule>
    <cfRule type="cellIs" dxfId="2855" priority="1578" stopIfTrue="1" operator="equal">
      <formula>"Abierta con plan"</formula>
    </cfRule>
    <cfRule type="cellIs" dxfId="2854" priority="1579" stopIfTrue="1" operator="equal">
      <formula>"Cerrada"</formula>
    </cfRule>
    <cfRule type="cellIs" dxfId="2853" priority="1580" stopIfTrue="1" operator="equal">
      <formula>"Abierta sin plan"</formula>
    </cfRule>
  </conditionalFormatting>
  <conditionalFormatting sqref="Y157">
    <cfRule type="cellIs" dxfId="2852" priority="1569" stopIfTrue="1" operator="equal">
      <formula>"Cerrada"</formula>
    </cfRule>
    <cfRule type="cellIs" dxfId="2851" priority="1570" stopIfTrue="1" operator="equal">
      <formula>"Abierta con plan"</formula>
    </cfRule>
    <cfRule type="cellIs" dxfId="2850" priority="1571" stopIfTrue="1" operator="equal">
      <formula>"Abierta sin plan"</formula>
    </cfRule>
    <cfRule type="cellIs" dxfId="2849" priority="1572" stopIfTrue="1" operator="equal">
      <formula>"Abierta con plan"</formula>
    </cfRule>
    <cfRule type="cellIs" dxfId="2848" priority="1573" stopIfTrue="1" operator="equal">
      <formula>"Cerrada"</formula>
    </cfRule>
    <cfRule type="cellIs" dxfId="2847" priority="1574" stopIfTrue="1" operator="equal">
      <formula>"Abierta sin plan"</formula>
    </cfRule>
  </conditionalFormatting>
  <conditionalFormatting sqref="X157">
    <cfRule type="cellIs" dxfId="2846" priority="1566" stopIfTrue="1" operator="between">
      <formula>99</formula>
      <formula>100</formula>
    </cfRule>
    <cfRule type="cellIs" dxfId="2845" priority="1567" stopIfTrue="1" operator="between">
      <formula>81</formula>
      <formula>98</formula>
    </cfRule>
    <cfRule type="cellIs" dxfId="2844" priority="1568" stopIfTrue="1" operator="between">
      <formula>0</formula>
      <formula>80</formula>
    </cfRule>
  </conditionalFormatting>
  <conditionalFormatting sqref="X157">
    <cfRule type="cellIs" dxfId="2843" priority="1563" operator="between">
      <formula>0.96</formula>
      <formula>1</formula>
    </cfRule>
    <cfRule type="cellIs" dxfId="2842" priority="1564" operator="between">
      <formula>0.61</formula>
      <formula>0.95</formula>
    </cfRule>
    <cfRule type="cellIs" dxfId="2841" priority="1565" operator="between">
      <formula>0</formula>
      <formula>0.6</formula>
    </cfRule>
  </conditionalFormatting>
  <conditionalFormatting sqref="Y157">
    <cfRule type="cellIs" dxfId="2840" priority="1560" stopIfTrue="1" operator="equal">
      <formula>"Abierta sin plan"</formula>
    </cfRule>
    <cfRule type="cellIs" dxfId="2839" priority="1561" stopIfTrue="1" operator="equal">
      <formula>"Abierta con plan"</formula>
    </cfRule>
    <cfRule type="cellIs" dxfId="2838" priority="1562" stopIfTrue="1" operator="equal">
      <formula>"Cerrada"</formula>
    </cfRule>
  </conditionalFormatting>
  <conditionalFormatting sqref="X140">
    <cfRule type="cellIs" dxfId="2837" priority="1557" stopIfTrue="1" operator="between">
      <formula>99</formula>
      <formula>100</formula>
    </cfRule>
    <cfRule type="cellIs" dxfId="2836" priority="1558" stopIfTrue="1" operator="between">
      <formula>81</formula>
      <formula>98</formula>
    </cfRule>
    <cfRule type="cellIs" dxfId="2835" priority="1559" stopIfTrue="1" operator="between">
      <formula>0</formula>
      <formula>80</formula>
    </cfRule>
  </conditionalFormatting>
  <conditionalFormatting sqref="X140">
    <cfRule type="cellIs" dxfId="2834" priority="1554" operator="between">
      <formula>0.96</formula>
      <formula>1</formula>
    </cfRule>
    <cfRule type="cellIs" dxfId="2833" priority="1555" operator="between">
      <formula>0.61</formula>
      <formula>0.95</formula>
    </cfRule>
    <cfRule type="cellIs" dxfId="2832" priority="1556" operator="between">
      <formula>0</formula>
      <formula>0.6</formula>
    </cfRule>
  </conditionalFormatting>
  <conditionalFormatting sqref="Y161">
    <cfRule type="cellIs" dxfId="2831" priority="1266" stopIfTrue="1" operator="equal">
      <formula>"Cerrada"</formula>
    </cfRule>
    <cfRule type="cellIs" dxfId="2830" priority="1267" stopIfTrue="1" operator="equal">
      <formula>"Abierta con plan"</formula>
    </cfRule>
    <cfRule type="cellIs" dxfId="2829" priority="1268" stopIfTrue="1" operator="equal">
      <formula>"Abierta sin plan"</formula>
    </cfRule>
    <cfRule type="cellIs" dxfId="2828" priority="1269" stopIfTrue="1" operator="equal">
      <formula>"Abierta con plan"</formula>
    </cfRule>
    <cfRule type="cellIs" dxfId="2827" priority="1270" stopIfTrue="1" operator="equal">
      <formula>"Cerrada"</formula>
    </cfRule>
    <cfRule type="cellIs" dxfId="2826" priority="1271" stopIfTrue="1" operator="equal">
      <formula>"Abierta sin plan"</formula>
    </cfRule>
  </conditionalFormatting>
  <conditionalFormatting sqref="X32">
    <cfRule type="cellIs" dxfId="2825" priority="1551" stopIfTrue="1" operator="between">
      <formula>99</formula>
      <formula>100</formula>
    </cfRule>
    <cfRule type="cellIs" dxfId="2824" priority="1552" stopIfTrue="1" operator="between">
      <formula>81</formula>
      <formula>98</formula>
    </cfRule>
    <cfRule type="cellIs" dxfId="2823" priority="1553" stopIfTrue="1" operator="between">
      <formula>0</formula>
      <formula>80</formula>
    </cfRule>
  </conditionalFormatting>
  <conditionalFormatting sqref="X32">
    <cfRule type="cellIs" dxfId="2822" priority="1548" operator="between">
      <formula>0.96</formula>
      <formula>1</formula>
    </cfRule>
    <cfRule type="cellIs" dxfId="2821" priority="1549" operator="between">
      <formula>0.61</formula>
      <formula>0.95</formula>
    </cfRule>
    <cfRule type="cellIs" dxfId="2820" priority="1550" operator="between">
      <formula>0</formula>
      <formula>0.6</formula>
    </cfRule>
  </conditionalFormatting>
  <conditionalFormatting sqref="Y161">
    <cfRule type="cellIs" dxfId="2819" priority="1257" stopIfTrue="1" operator="equal">
      <formula>"Abierta sin plan"</formula>
    </cfRule>
    <cfRule type="cellIs" dxfId="2818" priority="1258" stopIfTrue="1" operator="equal">
      <formula>"Abierta con plan"</formula>
    </cfRule>
    <cfRule type="cellIs" dxfId="2817" priority="1259" stopIfTrue="1" operator="equal">
      <formula>"Cerrada"</formula>
    </cfRule>
  </conditionalFormatting>
  <conditionalFormatting sqref="Y162">
    <cfRule type="cellIs" dxfId="2816" priority="1242" stopIfTrue="1" operator="equal">
      <formula>"Abierta sin plan"</formula>
    </cfRule>
    <cfRule type="cellIs" dxfId="2815" priority="1243" stopIfTrue="1" operator="equal">
      <formula>"Abierta con plan"</formula>
    </cfRule>
    <cfRule type="cellIs" dxfId="2814" priority="1244" stopIfTrue="1" operator="equal">
      <formula>"Cerrada"</formula>
    </cfRule>
  </conditionalFormatting>
  <conditionalFormatting sqref="Y62">
    <cfRule type="cellIs" dxfId="2813" priority="1317" stopIfTrue="1" operator="equal">
      <formula>"Cerrada"</formula>
    </cfRule>
    <cfRule type="cellIs" dxfId="2812" priority="1318" stopIfTrue="1" operator="equal">
      <formula>"Abierta con plan"</formula>
    </cfRule>
    <cfRule type="cellIs" dxfId="2811" priority="1319" stopIfTrue="1" operator="equal">
      <formula>"Abierta sin plan"</formula>
    </cfRule>
    <cfRule type="cellIs" dxfId="2810" priority="1320" stopIfTrue="1" operator="equal">
      <formula>"Abierta con plan"</formula>
    </cfRule>
    <cfRule type="cellIs" dxfId="2809" priority="1321" stopIfTrue="1" operator="equal">
      <formula>"Cerrada"</formula>
    </cfRule>
    <cfRule type="cellIs" dxfId="2808" priority="1322" stopIfTrue="1" operator="equal">
      <formula>"Abierta sin plan"</formula>
    </cfRule>
  </conditionalFormatting>
  <conditionalFormatting sqref="X31">
    <cfRule type="cellIs" dxfId="2807" priority="1545" stopIfTrue="1" operator="between">
      <formula>99</formula>
      <formula>100</formula>
    </cfRule>
    <cfRule type="cellIs" dxfId="2806" priority="1546" stopIfTrue="1" operator="between">
      <formula>81</formula>
      <formula>98</formula>
    </cfRule>
    <cfRule type="cellIs" dxfId="2805" priority="1547" stopIfTrue="1" operator="between">
      <formula>0</formula>
      <formula>80</formula>
    </cfRule>
  </conditionalFormatting>
  <conditionalFormatting sqref="X31">
    <cfRule type="cellIs" dxfId="2804" priority="1542" operator="between">
      <formula>0.96</formula>
      <formula>1</formula>
    </cfRule>
    <cfRule type="cellIs" dxfId="2803" priority="1543" operator="between">
      <formula>0.61</formula>
      <formula>0.95</formula>
    </cfRule>
    <cfRule type="cellIs" dxfId="2802" priority="1544" operator="between">
      <formula>0</formula>
      <formula>0.6</formula>
    </cfRule>
  </conditionalFormatting>
  <conditionalFormatting sqref="Y162">
    <cfRule type="cellIs" dxfId="2801" priority="1251" stopIfTrue="1" operator="equal">
      <formula>"Cerrada"</formula>
    </cfRule>
    <cfRule type="cellIs" dxfId="2800" priority="1252" stopIfTrue="1" operator="equal">
      <formula>"Abierta con plan"</formula>
    </cfRule>
    <cfRule type="cellIs" dxfId="2799" priority="1253" stopIfTrue="1" operator="equal">
      <formula>"Abierta sin plan"</formula>
    </cfRule>
    <cfRule type="cellIs" dxfId="2798" priority="1254" stopIfTrue="1" operator="equal">
      <formula>"Abierta con plan"</formula>
    </cfRule>
    <cfRule type="cellIs" dxfId="2797" priority="1255" stopIfTrue="1" operator="equal">
      <formula>"Cerrada"</formula>
    </cfRule>
    <cfRule type="cellIs" dxfId="2796" priority="1256" stopIfTrue="1" operator="equal">
      <formula>"Abierta sin plan"</formula>
    </cfRule>
  </conditionalFormatting>
  <conditionalFormatting sqref="X27">
    <cfRule type="cellIs" dxfId="2795" priority="1539" stopIfTrue="1" operator="between">
      <formula>99</formula>
      <formula>100</formula>
    </cfRule>
    <cfRule type="cellIs" dxfId="2794" priority="1540" stopIfTrue="1" operator="between">
      <formula>81</formula>
      <formula>98</formula>
    </cfRule>
    <cfRule type="cellIs" dxfId="2793" priority="1541" stopIfTrue="1" operator="between">
      <formula>0</formula>
      <formula>80</formula>
    </cfRule>
  </conditionalFormatting>
  <conditionalFormatting sqref="X27">
    <cfRule type="cellIs" dxfId="2792" priority="1536" operator="between">
      <formula>0.96</formula>
      <formula>1</formula>
    </cfRule>
    <cfRule type="cellIs" dxfId="2791" priority="1537" operator="between">
      <formula>0.61</formula>
      <formula>0.95</formula>
    </cfRule>
    <cfRule type="cellIs" dxfId="2790" priority="1538" operator="between">
      <formula>0</formula>
      <formula>0.6</formula>
    </cfRule>
  </conditionalFormatting>
  <conditionalFormatting sqref="Y27">
    <cfRule type="cellIs" dxfId="2789" priority="1533" stopIfTrue="1" operator="equal">
      <formula>"Abierta sin plan"</formula>
    </cfRule>
    <cfRule type="cellIs" dxfId="2788" priority="1534" stopIfTrue="1" operator="equal">
      <formula>"Abierta con plan"</formula>
    </cfRule>
    <cfRule type="cellIs" dxfId="2787" priority="1535" stopIfTrue="1" operator="equal">
      <formula>"Cerrada"</formula>
    </cfRule>
  </conditionalFormatting>
  <conditionalFormatting sqref="Y27">
    <cfRule type="cellIs" dxfId="2786" priority="1527" stopIfTrue="1" operator="equal">
      <formula>"Cerrada"</formula>
    </cfRule>
    <cfRule type="cellIs" dxfId="2785" priority="1528" stopIfTrue="1" operator="equal">
      <formula>"Abierta con plan"</formula>
    </cfRule>
    <cfRule type="cellIs" dxfId="2784" priority="1529" stopIfTrue="1" operator="equal">
      <formula>"Abierta sin plan"</formula>
    </cfRule>
    <cfRule type="cellIs" dxfId="2783" priority="1530" stopIfTrue="1" operator="equal">
      <formula>"Abierta con plan"</formula>
    </cfRule>
    <cfRule type="cellIs" dxfId="2782" priority="1531" stopIfTrue="1" operator="equal">
      <formula>"Cerrada"</formula>
    </cfRule>
    <cfRule type="cellIs" dxfId="2781" priority="1532" stopIfTrue="1" operator="equal">
      <formula>"Abierta sin plan"</formula>
    </cfRule>
  </conditionalFormatting>
  <conditionalFormatting sqref="Y97">
    <cfRule type="cellIs" dxfId="2780" priority="1290" stopIfTrue="1" operator="equal">
      <formula>"Cerrada"</formula>
    </cfRule>
    <cfRule type="cellIs" dxfId="2779" priority="1291" stopIfTrue="1" operator="equal">
      <formula>"Abierta con plan"</formula>
    </cfRule>
    <cfRule type="cellIs" dxfId="2778" priority="1292" stopIfTrue="1" operator="equal">
      <formula>"Abierta sin plan"</formula>
    </cfRule>
    <cfRule type="cellIs" dxfId="2777" priority="1293" stopIfTrue="1" operator="equal">
      <formula>"Abierta con plan"</formula>
    </cfRule>
    <cfRule type="cellIs" dxfId="2776" priority="1294" stopIfTrue="1" operator="equal">
      <formula>"Cerrada"</formula>
    </cfRule>
    <cfRule type="cellIs" dxfId="2775" priority="1295" stopIfTrue="1" operator="equal">
      <formula>"Abierta sin plan"</formula>
    </cfRule>
  </conditionalFormatting>
  <conditionalFormatting sqref="X26">
    <cfRule type="cellIs" dxfId="2774" priority="1524" stopIfTrue="1" operator="between">
      <formula>99</formula>
      <formula>100</formula>
    </cfRule>
    <cfRule type="cellIs" dxfId="2773" priority="1525" stopIfTrue="1" operator="between">
      <formula>81</formula>
      <formula>98</formula>
    </cfRule>
    <cfRule type="cellIs" dxfId="2772" priority="1526" stopIfTrue="1" operator="between">
      <formula>0</formula>
      <formula>80</formula>
    </cfRule>
  </conditionalFormatting>
  <conditionalFormatting sqref="X26">
    <cfRule type="cellIs" dxfId="2771" priority="1521" operator="between">
      <formula>0.96</formula>
      <formula>1</formula>
    </cfRule>
    <cfRule type="cellIs" dxfId="2770" priority="1522" operator="between">
      <formula>0.61</formula>
      <formula>0.95</formula>
    </cfRule>
    <cfRule type="cellIs" dxfId="2769" priority="1523" operator="between">
      <formula>0</formula>
      <formula>0.6</formula>
    </cfRule>
  </conditionalFormatting>
  <conditionalFormatting sqref="X25">
    <cfRule type="cellIs" dxfId="2768" priority="1518" stopIfTrue="1" operator="between">
      <formula>99</formula>
      <formula>100</formula>
    </cfRule>
    <cfRule type="cellIs" dxfId="2767" priority="1519" stopIfTrue="1" operator="between">
      <formula>81</formula>
      <formula>98</formula>
    </cfRule>
    <cfRule type="cellIs" dxfId="2766" priority="1520" stopIfTrue="1" operator="between">
      <formula>0</formula>
      <formula>80</formula>
    </cfRule>
  </conditionalFormatting>
  <conditionalFormatting sqref="X25">
    <cfRule type="cellIs" dxfId="2765" priority="1515" operator="between">
      <formula>0.96</formula>
      <formula>1</formula>
    </cfRule>
    <cfRule type="cellIs" dxfId="2764" priority="1516" operator="between">
      <formula>0.61</formula>
      <formula>0.95</formula>
    </cfRule>
    <cfRule type="cellIs" dxfId="2763" priority="1517" operator="between">
      <formula>0</formula>
      <formula>0.6</formula>
    </cfRule>
  </conditionalFormatting>
  <conditionalFormatting sqref="Y98">
    <cfRule type="cellIs" dxfId="2762" priority="1284" stopIfTrue="1" operator="equal">
      <formula>"Cerrada"</formula>
    </cfRule>
    <cfRule type="cellIs" dxfId="2761" priority="1285" stopIfTrue="1" operator="equal">
      <formula>"Abierta con plan"</formula>
    </cfRule>
    <cfRule type="cellIs" dxfId="2760" priority="1286" stopIfTrue="1" operator="equal">
      <formula>"Abierta sin plan"</formula>
    </cfRule>
    <cfRule type="cellIs" dxfId="2759" priority="1287" stopIfTrue="1" operator="equal">
      <formula>"Abierta con plan"</formula>
    </cfRule>
    <cfRule type="cellIs" dxfId="2758" priority="1288" stopIfTrue="1" operator="equal">
      <formula>"Cerrada"</formula>
    </cfRule>
    <cfRule type="cellIs" dxfId="2757" priority="1289" stopIfTrue="1" operator="equal">
      <formula>"Abierta sin plan"</formula>
    </cfRule>
  </conditionalFormatting>
  <conditionalFormatting sqref="X16">
    <cfRule type="cellIs" dxfId="2756" priority="1512" stopIfTrue="1" operator="between">
      <formula>99</formula>
      <formula>100</formula>
    </cfRule>
    <cfRule type="cellIs" dxfId="2755" priority="1513" stopIfTrue="1" operator="between">
      <formula>81</formula>
      <formula>98</formula>
    </cfRule>
    <cfRule type="cellIs" dxfId="2754" priority="1514" stopIfTrue="1" operator="between">
      <formula>0</formula>
      <formula>80</formula>
    </cfRule>
  </conditionalFormatting>
  <conditionalFormatting sqref="X16">
    <cfRule type="cellIs" dxfId="2753" priority="1509" operator="between">
      <formula>0.96</formula>
      <formula>1</formula>
    </cfRule>
    <cfRule type="cellIs" dxfId="2752" priority="1510" operator="between">
      <formula>0.61</formula>
      <formula>0.95</formula>
    </cfRule>
    <cfRule type="cellIs" dxfId="2751" priority="1511" operator="between">
      <formula>0</formula>
      <formula>0.6</formula>
    </cfRule>
  </conditionalFormatting>
  <conditionalFormatting sqref="Y99">
    <cfRule type="cellIs" dxfId="2750" priority="1272" stopIfTrue="1" operator="equal">
      <formula>"Cerrada"</formula>
    </cfRule>
    <cfRule type="cellIs" dxfId="2749" priority="1273" stopIfTrue="1" operator="equal">
      <formula>"Abierta con plan"</formula>
    </cfRule>
    <cfRule type="cellIs" dxfId="2748" priority="1274" stopIfTrue="1" operator="equal">
      <formula>"Abierta sin plan"</formula>
    </cfRule>
    <cfRule type="cellIs" dxfId="2747" priority="1275" stopIfTrue="1" operator="equal">
      <formula>"Abierta con plan"</formula>
    </cfRule>
    <cfRule type="cellIs" dxfId="2746" priority="1276" stopIfTrue="1" operator="equal">
      <formula>"Cerrada"</formula>
    </cfRule>
    <cfRule type="cellIs" dxfId="2745" priority="1277" stopIfTrue="1" operator="equal">
      <formula>"Abierta sin plan"</formula>
    </cfRule>
  </conditionalFormatting>
  <conditionalFormatting sqref="X15">
    <cfRule type="cellIs" dxfId="2744" priority="1506" stopIfTrue="1" operator="between">
      <formula>99</formula>
      <formula>100</formula>
    </cfRule>
    <cfRule type="cellIs" dxfId="2743" priority="1507" stopIfTrue="1" operator="between">
      <formula>81</formula>
      <formula>98</formula>
    </cfRule>
    <cfRule type="cellIs" dxfId="2742" priority="1508" stopIfTrue="1" operator="between">
      <formula>0</formula>
      <formula>80</formula>
    </cfRule>
  </conditionalFormatting>
  <conditionalFormatting sqref="X15">
    <cfRule type="cellIs" dxfId="2741" priority="1503" operator="between">
      <formula>0.96</formula>
      <formula>1</formula>
    </cfRule>
    <cfRule type="cellIs" dxfId="2740" priority="1504" operator="between">
      <formula>0.61</formula>
      <formula>0.95</formula>
    </cfRule>
    <cfRule type="cellIs" dxfId="2739" priority="1505" operator="between">
      <formula>0</formula>
      <formula>0.6</formula>
    </cfRule>
  </conditionalFormatting>
  <conditionalFormatting sqref="X7">
    <cfRule type="cellIs" dxfId="2738" priority="1500" stopIfTrue="1" operator="between">
      <formula>99</formula>
      <formula>100</formula>
    </cfRule>
    <cfRule type="cellIs" dxfId="2737" priority="1501" stopIfTrue="1" operator="between">
      <formula>81</formula>
      <formula>98</formula>
    </cfRule>
    <cfRule type="cellIs" dxfId="2736" priority="1502" stopIfTrue="1" operator="between">
      <formula>0</formula>
      <formula>80</formula>
    </cfRule>
  </conditionalFormatting>
  <conditionalFormatting sqref="X7">
    <cfRule type="cellIs" dxfId="2735" priority="1497" operator="between">
      <formula>0.96</formula>
      <formula>1</formula>
    </cfRule>
    <cfRule type="cellIs" dxfId="2734" priority="1498" operator="between">
      <formula>0.61</formula>
      <formula>0.95</formula>
    </cfRule>
    <cfRule type="cellIs" dxfId="2733" priority="1499" operator="between">
      <formula>0</formula>
      <formula>0.6</formula>
    </cfRule>
  </conditionalFormatting>
  <conditionalFormatting sqref="Y7">
    <cfRule type="cellIs" dxfId="2732" priority="1491" stopIfTrue="1" operator="equal">
      <formula>"Cerrada"</formula>
    </cfRule>
    <cfRule type="cellIs" dxfId="2731" priority="1492" stopIfTrue="1" operator="equal">
      <formula>"Abierta con plan"</formula>
    </cfRule>
    <cfRule type="cellIs" dxfId="2730" priority="1493" stopIfTrue="1" operator="equal">
      <formula>"Abierta sin plan"</formula>
    </cfRule>
    <cfRule type="cellIs" dxfId="2729" priority="1494" stopIfTrue="1" operator="equal">
      <formula>"Abierta con plan"</formula>
    </cfRule>
    <cfRule type="cellIs" dxfId="2728" priority="1495" stopIfTrue="1" operator="equal">
      <formula>"Cerrada"</formula>
    </cfRule>
    <cfRule type="cellIs" dxfId="2727" priority="1496" stopIfTrue="1" operator="equal">
      <formula>"Abierta sin plan"</formula>
    </cfRule>
  </conditionalFormatting>
  <conditionalFormatting sqref="Y7">
    <cfRule type="cellIs" dxfId="2726" priority="1488" stopIfTrue="1" operator="equal">
      <formula>"Abierta sin plan"</formula>
    </cfRule>
    <cfRule type="cellIs" dxfId="2725" priority="1489" stopIfTrue="1" operator="equal">
      <formula>"Abierta con plan"</formula>
    </cfRule>
    <cfRule type="cellIs" dxfId="2724" priority="1490" stopIfTrue="1" operator="equal">
      <formula>"Cerrada"</formula>
    </cfRule>
  </conditionalFormatting>
  <conditionalFormatting sqref="Y15">
    <cfRule type="cellIs" dxfId="2723" priority="1482" stopIfTrue="1" operator="equal">
      <formula>"Cerrada"</formula>
    </cfRule>
    <cfRule type="cellIs" dxfId="2722" priority="1483" stopIfTrue="1" operator="equal">
      <formula>"Abierta con plan"</formula>
    </cfRule>
    <cfRule type="cellIs" dxfId="2721" priority="1484" stopIfTrue="1" operator="equal">
      <formula>"Abierta sin plan"</formula>
    </cfRule>
    <cfRule type="cellIs" dxfId="2720" priority="1485" stopIfTrue="1" operator="equal">
      <formula>"Abierta con plan"</formula>
    </cfRule>
    <cfRule type="cellIs" dxfId="2719" priority="1486" stopIfTrue="1" operator="equal">
      <formula>"Cerrada"</formula>
    </cfRule>
    <cfRule type="cellIs" dxfId="2718" priority="1487" stopIfTrue="1" operator="equal">
      <formula>"Abierta sin plan"</formula>
    </cfRule>
  </conditionalFormatting>
  <conditionalFormatting sqref="Y16">
    <cfRule type="cellIs" dxfId="2717" priority="1476" stopIfTrue="1" operator="equal">
      <formula>"Cerrada"</formula>
    </cfRule>
    <cfRule type="cellIs" dxfId="2716" priority="1477" stopIfTrue="1" operator="equal">
      <formula>"Abierta con plan"</formula>
    </cfRule>
    <cfRule type="cellIs" dxfId="2715" priority="1478" stopIfTrue="1" operator="equal">
      <formula>"Abierta sin plan"</formula>
    </cfRule>
    <cfRule type="cellIs" dxfId="2714" priority="1479" stopIfTrue="1" operator="equal">
      <formula>"Abierta con plan"</formula>
    </cfRule>
    <cfRule type="cellIs" dxfId="2713" priority="1480" stopIfTrue="1" operator="equal">
      <formula>"Cerrada"</formula>
    </cfRule>
    <cfRule type="cellIs" dxfId="2712" priority="1481" stopIfTrue="1" operator="equal">
      <formula>"Abierta sin plan"</formula>
    </cfRule>
  </conditionalFormatting>
  <conditionalFormatting sqref="Y25:Y26">
    <cfRule type="cellIs" dxfId="2711" priority="1470" stopIfTrue="1" operator="equal">
      <formula>"Cerrada"</formula>
    </cfRule>
    <cfRule type="cellIs" dxfId="2710" priority="1471" stopIfTrue="1" operator="equal">
      <formula>"Abierta con plan"</formula>
    </cfRule>
    <cfRule type="cellIs" dxfId="2709" priority="1472" stopIfTrue="1" operator="equal">
      <formula>"Abierta sin plan"</formula>
    </cfRule>
    <cfRule type="cellIs" dxfId="2708" priority="1473" stopIfTrue="1" operator="equal">
      <formula>"Abierta con plan"</formula>
    </cfRule>
    <cfRule type="cellIs" dxfId="2707" priority="1474" stopIfTrue="1" operator="equal">
      <formula>"Cerrada"</formula>
    </cfRule>
    <cfRule type="cellIs" dxfId="2706" priority="1475" stopIfTrue="1" operator="equal">
      <formula>"Abierta sin plan"</formula>
    </cfRule>
  </conditionalFormatting>
  <conditionalFormatting sqref="Y31:Y32 Y34">
    <cfRule type="cellIs" dxfId="2705" priority="1467" stopIfTrue="1" operator="equal">
      <formula>"Abierta sin plan"</formula>
    </cfRule>
    <cfRule type="cellIs" dxfId="2704" priority="1468" stopIfTrue="1" operator="equal">
      <formula>"Abierta con plan"</formula>
    </cfRule>
    <cfRule type="cellIs" dxfId="2703" priority="1469" stopIfTrue="1" operator="equal">
      <formula>"Cerrada"</formula>
    </cfRule>
  </conditionalFormatting>
  <conditionalFormatting sqref="Y31:Y32 Y34">
    <cfRule type="cellIs" dxfId="2702" priority="1461" stopIfTrue="1" operator="equal">
      <formula>"Cerrada"</formula>
    </cfRule>
    <cfRule type="cellIs" dxfId="2701" priority="1462" stopIfTrue="1" operator="equal">
      <formula>"Abierta con plan"</formula>
    </cfRule>
    <cfRule type="cellIs" dxfId="2700" priority="1463" stopIfTrue="1" operator="equal">
      <formula>"Abierta sin plan"</formula>
    </cfRule>
    <cfRule type="cellIs" dxfId="2699" priority="1464" stopIfTrue="1" operator="equal">
      <formula>"Abierta con plan"</formula>
    </cfRule>
    <cfRule type="cellIs" dxfId="2698" priority="1465" stopIfTrue="1" operator="equal">
      <formula>"Cerrada"</formula>
    </cfRule>
    <cfRule type="cellIs" dxfId="2697" priority="1466" stopIfTrue="1" operator="equal">
      <formula>"Abierta sin plan"</formula>
    </cfRule>
  </conditionalFormatting>
  <conditionalFormatting sqref="Y125">
    <cfRule type="cellIs" dxfId="2696" priority="1455" stopIfTrue="1" operator="equal">
      <formula>"Cerrada"</formula>
    </cfRule>
    <cfRule type="cellIs" dxfId="2695" priority="1456" stopIfTrue="1" operator="equal">
      <formula>"Abierta con plan"</formula>
    </cfRule>
    <cfRule type="cellIs" dxfId="2694" priority="1457" stopIfTrue="1" operator="equal">
      <formula>"Abierta sin plan"</formula>
    </cfRule>
    <cfRule type="cellIs" dxfId="2693" priority="1458" stopIfTrue="1" operator="equal">
      <formula>"Abierta con plan"</formula>
    </cfRule>
    <cfRule type="cellIs" dxfId="2692" priority="1459" stopIfTrue="1" operator="equal">
      <formula>"Cerrada"</formula>
    </cfRule>
    <cfRule type="cellIs" dxfId="2691" priority="1460" stopIfTrue="1" operator="equal">
      <formula>"Abierta sin plan"</formula>
    </cfRule>
  </conditionalFormatting>
  <conditionalFormatting sqref="Y144">
    <cfRule type="cellIs" dxfId="2690" priority="1449" stopIfTrue="1" operator="equal">
      <formula>"Cerrada"</formula>
    </cfRule>
    <cfRule type="cellIs" dxfId="2689" priority="1450" stopIfTrue="1" operator="equal">
      <formula>"Abierta con plan"</formula>
    </cfRule>
    <cfRule type="cellIs" dxfId="2688" priority="1451" stopIfTrue="1" operator="equal">
      <formula>"Abierta sin plan"</formula>
    </cfRule>
    <cfRule type="cellIs" dxfId="2687" priority="1452" stopIfTrue="1" operator="equal">
      <formula>"Abierta con plan"</formula>
    </cfRule>
    <cfRule type="cellIs" dxfId="2686" priority="1453" stopIfTrue="1" operator="equal">
      <formula>"Cerrada"</formula>
    </cfRule>
    <cfRule type="cellIs" dxfId="2685" priority="1454" stopIfTrue="1" operator="equal">
      <formula>"Abierta sin plan"</formula>
    </cfRule>
  </conditionalFormatting>
  <conditionalFormatting sqref="Y145">
    <cfRule type="cellIs" dxfId="2684" priority="1443" stopIfTrue="1" operator="equal">
      <formula>"Cerrada"</formula>
    </cfRule>
    <cfRule type="cellIs" dxfId="2683" priority="1444" stopIfTrue="1" operator="equal">
      <formula>"Abierta con plan"</formula>
    </cfRule>
    <cfRule type="cellIs" dxfId="2682" priority="1445" stopIfTrue="1" operator="equal">
      <formula>"Abierta sin plan"</formula>
    </cfRule>
    <cfRule type="cellIs" dxfId="2681" priority="1446" stopIfTrue="1" operator="equal">
      <formula>"Abierta con plan"</formula>
    </cfRule>
    <cfRule type="cellIs" dxfId="2680" priority="1447" stopIfTrue="1" operator="equal">
      <formula>"Cerrada"</formula>
    </cfRule>
    <cfRule type="cellIs" dxfId="2679" priority="1448" stopIfTrue="1" operator="equal">
      <formula>"Abierta sin plan"</formula>
    </cfRule>
  </conditionalFormatting>
  <conditionalFormatting sqref="Y146">
    <cfRule type="cellIs" dxfId="2678" priority="1437" stopIfTrue="1" operator="equal">
      <formula>"Cerrada"</formula>
    </cfRule>
    <cfRule type="cellIs" dxfId="2677" priority="1438" stopIfTrue="1" operator="equal">
      <formula>"Abierta con plan"</formula>
    </cfRule>
    <cfRule type="cellIs" dxfId="2676" priority="1439" stopIfTrue="1" operator="equal">
      <formula>"Abierta sin plan"</formula>
    </cfRule>
    <cfRule type="cellIs" dxfId="2675" priority="1440" stopIfTrue="1" operator="equal">
      <formula>"Abierta con plan"</formula>
    </cfRule>
    <cfRule type="cellIs" dxfId="2674" priority="1441" stopIfTrue="1" operator="equal">
      <formula>"Cerrada"</formula>
    </cfRule>
    <cfRule type="cellIs" dxfId="2673" priority="1442" stopIfTrue="1" operator="equal">
      <formula>"Abierta sin plan"</formula>
    </cfRule>
  </conditionalFormatting>
  <conditionalFormatting sqref="Y147">
    <cfRule type="cellIs" dxfId="2672" priority="1431" stopIfTrue="1" operator="equal">
      <formula>"Cerrada"</formula>
    </cfRule>
    <cfRule type="cellIs" dxfId="2671" priority="1432" stopIfTrue="1" operator="equal">
      <formula>"Abierta con plan"</formula>
    </cfRule>
    <cfRule type="cellIs" dxfId="2670" priority="1433" stopIfTrue="1" operator="equal">
      <formula>"Abierta sin plan"</formula>
    </cfRule>
    <cfRule type="cellIs" dxfId="2669" priority="1434" stopIfTrue="1" operator="equal">
      <formula>"Abierta con plan"</formula>
    </cfRule>
    <cfRule type="cellIs" dxfId="2668" priority="1435" stopIfTrue="1" operator="equal">
      <formula>"Cerrada"</formula>
    </cfRule>
    <cfRule type="cellIs" dxfId="2667" priority="1436" stopIfTrue="1" operator="equal">
      <formula>"Abierta sin plan"</formula>
    </cfRule>
  </conditionalFormatting>
  <conditionalFormatting sqref="Y148">
    <cfRule type="cellIs" dxfId="2666" priority="1425" stopIfTrue="1" operator="equal">
      <formula>"Cerrada"</formula>
    </cfRule>
    <cfRule type="cellIs" dxfId="2665" priority="1426" stopIfTrue="1" operator="equal">
      <formula>"Abierta con plan"</formula>
    </cfRule>
    <cfRule type="cellIs" dxfId="2664" priority="1427" stopIfTrue="1" operator="equal">
      <formula>"Abierta sin plan"</formula>
    </cfRule>
    <cfRule type="cellIs" dxfId="2663" priority="1428" stopIfTrue="1" operator="equal">
      <formula>"Abierta con plan"</formula>
    </cfRule>
    <cfRule type="cellIs" dxfId="2662" priority="1429" stopIfTrue="1" operator="equal">
      <formula>"Cerrada"</formula>
    </cfRule>
    <cfRule type="cellIs" dxfId="2661" priority="1430" stopIfTrue="1" operator="equal">
      <formula>"Abierta sin plan"</formula>
    </cfRule>
  </conditionalFormatting>
  <conditionalFormatting sqref="Y149">
    <cfRule type="cellIs" dxfId="2660" priority="1419" stopIfTrue="1" operator="equal">
      <formula>"Cerrada"</formula>
    </cfRule>
    <cfRule type="cellIs" dxfId="2659" priority="1420" stopIfTrue="1" operator="equal">
      <formula>"Abierta con plan"</formula>
    </cfRule>
    <cfRule type="cellIs" dxfId="2658" priority="1421" stopIfTrue="1" operator="equal">
      <formula>"Abierta sin plan"</formula>
    </cfRule>
    <cfRule type="cellIs" dxfId="2657" priority="1422" stopIfTrue="1" operator="equal">
      <formula>"Abierta con plan"</formula>
    </cfRule>
    <cfRule type="cellIs" dxfId="2656" priority="1423" stopIfTrue="1" operator="equal">
      <formula>"Cerrada"</formula>
    </cfRule>
    <cfRule type="cellIs" dxfId="2655" priority="1424" stopIfTrue="1" operator="equal">
      <formula>"Abierta sin plan"</formula>
    </cfRule>
  </conditionalFormatting>
  <conditionalFormatting sqref="Y150">
    <cfRule type="cellIs" dxfId="2654" priority="1413" stopIfTrue="1" operator="equal">
      <formula>"Cerrada"</formula>
    </cfRule>
    <cfRule type="cellIs" dxfId="2653" priority="1414" stopIfTrue="1" operator="equal">
      <formula>"Abierta con plan"</formula>
    </cfRule>
    <cfRule type="cellIs" dxfId="2652" priority="1415" stopIfTrue="1" operator="equal">
      <formula>"Abierta sin plan"</formula>
    </cfRule>
    <cfRule type="cellIs" dxfId="2651" priority="1416" stopIfTrue="1" operator="equal">
      <formula>"Abierta con plan"</formula>
    </cfRule>
    <cfRule type="cellIs" dxfId="2650" priority="1417" stopIfTrue="1" operator="equal">
      <formula>"Cerrada"</formula>
    </cfRule>
    <cfRule type="cellIs" dxfId="2649" priority="1418" stopIfTrue="1" operator="equal">
      <formula>"Abierta sin plan"</formula>
    </cfRule>
  </conditionalFormatting>
  <conditionalFormatting sqref="Y151">
    <cfRule type="cellIs" dxfId="2648" priority="1407" stopIfTrue="1" operator="equal">
      <formula>"Cerrada"</formula>
    </cfRule>
    <cfRule type="cellIs" dxfId="2647" priority="1408" stopIfTrue="1" operator="equal">
      <formula>"Abierta con plan"</formula>
    </cfRule>
    <cfRule type="cellIs" dxfId="2646" priority="1409" stopIfTrue="1" operator="equal">
      <formula>"Abierta sin plan"</formula>
    </cfRule>
    <cfRule type="cellIs" dxfId="2645" priority="1410" stopIfTrue="1" operator="equal">
      <formula>"Abierta con plan"</formula>
    </cfRule>
    <cfRule type="cellIs" dxfId="2644" priority="1411" stopIfTrue="1" operator="equal">
      <formula>"Cerrada"</formula>
    </cfRule>
    <cfRule type="cellIs" dxfId="2643" priority="1412" stopIfTrue="1" operator="equal">
      <formula>"Abierta sin plan"</formula>
    </cfRule>
  </conditionalFormatting>
  <conditionalFormatting sqref="Y152">
    <cfRule type="cellIs" dxfId="2642" priority="1401" stopIfTrue="1" operator="equal">
      <formula>"Cerrada"</formula>
    </cfRule>
    <cfRule type="cellIs" dxfId="2641" priority="1402" stopIfTrue="1" operator="equal">
      <formula>"Abierta con plan"</formula>
    </cfRule>
    <cfRule type="cellIs" dxfId="2640" priority="1403" stopIfTrue="1" operator="equal">
      <formula>"Abierta sin plan"</formula>
    </cfRule>
    <cfRule type="cellIs" dxfId="2639" priority="1404" stopIfTrue="1" operator="equal">
      <formula>"Abierta con plan"</formula>
    </cfRule>
    <cfRule type="cellIs" dxfId="2638" priority="1405" stopIfTrue="1" operator="equal">
      <formula>"Cerrada"</formula>
    </cfRule>
    <cfRule type="cellIs" dxfId="2637" priority="1406" stopIfTrue="1" operator="equal">
      <formula>"Abierta sin plan"</formula>
    </cfRule>
  </conditionalFormatting>
  <conditionalFormatting sqref="Y153">
    <cfRule type="cellIs" dxfId="2636" priority="1395" stopIfTrue="1" operator="equal">
      <formula>"Cerrada"</formula>
    </cfRule>
    <cfRule type="cellIs" dxfId="2635" priority="1396" stopIfTrue="1" operator="equal">
      <formula>"Abierta con plan"</formula>
    </cfRule>
    <cfRule type="cellIs" dxfId="2634" priority="1397" stopIfTrue="1" operator="equal">
      <formula>"Abierta sin plan"</formula>
    </cfRule>
    <cfRule type="cellIs" dxfId="2633" priority="1398" stopIfTrue="1" operator="equal">
      <formula>"Abierta con plan"</formula>
    </cfRule>
    <cfRule type="cellIs" dxfId="2632" priority="1399" stopIfTrue="1" operator="equal">
      <formula>"Cerrada"</formula>
    </cfRule>
    <cfRule type="cellIs" dxfId="2631" priority="1400" stopIfTrue="1" operator="equal">
      <formula>"Abierta sin plan"</formula>
    </cfRule>
  </conditionalFormatting>
  <conditionalFormatting sqref="Y153">
    <cfRule type="cellIs" dxfId="2630" priority="1392" stopIfTrue="1" operator="equal">
      <formula>"Abierta sin plan"</formula>
    </cfRule>
    <cfRule type="cellIs" dxfId="2629" priority="1393" stopIfTrue="1" operator="equal">
      <formula>"Abierta con plan"</formula>
    </cfRule>
    <cfRule type="cellIs" dxfId="2628" priority="1394" stopIfTrue="1" operator="equal">
      <formula>"Cerrada"</formula>
    </cfRule>
  </conditionalFormatting>
  <conditionalFormatting sqref="X29">
    <cfRule type="cellIs" dxfId="2627" priority="1389" stopIfTrue="1" operator="between">
      <formula>99</formula>
      <formula>100</formula>
    </cfRule>
    <cfRule type="cellIs" dxfId="2626" priority="1390" stopIfTrue="1" operator="between">
      <formula>81</formula>
      <formula>98</formula>
    </cfRule>
    <cfRule type="cellIs" dxfId="2625" priority="1391" stopIfTrue="1" operator="between">
      <formula>0</formula>
      <formula>80</formula>
    </cfRule>
  </conditionalFormatting>
  <conditionalFormatting sqref="X29">
    <cfRule type="cellIs" dxfId="2624" priority="1386" operator="between">
      <formula>0.96</formula>
      <formula>1</formula>
    </cfRule>
    <cfRule type="cellIs" dxfId="2623" priority="1387" operator="between">
      <formula>0.61</formula>
      <formula>0.95</formula>
    </cfRule>
    <cfRule type="cellIs" dxfId="2622" priority="1388" operator="between">
      <formula>0</formula>
      <formula>0.6</formula>
    </cfRule>
  </conditionalFormatting>
  <conditionalFormatting sqref="Y29">
    <cfRule type="cellIs" dxfId="2621" priority="1380" stopIfTrue="1" operator="equal">
      <formula>"Cerrada"</formula>
    </cfRule>
    <cfRule type="cellIs" dxfId="2620" priority="1381" stopIfTrue="1" operator="equal">
      <formula>"Abierta con plan"</formula>
    </cfRule>
    <cfRule type="cellIs" dxfId="2619" priority="1382" stopIfTrue="1" operator="equal">
      <formula>"Abierta sin plan"</formula>
    </cfRule>
    <cfRule type="cellIs" dxfId="2618" priority="1383" stopIfTrue="1" operator="equal">
      <formula>"Abierta con plan"</formula>
    </cfRule>
    <cfRule type="cellIs" dxfId="2617" priority="1384" stopIfTrue="1" operator="equal">
      <formula>"Cerrada"</formula>
    </cfRule>
    <cfRule type="cellIs" dxfId="2616" priority="1385" stopIfTrue="1" operator="equal">
      <formula>"Abierta sin plan"</formula>
    </cfRule>
  </conditionalFormatting>
  <conditionalFormatting sqref="Y30">
    <cfRule type="cellIs" dxfId="2615" priority="1377" stopIfTrue="1" operator="equal">
      <formula>"Abierta sin plan"</formula>
    </cfRule>
    <cfRule type="cellIs" dxfId="2614" priority="1378" stopIfTrue="1" operator="equal">
      <formula>"Abierta con plan"</formula>
    </cfRule>
    <cfRule type="cellIs" dxfId="2613" priority="1379" stopIfTrue="1" operator="equal">
      <formula>"Cerrada"</formula>
    </cfRule>
  </conditionalFormatting>
  <conditionalFormatting sqref="Y30">
    <cfRule type="cellIs" dxfId="2612" priority="1371" stopIfTrue="1" operator="equal">
      <formula>"Cerrada"</formula>
    </cfRule>
    <cfRule type="cellIs" dxfId="2611" priority="1372" stopIfTrue="1" operator="equal">
      <formula>"Abierta con plan"</formula>
    </cfRule>
    <cfRule type="cellIs" dxfId="2610" priority="1373" stopIfTrue="1" operator="equal">
      <formula>"Abierta sin plan"</formula>
    </cfRule>
    <cfRule type="cellIs" dxfId="2609" priority="1374" stopIfTrue="1" operator="equal">
      <formula>"Abierta con plan"</formula>
    </cfRule>
    <cfRule type="cellIs" dxfId="2608" priority="1375" stopIfTrue="1" operator="equal">
      <formula>"Cerrada"</formula>
    </cfRule>
    <cfRule type="cellIs" dxfId="2607" priority="1376" stopIfTrue="1" operator="equal">
      <formula>"Abierta sin plan"</formula>
    </cfRule>
  </conditionalFormatting>
  <conditionalFormatting sqref="X33">
    <cfRule type="cellIs" dxfId="2606" priority="1368" stopIfTrue="1" operator="between">
      <formula>99</formula>
      <formula>100</formula>
    </cfRule>
    <cfRule type="cellIs" dxfId="2605" priority="1369" stopIfTrue="1" operator="between">
      <formula>81</formula>
      <formula>98</formula>
    </cfRule>
    <cfRule type="cellIs" dxfId="2604" priority="1370" stopIfTrue="1" operator="between">
      <formula>0</formula>
      <formula>80</formula>
    </cfRule>
  </conditionalFormatting>
  <conditionalFormatting sqref="X33">
    <cfRule type="cellIs" dxfId="2603" priority="1365" operator="between">
      <formula>0.96</formula>
      <formula>1</formula>
    </cfRule>
    <cfRule type="cellIs" dxfId="2602" priority="1366" operator="between">
      <formula>0.61</formula>
      <formula>0.95</formula>
    </cfRule>
    <cfRule type="cellIs" dxfId="2601" priority="1367" operator="between">
      <formula>0</formula>
      <formula>0.6</formula>
    </cfRule>
  </conditionalFormatting>
  <conditionalFormatting sqref="Y33">
    <cfRule type="cellIs" dxfId="2600" priority="1359" stopIfTrue="1" operator="equal">
      <formula>"Cerrada"</formula>
    </cfRule>
    <cfRule type="cellIs" dxfId="2599" priority="1360" stopIfTrue="1" operator="equal">
      <formula>"Abierta con plan"</formula>
    </cfRule>
    <cfRule type="cellIs" dxfId="2598" priority="1361" stopIfTrue="1" operator="equal">
      <formula>"Abierta sin plan"</formula>
    </cfRule>
    <cfRule type="cellIs" dxfId="2597" priority="1362" stopIfTrue="1" operator="equal">
      <formula>"Abierta con plan"</formula>
    </cfRule>
    <cfRule type="cellIs" dxfId="2596" priority="1363" stopIfTrue="1" operator="equal">
      <formula>"Cerrada"</formula>
    </cfRule>
    <cfRule type="cellIs" dxfId="2595" priority="1364" stopIfTrue="1" operator="equal">
      <formula>"Abierta sin plan"</formula>
    </cfRule>
  </conditionalFormatting>
  <conditionalFormatting sqref="X44">
    <cfRule type="cellIs" dxfId="2594" priority="1356" stopIfTrue="1" operator="between">
      <formula>99</formula>
      <formula>100</formula>
    </cfRule>
    <cfRule type="cellIs" dxfId="2593" priority="1357" stopIfTrue="1" operator="between">
      <formula>81</formula>
      <formula>98</formula>
    </cfRule>
    <cfRule type="cellIs" dxfId="2592" priority="1358" stopIfTrue="1" operator="between">
      <formula>0</formula>
      <formula>80</formula>
    </cfRule>
  </conditionalFormatting>
  <conditionalFormatting sqref="X44">
    <cfRule type="cellIs" dxfId="2591" priority="1353" operator="between">
      <formula>0.96</formula>
      <formula>1</formula>
    </cfRule>
    <cfRule type="cellIs" dxfId="2590" priority="1354" operator="between">
      <formula>0.61</formula>
      <formula>0.95</formula>
    </cfRule>
    <cfRule type="cellIs" dxfId="2589" priority="1355" operator="between">
      <formula>0</formula>
      <formula>0.6</formula>
    </cfRule>
  </conditionalFormatting>
  <conditionalFormatting sqref="Y44">
    <cfRule type="cellIs" dxfId="2588" priority="1350" stopIfTrue="1" operator="equal">
      <formula>"Abierta sin plan"</formula>
    </cfRule>
    <cfRule type="cellIs" dxfId="2587" priority="1351" stopIfTrue="1" operator="equal">
      <formula>"Abierta con plan"</formula>
    </cfRule>
    <cfRule type="cellIs" dxfId="2586" priority="1352" stopIfTrue="1" operator="equal">
      <formula>"Cerrada"</formula>
    </cfRule>
  </conditionalFormatting>
  <conditionalFormatting sqref="Y44">
    <cfRule type="cellIs" dxfId="2585" priority="1344" stopIfTrue="1" operator="equal">
      <formula>"Cerrada"</formula>
    </cfRule>
    <cfRule type="cellIs" dxfId="2584" priority="1345" stopIfTrue="1" operator="equal">
      <formula>"Abierta con plan"</formula>
    </cfRule>
    <cfRule type="cellIs" dxfId="2583" priority="1346" stopIfTrue="1" operator="equal">
      <formula>"Abierta sin plan"</formula>
    </cfRule>
    <cfRule type="cellIs" dxfId="2582" priority="1347" stopIfTrue="1" operator="equal">
      <formula>"Abierta con plan"</formula>
    </cfRule>
    <cfRule type="cellIs" dxfId="2581" priority="1348" stopIfTrue="1" operator="equal">
      <formula>"Cerrada"</formula>
    </cfRule>
    <cfRule type="cellIs" dxfId="2580" priority="1349" stopIfTrue="1" operator="equal">
      <formula>"Abierta sin plan"</formula>
    </cfRule>
  </conditionalFormatting>
  <conditionalFormatting sqref="Y59">
    <cfRule type="cellIs" dxfId="2579" priority="1341" stopIfTrue="1" operator="equal">
      <formula>"Abierta sin plan"</formula>
    </cfRule>
    <cfRule type="cellIs" dxfId="2578" priority="1342" stopIfTrue="1" operator="equal">
      <formula>"Abierta con plan"</formula>
    </cfRule>
    <cfRule type="cellIs" dxfId="2577" priority="1343" stopIfTrue="1" operator="equal">
      <formula>"Cerrada"</formula>
    </cfRule>
  </conditionalFormatting>
  <conditionalFormatting sqref="Y59">
    <cfRule type="cellIs" dxfId="2576" priority="1335" stopIfTrue="1" operator="equal">
      <formula>"Cerrada"</formula>
    </cfRule>
    <cfRule type="cellIs" dxfId="2575" priority="1336" stopIfTrue="1" operator="equal">
      <formula>"Abierta con plan"</formula>
    </cfRule>
    <cfRule type="cellIs" dxfId="2574" priority="1337" stopIfTrue="1" operator="equal">
      <formula>"Abierta sin plan"</formula>
    </cfRule>
    <cfRule type="cellIs" dxfId="2573" priority="1338" stopIfTrue="1" operator="equal">
      <formula>"Abierta con plan"</formula>
    </cfRule>
    <cfRule type="cellIs" dxfId="2572" priority="1339" stopIfTrue="1" operator="equal">
      <formula>"Cerrada"</formula>
    </cfRule>
    <cfRule type="cellIs" dxfId="2571" priority="1340" stopIfTrue="1" operator="equal">
      <formula>"Abierta sin plan"</formula>
    </cfRule>
  </conditionalFormatting>
  <conditionalFormatting sqref="X60">
    <cfRule type="cellIs" dxfId="2570" priority="1332" stopIfTrue="1" operator="between">
      <formula>99</formula>
      <formula>100</formula>
    </cfRule>
    <cfRule type="cellIs" dxfId="2569" priority="1333" stopIfTrue="1" operator="between">
      <formula>81</formula>
      <formula>98</formula>
    </cfRule>
    <cfRule type="cellIs" dxfId="2568" priority="1334" stopIfTrue="1" operator="between">
      <formula>0</formula>
      <formula>80</formula>
    </cfRule>
  </conditionalFormatting>
  <conditionalFormatting sqref="X60">
    <cfRule type="cellIs" dxfId="2567" priority="1329" operator="between">
      <formula>0.96</formula>
      <formula>1</formula>
    </cfRule>
    <cfRule type="cellIs" dxfId="2566" priority="1330" operator="between">
      <formula>0.61</formula>
      <formula>0.95</formula>
    </cfRule>
    <cfRule type="cellIs" dxfId="2565" priority="1331" operator="between">
      <formula>0</formula>
      <formula>0.6</formula>
    </cfRule>
  </conditionalFormatting>
  <conditionalFormatting sqref="Y60">
    <cfRule type="cellIs" dxfId="2564" priority="1323" stopIfTrue="1" operator="equal">
      <formula>"Cerrada"</formula>
    </cfRule>
    <cfRule type="cellIs" dxfId="2563" priority="1324" stopIfTrue="1" operator="equal">
      <formula>"Abierta con plan"</formula>
    </cfRule>
    <cfRule type="cellIs" dxfId="2562" priority="1325" stopIfTrue="1" operator="equal">
      <formula>"Abierta sin plan"</formula>
    </cfRule>
    <cfRule type="cellIs" dxfId="2561" priority="1326" stopIfTrue="1" operator="equal">
      <formula>"Abierta con plan"</formula>
    </cfRule>
    <cfRule type="cellIs" dxfId="2560" priority="1327" stopIfTrue="1" operator="equal">
      <formula>"Cerrada"</formula>
    </cfRule>
    <cfRule type="cellIs" dxfId="2559" priority="1328" stopIfTrue="1" operator="equal">
      <formula>"Abierta sin plan"</formula>
    </cfRule>
  </conditionalFormatting>
  <conditionalFormatting sqref="Y62">
    <cfRule type="cellIs" dxfId="2558" priority="1314" stopIfTrue="1" operator="equal">
      <formula>"Abierta sin plan"</formula>
    </cfRule>
    <cfRule type="cellIs" dxfId="2557" priority="1315" stopIfTrue="1" operator="equal">
      <formula>"Abierta con plan"</formula>
    </cfRule>
    <cfRule type="cellIs" dxfId="2556" priority="1316" stopIfTrue="1" operator="equal">
      <formula>"Cerrada"</formula>
    </cfRule>
  </conditionalFormatting>
  <conditionalFormatting sqref="X65">
    <cfRule type="cellIs" dxfId="2555" priority="1311" stopIfTrue="1" operator="between">
      <formula>99</formula>
      <formula>100</formula>
    </cfRule>
    <cfRule type="cellIs" dxfId="2554" priority="1312" stopIfTrue="1" operator="between">
      <formula>81</formula>
      <formula>98</formula>
    </cfRule>
    <cfRule type="cellIs" dxfId="2553" priority="1313" stopIfTrue="1" operator="between">
      <formula>0</formula>
      <formula>80</formula>
    </cfRule>
  </conditionalFormatting>
  <conditionalFormatting sqref="X65">
    <cfRule type="cellIs" dxfId="2552" priority="1308" operator="between">
      <formula>0.96</formula>
      <formula>1</formula>
    </cfRule>
    <cfRule type="cellIs" dxfId="2551" priority="1309" operator="between">
      <formula>0.61</formula>
      <formula>0.95</formula>
    </cfRule>
    <cfRule type="cellIs" dxfId="2550" priority="1310" operator="between">
      <formula>0</formula>
      <formula>0.6</formula>
    </cfRule>
  </conditionalFormatting>
  <conditionalFormatting sqref="Y65">
    <cfRule type="cellIs" dxfId="2549" priority="1302" stopIfTrue="1" operator="equal">
      <formula>"Cerrada"</formula>
    </cfRule>
    <cfRule type="cellIs" dxfId="2548" priority="1303" stopIfTrue="1" operator="equal">
      <formula>"Abierta con plan"</formula>
    </cfRule>
    <cfRule type="cellIs" dxfId="2547" priority="1304" stopIfTrue="1" operator="equal">
      <formula>"Abierta sin plan"</formula>
    </cfRule>
    <cfRule type="cellIs" dxfId="2546" priority="1305" stopIfTrue="1" operator="equal">
      <formula>"Abierta con plan"</formula>
    </cfRule>
    <cfRule type="cellIs" dxfId="2545" priority="1306" stopIfTrue="1" operator="equal">
      <formula>"Cerrada"</formula>
    </cfRule>
    <cfRule type="cellIs" dxfId="2544" priority="1307" stopIfTrue="1" operator="equal">
      <formula>"Abierta sin plan"</formula>
    </cfRule>
  </conditionalFormatting>
  <conditionalFormatting sqref="X97:X98">
    <cfRule type="cellIs" dxfId="2543" priority="1299" stopIfTrue="1" operator="between">
      <formula>99</formula>
      <formula>100</formula>
    </cfRule>
    <cfRule type="cellIs" dxfId="2542" priority="1300" stopIfTrue="1" operator="between">
      <formula>81</formula>
      <formula>98</formula>
    </cfRule>
    <cfRule type="cellIs" dxfId="2541" priority="1301" stopIfTrue="1" operator="between">
      <formula>0</formula>
      <formula>80</formula>
    </cfRule>
  </conditionalFormatting>
  <conditionalFormatting sqref="X97:X98">
    <cfRule type="cellIs" dxfId="2540" priority="1296" operator="between">
      <formula>0.96</formula>
      <formula>1</formula>
    </cfRule>
    <cfRule type="cellIs" dxfId="2539" priority="1297" operator="between">
      <formula>0.61</formula>
      <formula>0.95</formula>
    </cfRule>
    <cfRule type="cellIs" dxfId="2538" priority="1298" operator="between">
      <formula>0</formula>
      <formula>0.6</formula>
    </cfRule>
  </conditionalFormatting>
  <conditionalFormatting sqref="X99">
    <cfRule type="cellIs" dxfId="2537" priority="1281" stopIfTrue="1" operator="between">
      <formula>99</formula>
      <formula>100</formula>
    </cfRule>
    <cfRule type="cellIs" dxfId="2536" priority="1282" stopIfTrue="1" operator="between">
      <formula>81</formula>
      <formula>98</formula>
    </cfRule>
    <cfRule type="cellIs" dxfId="2535" priority="1283" stopIfTrue="1" operator="between">
      <formula>0</formula>
      <formula>80</formula>
    </cfRule>
  </conditionalFormatting>
  <conditionalFormatting sqref="X99">
    <cfRule type="cellIs" dxfId="2534" priority="1278" operator="between">
      <formula>0.96</formula>
      <formula>1</formula>
    </cfRule>
    <cfRule type="cellIs" dxfId="2533" priority="1279" operator="between">
      <formula>0.61</formula>
      <formula>0.95</formula>
    </cfRule>
    <cfRule type="cellIs" dxfId="2532" priority="1280" operator="between">
      <formula>0</formula>
      <formula>0.6</formula>
    </cfRule>
  </conditionalFormatting>
  <conditionalFormatting sqref="X161">
    <cfRule type="cellIs" dxfId="2531" priority="1263" stopIfTrue="1" operator="between">
      <formula>99</formula>
      <formula>100</formula>
    </cfRule>
    <cfRule type="cellIs" dxfId="2530" priority="1264" stopIfTrue="1" operator="between">
      <formula>81</formula>
      <formula>98</formula>
    </cfRule>
    <cfRule type="cellIs" dxfId="2529" priority="1265" stopIfTrue="1" operator="between">
      <formula>0</formula>
      <formula>80</formula>
    </cfRule>
  </conditionalFormatting>
  <conditionalFormatting sqref="X161">
    <cfRule type="cellIs" dxfId="2528" priority="1260" operator="between">
      <formula>0.96</formula>
      <formula>1</formula>
    </cfRule>
    <cfRule type="cellIs" dxfId="2527" priority="1261" operator="between">
      <formula>0.61</formula>
      <formula>0.95</formula>
    </cfRule>
    <cfRule type="cellIs" dxfId="2526" priority="1262" operator="between">
      <formula>0</formula>
      <formula>0.6</formula>
    </cfRule>
  </conditionalFormatting>
  <conditionalFormatting sqref="X162">
    <cfRule type="cellIs" dxfId="2525" priority="1248" stopIfTrue="1" operator="between">
      <formula>99</formula>
      <formula>100</formula>
    </cfRule>
    <cfRule type="cellIs" dxfId="2524" priority="1249" stopIfTrue="1" operator="between">
      <formula>81</formula>
      <formula>98</formula>
    </cfRule>
    <cfRule type="cellIs" dxfId="2523" priority="1250" stopIfTrue="1" operator="between">
      <formula>0</formula>
      <formula>80</formula>
    </cfRule>
  </conditionalFormatting>
  <conditionalFormatting sqref="X162">
    <cfRule type="cellIs" dxfId="2522" priority="1245" operator="between">
      <formula>0.96</formula>
      <formula>1</formula>
    </cfRule>
    <cfRule type="cellIs" dxfId="2521" priority="1246" operator="between">
      <formula>0.61</formula>
      <formula>0.95</formula>
    </cfRule>
    <cfRule type="cellIs" dxfId="2520" priority="1247" operator="between">
      <formula>0</formula>
      <formula>0.6</formula>
    </cfRule>
  </conditionalFormatting>
  <conditionalFormatting sqref="X163">
    <cfRule type="cellIs" dxfId="2519" priority="1239" stopIfTrue="1" operator="between">
      <formula>99</formula>
      <formula>100</formula>
    </cfRule>
    <cfRule type="cellIs" dxfId="2518" priority="1240" stopIfTrue="1" operator="between">
      <formula>81</formula>
      <formula>98</formula>
    </cfRule>
    <cfRule type="cellIs" dxfId="2517" priority="1241" stopIfTrue="1" operator="between">
      <formula>0</formula>
      <formula>80</formula>
    </cfRule>
  </conditionalFormatting>
  <conditionalFormatting sqref="X163">
    <cfRule type="cellIs" dxfId="2516" priority="1236" operator="between">
      <formula>0.96</formula>
      <formula>1</formula>
    </cfRule>
    <cfRule type="cellIs" dxfId="2515" priority="1237" operator="between">
      <formula>0.61</formula>
      <formula>0.95</formula>
    </cfRule>
    <cfRule type="cellIs" dxfId="2514" priority="1238" operator="between">
      <formula>0</formula>
      <formula>0.6</formula>
    </cfRule>
  </conditionalFormatting>
  <conditionalFormatting sqref="X164">
    <cfRule type="cellIs" dxfId="2513" priority="1233" stopIfTrue="1" operator="between">
      <formula>99</formula>
      <formula>100</formula>
    </cfRule>
    <cfRule type="cellIs" dxfId="2512" priority="1234" stopIfTrue="1" operator="between">
      <formula>81</formula>
      <formula>98</formula>
    </cfRule>
    <cfRule type="cellIs" dxfId="2511" priority="1235" stopIfTrue="1" operator="between">
      <formula>0</formula>
      <formula>80</formula>
    </cfRule>
  </conditionalFormatting>
  <conditionalFormatting sqref="X164">
    <cfRule type="cellIs" dxfId="2510" priority="1230" operator="between">
      <formula>0.96</formula>
      <formula>1</formula>
    </cfRule>
    <cfRule type="cellIs" dxfId="2509" priority="1231" operator="between">
      <formula>0.61</formula>
      <formula>0.95</formula>
    </cfRule>
    <cfRule type="cellIs" dxfId="2508" priority="1232" operator="between">
      <formula>0</formula>
      <formula>0.6</formula>
    </cfRule>
  </conditionalFormatting>
  <conditionalFormatting sqref="X165">
    <cfRule type="cellIs" dxfId="2507" priority="1227" stopIfTrue="1" operator="between">
      <formula>99</formula>
      <formula>100</formula>
    </cfRule>
    <cfRule type="cellIs" dxfId="2506" priority="1228" stopIfTrue="1" operator="between">
      <formula>81</formula>
      <formula>98</formula>
    </cfRule>
    <cfRule type="cellIs" dxfId="2505" priority="1229" stopIfTrue="1" operator="between">
      <formula>0</formula>
      <formula>80</formula>
    </cfRule>
  </conditionalFormatting>
  <conditionalFormatting sqref="X165">
    <cfRule type="cellIs" dxfId="2504" priority="1224" operator="between">
      <formula>0.96</formula>
      <formula>1</formula>
    </cfRule>
    <cfRule type="cellIs" dxfId="2503" priority="1225" operator="between">
      <formula>0.61</formula>
      <formula>0.95</formula>
    </cfRule>
    <cfRule type="cellIs" dxfId="2502" priority="1226" operator="between">
      <formula>0</formula>
      <formula>0.6</formula>
    </cfRule>
  </conditionalFormatting>
  <conditionalFormatting sqref="X166">
    <cfRule type="cellIs" dxfId="2501" priority="1221" stopIfTrue="1" operator="between">
      <formula>99</formula>
      <formula>100</formula>
    </cfRule>
    <cfRule type="cellIs" dxfId="2500" priority="1222" stopIfTrue="1" operator="between">
      <formula>81</formula>
      <formula>98</formula>
    </cfRule>
    <cfRule type="cellIs" dxfId="2499" priority="1223" stopIfTrue="1" operator="between">
      <formula>0</formula>
      <formula>80</formula>
    </cfRule>
  </conditionalFormatting>
  <conditionalFormatting sqref="X166">
    <cfRule type="cellIs" dxfId="2498" priority="1218" operator="between">
      <formula>0.96</formula>
      <formula>1</formula>
    </cfRule>
    <cfRule type="cellIs" dxfId="2497" priority="1219" operator="between">
      <formula>0.61</formula>
      <formula>0.95</formula>
    </cfRule>
    <cfRule type="cellIs" dxfId="2496" priority="1220" operator="between">
      <formula>0</formula>
      <formula>0.6</formula>
    </cfRule>
  </conditionalFormatting>
  <conditionalFormatting sqref="X168">
    <cfRule type="cellIs" dxfId="2495" priority="1215" stopIfTrue="1" operator="between">
      <formula>99</formula>
      <formula>100</formula>
    </cfRule>
    <cfRule type="cellIs" dxfId="2494" priority="1216" stopIfTrue="1" operator="between">
      <formula>81</formula>
      <formula>98</formula>
    </cfRule>
    <cfRule type="cellIs" dxfId="2493" priority="1217" stopIfTrue="1" operator="between">
      <formula>0</formula>
      <formula>80</formula>
    </cfRule>
  </conditionalFormatting>
  <conditionalFormatting sqref="X168">
    <cfRule type="cellIs" dxfId="2492" priority="1212" operator="between">
      <formula>0.96</formula>
      <formula>1</formula>
    </cfRule>
    <cfRule type="cellIs" dxfId="2491" priority="1213" operator="between">
      <formula>0.61</formula>
      <formula>0.95</formula>
    </cfRule>
    <cfRule type="cellIs" dxfId="2490" priority="1214" operator="between">
      <formula>0</formula>
      <formula>0.6</formula>
    </cfRule>
  </conditionalFormatting>
  <conditionalFormatting sqref="X167">
    <cfRule type="cellIs" dxfId="2489" priority="1209" stopIfTrue="1" operator="between">
      <formula>99</formula>
      <formula>100</formula>
    </cfRule>
    <cfRule type="cellIs" dxfId="2488" priority="1210" stopIfTrue="1" operator="between">
      <formula>81</formula>
      <formula>98</formula>
    </cfRule>
    <cfRule type="cellIs" dxfId="2487" priority="1211" stopIfTrue="1" operator="between">
      <formula>0</formula>
      <formula>80</formula>
    </cfRule>
  </conditionalFormatting>
  <conditionalFormatting sqref="X167">
    <cfRule type="cellIs" dxfId="2486" priority="1206" operator="between">
      <formula>0.96</formula>
      <formula>1</formula>
    </cfRule>
    <cfRule type="cellIs" dxfId="2485" priority="1207" operator="between">
      <formula>0.61</formula>
      <formula>0.95</formula>
    </cfRule>
    <cfRule type="cellIs" dxfId="2484" priority="1208" operator="between">
      <formula>0</formula>
      <formula>0.6</formula>
    </cfRule>
  </conditionalFormatting>
  <conditionalFormatting sqref="Y163:Y169">
    <cfRule type="cellIs" dxfId="2483" priority="1197" stopIfTrue="1" operator="equal">
      <formula>"Abierta sin plan"</formula>
    </cfRule>
    <cfRule type="cellIs" dxfId="2482" priority="1198" stopIfTrue="1" operator="equal">
      <formula>"Abierta con plan"</formula>
    </cfRule>
    <cfRule type="cellIs" dxfId="2481" priority="1199" stopIfTrue="1" operator="equal">
      <formula>"Cerrada"</formula>
    </cfRule>
  </conditionalFormatting>
  <conditionalFormatting sqref="Y163:Y169">
    <cfRule type="cellIs" dxfId="2480" priority="1200" stopIfTrue="1" operator="equal">
      <formula>"Cerrada"</formula>
    </cfRule>
    <cfRule type="cellIs" dxfId="2479" priority="1201" stopIfTrue="1" operator="equal">
      <formula>"Abierta con plan"</formula>
    </cfRule>
    <cfRule type="cellIs" dxfId="2478" priority="1202" stopIfTrue="1" operator="equal">
      <formula>"Abierta sin plan"</formula>
    </cfRule>
    <cfRule type="cellIs" dxfId="2477" priority="1203" stopIfTrue="1" operator="equal">
      <formula>"Abierta con plan"</formula>
    </cfRule>
    <cfRule type="cellIs" dxfId="2476" priority="1204" stopIfTrue="1" operator="equal">
      <formula>"Cerrada"</formula>
    </cfRule>
    <cfRule type="cellIs" dxfId="2475" priority="1205" stopIfTrue="1" operator="equal">
      <formula>"Abierta sin plan"</formula>
    </cfRule>
  </conditionalFormatting>
  <conditionalFormatting sqref="X47">
    <cfRule type="cellIs" dxfId="2474" priority="1194" stopIfTrue="1" operator="between">
      <formula>99</formula>
      <formula>100</formula>
    </cfRule>
    <cfRule type="cellIs" dxfId="2473" priority="1195" stopIfTrue="1" operator="between">
      <formula>81</formula>
      <formula>98</formula>
    </cfRule>
    <cfRule type="cellIs" dxfId="2472" priority="1196" stopIfTrue="1" operator="between">
      <formula>0</formula>
      <formula>80</formula>
    </cfRule>
  </conditionalFormatting>
  <conditionalFormatting sqref="X47">
    <cfRule type="cellIs" dxfId="2471" priority="1191" operator="between">
      <formula>0.96</formula>
      <formula>1</formula>
    </cfRule>
    <cfRule type="cellIs" dxfId="2470" priority="1192" operator="between">
      <formula>0.61</formula>
      <formula>0.95</formula>
    </cfRule>
    <cfRule type="cellIs" dxfId="2469" priority="1193" operator="between">
      <formula>0</formula>
      <formula>0.6</formula>
    </cfRule>
  </conditionalFormatting>
  <conditionalFormatting sqref="Y47">
    <cfRule type="cellIs" dxfId="2468" priority="1185" stopIfTrue="1" operator="equal">
      <formula>"Cerrada"</formula>
    </cfRule>
    <cfRule type="cellIs" dxfId="2467" priority="1186" stopIfTrue="1" operator="equal">
      <formula>"Abierta con plan"</formula>
    </cfRule>
    <cfRule type="cellIs" dxfId="2466" priority="1187" stopIfTrue="1" operator="equal">
      <formula>"Abierta sin plan"</formula>
    </cfRule>
    <cfRule type="cellIs" dxfId="2465" priority="1188" stopIfTrue="1" operator="equal">
      <formula>"Abierta con plan"</formula>
    </cfRule>
    <cfRule type="cellIs" dxfId="2464" priority="1189" stopIfTrue="1" operator="equal">
      <formula>"Cerrada"</formula>
    </cfRule>
    <cfRule type="cellIs" dxfId="2463" priority="1190" stopIfTrue="1" operator="equal">
      <formula>"Abierta sin plan"</formula>
    </cfRule>
  </conditionalFormatting>
  <conditionalFormatting sqref="X124">
    <cfRule type="cellIs" dxfId="2462" priority="1182" stopIfTrue="1" operator="between">
      <formula>99</formula>
      <formula>100</formula>
    </cfRule>
    <cfRule type="cellIs" dxfId="2461" priority="1183" stopIfTrue="1" operator="between">
      <formula>81</formula>
      <formula>98</formula>
    </cfRule>
    <cfRule type="cellIs" dxfId="2460" priority="1184" stopIfTrue="1" operator="between">
      <formula>0</formula>
      <formula>80</formula>
    </cfRule>
  </conditionalFormatting>
  <conditionalFormatting sqref="X124">
    <cfRule type="cellIs" dxfId="2459" priority="1179" operator="between">
      <formula>0.96</formula>
      <formula>1</formula>
    </cfRule>
    <cfRule type="cellIs" dxfId="2458" priority="1180" operator="between">
      <formula>0.61</formula>
      <formula>0.95</formula>
    </cfRule>
    <cfRule type="cellIs" dxfId="2457" priority="1181" operator="between">
      <formula>0</formula>
      <formula>0.6</formula>
    </cfRule>
  </conditionalFormatting>
  <conditionalFormatting sqref="Y124">
    <cfRule type="cellIs" dxfId="2456" priority="1173" stopIfTrue="1" operator="equal">
      <formula>"Cerrada"</formula>
    </cfRule>
    <cfRule type="cellIs" dxfId="2455" priority="1174" stopIfTrue="1" operator="equal">
      <formula>"Abierta con plan"</formula>
    </cfRule>
    <cfRule type="cellIs" dxfId="2454" priority="1175" stopIfTrue="1" operator="equal">
      <formula>"Abierta sin plan"</formula>
    </cfRule>
    <cfRule type="cellIs" dxfId="2453" priority="1176" stopIfTrue="1" operator="equal">
      <formula>"Abierta con plan"</formula>
    </cfRule>
    <cfRule type="cellIs" dxfId="2452" priority="1177" stopIfTrue="1" operator="equal">
      <formula>"Cerrada"</formula>
    </cfRule>
    <cfRule type="cellIs" dxfId="2451" priority="1178" stopIfTrue="1" operator="equal">
      <formula>"Abierta sin plan"</formula>
    </cfRule>
  </conditionalFormatting>
  <conditionalFormatting sqref="Y124">
    <cfRule type="cellIs" dxfId="2450" priority="1170" stopIfTrue="1" operator="equal">
      <formula>"Abierta sin plan"</formula>
    </cfRule>
    <cfRule type="cellIs" dxfId="2449" priority="1171" stopIfTrue="1" operator="equal">
      <formula>"Abierta con plan"</formula>
    </cfRule>
    <cfRule type="cellIs" dxfId="2448" priority="1172" stopIfTrue="1" operator="equal">
      <formula>"Cerrada"</formula>
    </cfRule>
  </conditionalFormatting>
  <conditionalFormatting sqref="X134">
    <cfRule type="cellIs" dxfId="2447" priority="1167" stopIfTrue="1" operator="between">
      <formula>99</formula>
      <formula>100</formula>
    </cfRule>
    <cfRule type="cellIs" dxfId="2446" priority="1168" stopIfTrue="1" operator="between">
      <formula>81</formula>
      <formula>98</formula>
    </cfRule>
    <cfRule type="cellIs" dxfId="2445" priority="1169" stopIfTrue="1" operator="between">
      <formula>0</formula>
      <formula>80</formula>
    </cfRule>
  </conditionalFormatting>
  <conditionalFormatting sqref="X134">
    <cfRule type="cellIs" dxfId="2444" priority="1164" operator="between">
      <formula>0.96</formula>
      <formula>1</formula>
    </cfRule>
    <cfRule type="cellIs" dxfId="2443" priority="1165" operator="between">
      <formula>0.61</formula>
      <formula>0.95</formula>
    </cfRule>
    <cfRule type="cellIs" dxfId="2442" priority="1166" operator="between">
      <formula>0</formula>
      <formula>0.6</formula>
    </cfRule>
  </conditionalFormatting>
  <conditionalFormatting sqref="Y134">
    <cfRule type="cellIs" dxfId="2441" priority="1158" stopIfTrue="1" operator="equal">
      <formula>"Cerrada"</formula>
    </cfRule>
    <cfRule type="cellIs" dxfId="2440" priority="1159" stopIfTrue="1" operator="equal">
      <formula>"Abierta con plan"</formula>
    </cfRule>
    <cfRule type="cellIs" dxfId="2439" priority="1160" stopIfTrue="1" operator="equal">
      <formula>"Abierta sin plan"</formula>
    </cfRule>
    <cfRule type="cellIs" dxfId="2438" priority="1161" stopIfTrue="1" operator="equal">
      <formula>"Abierta con plan"</formula>
    </cfRule>
    <cfRule type="cellIs" dxfId="2437" priority="1162" stopIfTrue="1" operator="equal">
      <formula>"Cerrada"</formula>
    </cfRule>
    <cfRule type="cellIs" dxfId="2436" priority="1163" stopIfTrue="1" operator="equal">
      <formula>"Abierta sin plan"</formula>
    </cfRule>
  </conditionalFormatting>
  <conditionalFormatting sqref="X2">
    <cfRule type="cellIs" dxfId="2435" priority="1155" stopIfTrue="1" operator="between">
      <formula>99</formula>
      <formula>100</formula>
    </cfRule>
    <cfRule type="cellIs" dxfId="2434" priority="1156" stopIfTrue="1" operator="between">
      <formula>81</formula>
      <formula>98</formula>
    </cfRule>
    <cfRule type="cellIs" dxfId="2433" priority="1157" stopIfTrue="1" operator="between">
      <formula>0</formula>
      <formula>80</formula>
    </cfRule>
  </conditionalFormatting>
  <conditionalFormatting sqref="X2">
    <cfRule type="cellIs" dxfId="2432" priority="1152" operator="between">
      <formula>0.96</formula>
      <formula>1</formula>
    </cfRule>
    <cfRule type="cellIs" dxfId="2431" priority="1153" operator="between">
      <formula>0.61</formula>
      <formula>0.95</formula>
    </cfRule>
    <cfRule type="cellIs" dxfId="2430" priority="1154" operator="between">
      <formula>0</formula>
      <formula>0.6</formula>
    </cfRule>
  </conditionalFormatting>
  <conditionalFormatting sqref="X69">
    <cfRule type="cellIs" dxfId="2429" priority="1149" stopIfTrue="1" operator="between">
      <formula>99</formula>
      <formula>100</formula>
    </cfRule>
    <cfRule type="cellIs" dxfId="2428" priority="1150" stopIfTrue="1" operator="between">
      <formula>81</formula>
      <formula>98</formula>
    </cfRule>
    <cfRule type="cellIs" dxfId="2427" priority="1151" stopIfTrue="1" operator="between">
      <formula>0</formula>
      <formula>80</formula>
    </cfRule>
  </conditionalFormatting>
  <conditionalFormatting sqref="X69">
    <cfRule type="cellIs" dxfId="2426" priority="1146" operator="between">
      <formula>0.96</formula>
      <formula>1</formula>
    </cfRule>
    <cfRule type="cellIs" dxfId="2425" priority="1147" operator="between">
      <formula>0.61</formula>
      <formula>0.95</formula>
    </cfRule>
    <cfRule type="cellIs" dxfId="2424" priority="1148" operator="between">
      <formula>0</formula>
      <formula>0.6</formula>
    </cfRule>
  </conditionalFormatting>
  <conditionalFormatting sqref="X72">
    <cfRule type="cellIs" dxfId="2423" priority="1143" stopIfTrue="1" operator="between">
      <formula>99</formula>
      <formula>100</formula>
    </cfRule>
    <cfRule type="cellIs" dxfId="2422" priority="1144" stopIfTrue="1" operator="between">
      <formula>81</formula>
      <formula>98</formula>
    </cfRule>
    <cfRule type="cellIs" dxfId="2421" priority="1145" stopIfTrue="1" operator="between">
      <formula>0</formula>
      <formula>80</formula>
    </cfRule>
  </conditionalFormatting>
  <conditionalFormatting sqref="X72">
    <cfRule type="cellIs" dxfId="2420" priority="1140" operator="between">
      <formula>0.96</formula>
      <formula>1</formula>
    </cfRule>
    <cfRule type="cellIs" dxfId="2419" priority="1141" operator="between">
      <formula>0.61</formula>
      <formula>0.95</formula>
    </cfRule>
    <cfRule type="cellIs" dxfId="2418" priority="1142" operator="between">
      <formula>0</formula>
      <formula>0.6</formula>
    </cfRule>
  </conditionalFormatting>
  <conditionalFormatting sqref="X76">
    <cfRule type="cellIs" dxfId="2417" priority="1137" stopIfTrue="1" operator="between">
      <formula>99</formula>
      <formula>100</formula>
    </cfRule>
    <cfRule type="cellIs" dxfId="2416" priority="1138" stopIfTrue="1" operator="between">
      <formula>81</formula>
      <formula>98</formula>
    </cfRule>
    <cfRule type="cellIs" dxfId="2415" priority="1139" stopIfTrue="1" operator="between">
      <formula>0</formula>
      <formula>80</formula>
    </cfRule>
  </conditionalFormatting>
  <conditionalFormatting sqref="X76">
    <cfRule type="cellIs" dxfId="2414" priority="1134" operator="between">
      <formula>0.96</formula>
      <formula>1</formula>
    </cfRule>
    <cfRule type="cellIs" dxfId="2413" priority="1135" operator="between">
      <formula>0.61</formula>
      <formula>0.95</formula>
    </cfRule>
    <cfRule type="cellIs" dxfId="2412" priority="1136" operator="between">
      <formula>0</formula>
      <formula>0.6</formula>
    </cfRule>
  </conditionalFormatting>
  <conditionalFormatting sqref="X78:X84">
    <cfRule type="cellIs" dxfId="2411" priority="1131" stopIfTrue="1" operator="between">
      <formula>99</formula>
      <formula>100</formula>
    </cfRule>
    <cfRule type="cellIs" dxfId="2410" priority="1132" stopIfTrue="1" operator="between">
      <formula>81</formula>
      <formula>98</formula>
    </cfRule>
    <cfRule type="cellIs" dxfId="2409" priority="1133" stopIfTrue="1" operator="between">
      <formula>0</formula>
      <formula>80</formula>
    </cfRule>
  </conditionalFormatting>
  <conditionalFormatting sqref="X78:X84">
    <cfRule type="cellIs" dxfId="2408" priority="1128" operator="between">
      <formula>0.96</formula>
      <formula>1</formula>
    </cfRule>
    <cfRule type="cellIs" dxfId="2407" priority="1129" operator="between">
      <formula>0.61</formula>
      <formula>0.95</formula>
    </cfRule>
    <cfRule type="cellIs" dxfId="2406" priority="1130" operator="between">
      <formula>0</formula>
      <formula>0.6</formula>
    </cfRule>
  </conditionalFormatting>
  <conditionalFormatting sqref="X77">
    <cfRule type="cellIs" dxfId="2405" priority="1125" stopIfTrue="1" operator="between">
      <formula>99</formula>
      <formula>100</formula>
    </cfRule>
    <cfRule type="cellIs" dxfId="2404" priority="1126" stopIfTrue="1" operator="between">
      <formula>81</formula>
      <formula>98</formula>
    </cfRule>
    <cfRule type="cellIs" dxfId="2403" priority="1127" stopIfTrue="1" operator="between">
      <formula>0</formula>
      <formula>80</formula>
    </cfRule>
  </conditionalFormatting>
  <conditionalFormatting sqref="X77">
    <cfRule type="cellIs" dxfId="2402" priority="1122" operator="between">
      <formula>0.96</formula>
      <formula>1</formula>
    </cfRule>
    <cfRule type="cellIs" dxfId="2401" priority="1123" operator="between">
      <formula>0.61</formula>
      <formula>0.95</formula>
    </cfRule>
    <cfRule type="cellIs" dxfId="2400" priority="1124" operator="between">
      <formula>0</formula>
      <formula>0.6</formula>
    </cfRule>
  </conditionalFormatting>
  <conditionalFormatting sqref="X85">
    <cfRule type="cellIs" dxfId="2399" priority="1119" stopIfTrue="1" operator="between">
      <formula>99</formula>
      <formula>100</formula>
    </cfRule>
    <cfRule type="cellIs" dxfId="2398" priority="1120" stopIfTrue="1" operator="between">
      <formula>81</formula>
      <formula>98</formula>
    </cfRule>
    <cfRule type="cellIs" dxfId="2397" priority="1121" stopIfTrue="1" operator="between">
      <formula>0</formula>
      <formula>80</formula>
    </cfRule>
  </conditionalFormatting>
  <conditionalFormatting sqref="X85">
    <cfRule type="cellIs" dxfId="2396" priority="1116" operator="between">
      <formula>0.96</formula>
      <formula>1</formula>
    </cfRule>
    <cfRule type="cellIs" dxfId="2395" priority="1117" operator="between">
      <formula>0.61</formula>
      <formula>0.95</formula>
    </cfRule>
    <cfRule type="cellIs" dxfId="2394" priority="1118" operator="between">
      <formula>0</formula>
      <formula>0.6</formula>
    </cfRule>
  </conditionalFormatting>
  <conditionalFormatting sqref="X101:X103">
    <cfRule type="cellIs" dxfId="2393" priority="1113" stopIfTrue="1" operator="between">
      <formula>99</formula>
      <formula>100</formula>
    </cfRule>
    <cfRule type="cellIs" dxfId="2392" priority="1114" stopIfTrue="1" operator="between">
      <formula>81</formula>
      <formula>98</formula>
    </cfRule>
    <cfRule type="cellIs" dxfId="2391" priority="1115" stopIfTrue="1" operator="between">
      <formula>0</formula>
      <formula>80</formula>
    </cfRule>
  </conditionalFormatting>
  <conditionalFormatting sqref="X101:X103">
    <cfRule type="cellIs" dxfId="2390" priority="1110" operator="between">
      <formula>0.96</formula>
      <formula>1</formula>
    </cfRule>
    <cfRule type="cellIs" dxfId="2389" priority="1111" operator="between">
      <formula>0.61</formula>
      <formula>0.95</formula>
    </cfRule>
    <cfRule type="cellIs" dxfId="2388" priority="1112" operator="between">
      <formula>0</formula>
      <formula>0.6</formula>
    </cfRule>
  </conditionalFormatting>
  <conditionalFormatting sqref="X106:X107">
    <cfRule type="cellIs" dxfId="2387" priority="1107" stopIfTrue="1" operator="between">
      <formula>99</formula>
      <formula>100</formula>
    </cfRule>
    <cfRule type="cellIs" dxfId="2386" priority="1108" stopIfTrue="1" operator="between">
      <formula>81</formula>
      <formula>98</formula>
    </cfRule>
    <cfRule type="cellIs" dxfId="2385" priority="1109" stopIfTrue="1" operator="between">
      <formula>0</formula>
      <formula>80</formula>
    </cfRule>
  </conditionalFormatting>
  <conditionalFormatting sqref="X106:X107">
    <cfRule type="cellIs" dxfId="2384" priority="1104" operator="between">
      <formula>0.96</formula>
      <formula>1</formula>
    </cfRule>
    <cfRule type="cellIs" dxfId="2383" priority="1105" operator="between">
      <formula>0.61</formula>
      <formula>0.95</formula>
    </cfRule>
    <cfRule type="cellIs" dxfId="2382" priority="1106" operator="between">
      <formula>0</formula>
      <formula>0.6</formula>
    </cfRule>
  </conditionalFormatting>
  <conditionalFormatting sqref="Y107">
    <cfRule type="cellIs" dxfId="2381" priority="1101" stopIfTrue="1" operator="equal">
      <formula>"Abierta sin plan"</formula>
    </cfRule>
    <cfRule type="cellIs" dxfId="2380" priority="1102" stopIfTrue="1" operator="equal">
      <formula>"Abierta con plan"</formula>
    </cfRule>
    <cfRule type="cellIs" dxfId="2379" priority="1103" stopIfTrue="1" operator="equal">
      <formula>"Cerrada"</formula>
    </cfRule>
  </conditionalFormatting>
  <conditionalFormatting sqref="X114:X116 X121">
    <cfRule type="cellIs" dxfId="2378" priority="1098" stopIfTrue="1" operator="between">
      <formula>99</formula>
      <formula>100</formula>
    </cfRule>
    <cfRule type="cellIs" dxfId="2377" priority="1099" stopIfTrue="1" operator="between">
      <formula>81</formula>
      <formula>98</formula>
    </cfRule>
    <cfRule type="cellIs" dxfId="2376" priority="1100" stopIfTrue="1" operator="between">
      <formula>0</formula>
      <formula>80</formula>
    </cfRule>
  </conditionalFormatting>
  <conditionalFormatting sqref="X114:X116 X121">
    <cfRule type="cellIs" dxfId="2375" priority="1095" operator="between">
      <formula>0.96</formula>
      <formula>1</formula>
    </cfRule>
    <cfRule type="cellIs" dxfId="2374" priority="1096" operator="between">
      <formula>0.61</formula>
      <formula>0.95</formula>
    </cfRule>
    <cfRule type="cellIs" dxfId="2373" priority="1097" operator="between">
      <formula>0</formula>
      <formula>0.6</formula>
    </cfRule>
  </conditionalFormatting>
  <conditionalFormatting sqref="X50">
    <cfRule type="cellIs" dxfId="2372" priority="1074" stopIfTrue="1" operator="between">
      <formula>99</formula>
      <formula>100</formula>
    </cfRule>
    <cfRule type="cellIs" dxfId="2371" priority="1075" stopIfTrue="1" operator="between">
      <formula>81</formula>
      <formula>98</formula>
    </cfRule>
    <cfRule type="cellIs" dxfId="2370" priority="1076" stopIfTrue="1" operator="between">
      <formula>0</formula>
      <formula>80</formula>
    </cfRule>
  </conditionalFormatting>
  <conditionalFormatting sqref="X50">
    <cfRule type="cellIs" dxfId="2369" priority="1071" operator="between">
      <formula>0.96</formula>
      <formula>1</formula>
    </cfRule>
    <cfRule type="cellIs" dxfId="2368" priority="1072" operator="between">
      <formula>0.61</formula>
      <formula>0.95</formula>
    </cfRule>
    <cfRule type="cellIs" dxfId="2367" priority="1073" operator="between">
      <formula>0</formula>
      <formula>0.6</formula>
    </cfRule>
  </conditionalFormatting>
  <conditionalFormatting sqref="X11">
    <cfRule type="cellIs" dxfId="2366" priority="1092" stopIfTrue="1" operator="between">
      <formula>99</formula>
      <formula>100</formula>
    </cfRule>
    <cfRule type="cellIs" dxfId="2365" priority="1093" stopIfTrue="1" operator="between">
      <formula>81</formula>
      <formula>98</formula>
    </cfRule>
    <cfRule type="cellIs" dxfId="2364" priority="1094" stopIfTrue="1" operator="between">
      <formula>0</formula>
      <formula>80</formula>
    </cfRule>
  </conditionalFormatting>
  <conditionalFormatting sqref="X11">
    <cfRule type="cellIs" dxfId="2363" priority="1089" operator="between">
      <formula>0.96</formula>
      <formula>1</formula>
    </cfRule>
    <cfRule type="cellIs" dxfId="2362" priority="1090" operator="between">
      <formula>0.61</formula>
      <formula>0.95</formula>
    </cfRule>
    <cfRule type="cellIs" dxfId="2361" priority="1091" operator="between">
      <formula>0</formula>
      <formula>0.6</formula>
    </cfRule>
  </conditionalFormatting>
  <conditionalFormatting sqref="X48">
    <cfRule type="cellIs" dxfId="2360" priority="1086" stopIfTrue="1" operator="between">
      <formula>99</formula>
      <formula>100</formula>
    </cfRule>
    <cfRule type="cellIs" dxfId="2359" priority="1087" stopIfTrue="1" operator="between">
      <formula>81</formula>
      <formula>98</formula>
    </cfRule>
    <cfRule type="cellIs" dxfId="2358" priority="1088" stopIfTrue="1" operator="between">
      <formula>0</formula>
      <formula>80</formula>
    </cfRule>
  </conditionalFormatting>
  <conditionalFormatting sqref="X48">
    <cfRule type="cellIs" dxfId="2357" priority="1083" operator="between">
      <formula>0.96</formula>
      <formula>1</formula>
    </cfRule>
    <cfRule type="cellIs" dxfId="2356" priority="1084" operator="between">
      <formula>0.61</formula>
      <formula>0.95</formula>
    </cfRule>
    <cfRule type="cellIs" dxfId="2355" priority="1085" operator="between">
      <formula>0</formula>
      <formula>0.6</formula>
    </cfRule>
  </conditionalFormatting>
  <conditionalFormatting sqref="X49">
    <cfRule type="cellIs" dxfId="2354" priority="1080" stopIfTrue="1" operator="between">
      <formula>99</formula>
      <formula>100</formula>
    </cfRule>
    <cfRule type="cellIs" dxfId="2353" priority="1081" stopIfTrue="1" operator="between">
      <formula>81</formula>
      <formula>98</formula>
    </cfRule>
    <cfRule type="cellIs" dxfId="2352" priority="1082" stopIfTrue="1" operator="between">
      <formula>0</formula>
      <formula>80</formula>
    </cfRule>
  </conditionalFormatting>
  <conditionalFormatting sqref="X49">
    <cfRule type="cellIs" dxfId="2351" priority="1077" operator="between">
      <formula>0.96</formula>
      <formula>1</formula>
    </cfRule>
    <cfRule type="cellIs" dxfId="2350" priority="1078" operator="between">
      <formula>0.61</formula>
      <formula>0.95</formula>
    </cfRule>
    <cfRule type="cellIs" dxfId="2349" priority="1079" operator="between">
      <formula>0</formula>
      <formula>0.6</formula>
    </cfRule>
  </conditionalFormatting>
  <conditionalFormatting sqref="Y50">
    <cfRule type="cellIs" dxfId="2348" priority="1065" stopIfTrue="1" operator="equal">
      <formula>"Cerrada"</formula>
    </cfRule>
    <cfRule type="cellIs" dxfId="2347" priority="1066" stopIfTrue="1" operator="equal">
      <formula>"Abierta con plan"</formula>
    </cfRule>
    <cfRule type="cellIs" dxfId="2346" priority="1067" stopIfTrue="1" operator="equal">
      <formula>"Abierta sin plan"</formula>
    </cfRule>
    <cfRule type="cellIs" dxfId="2345" priority="1068" stopIfTrue="1" operator="equal">
      <formula>"Abierta con plan"</formula>
    </cfRule>
    <cfRule type="cellIs" dxfId="2344" priority="1069" stopIfTrue="1" operator="equal">
      <formula>"Cerrada"</formula>
    </cfRule>
    <cfRule type="cellIs" dxfId="2343" priority="1070" stopIfTrue="1" operator="equal">
      <formula>"Abierta sin plan"</formula>
    </cfRule>
  </conditionalFormatting>
  <conditionalFormatting sqref="Y50">
    <cfRule type="cellIs" dxfId="2342" priority="1062" stopIfTrue="1" operator="equal">
      <formula>"Abierta sin plan"</formula>
    </cfRule>
    <cfRule type="cellIs" dxfId="2341" priority="1063" stopIfTrue="1" operator="equal">
      <formula>"Abierta con plan"</formula>
    </cfRule>
    <cfRule type="cellIs" dxfId="2340" priority="1064" stopIfTrue="1" operator="equal">
      <formula>"Cerrada"</formula>
    </cfRule>
  </conditionalFormatting>
  <conditionalFormatting sqref="X55">
    <cfRule type="cellIs" dxfId="2339" priority="1059" stopIfTrue="1" operator="between">
      <formula>99</formula>
      <formula>100</formula>
    </cfRule>
    <cfRule type="cellIs" dxfId="2338" priority="1060" stopIfTrue="1" operator="between">
      <formula>81</formula>
      <formula>98</formula>
    </cfRule>
    <cfRule type="cellIs" dxfId="2337" priority="1061" stopIfTrue="1" operator="between">
      <formula>0</formula>
      <formula>80</formula>
    </cfRule>
  </conditionalFormatting>
  <conditionalFormatting sqref="X55">
    <cfRule type="cellIs" dxfId="2336" priority="1056" operator="between">
      <formula>0.96</formula>
      <formula>1</formula>
    </cfRule>
    <cfRule type="cellIs" dxfId="2335" priority="1057" operator="between">
      <formula>0.61</formula>
      <formula>0.95</formula>
    </cfRule>
    <cfRule type="cellIs" dxfId="2334" priority="1058" operator="between">
      <formula>0</formula>
      <formula>0.6</formula>
    </cfRule>
  </conditionalFormatting>
  <conditionalFormatting sqref="Y55">
    <cfRule type="cellIs" dxfId="2333" priority="1050" stopIfTrue="1" operator="equal">
      <formula>"Cerrada"</formula>
    </cfRule>
    <cfRule type="cellIs" dxfId="2332" priority="1051" stopIfTrue="1" operator="equal">
      <formula>"Abierta con plan"</formula>
    </cfRule>
    <cfRule type="cellIs" dxfId="2331" priority="1052" stopIfTrue="1" operator="equal">
      <formula>"Abierta sin plan"</formula>
    </cfRule>
    <cfRule type="cellIs" dxfId="2330" priority="1053" stopIfTrue="1" operator="equal">
      <formula>"Abierta con plan"</formula>
    </cfRule>
    <cfRule type="cellIs" dxfId="2329" priority="1054" stopIfTrue="1" operator="equal">
      <formula>"Cerrada"</formula>
    </cfRule>
    <cfRule type="cellIs" dxfId="2328" priority="1055" stopIfTrue="1" operator="equal">
      <formula>"Abierta sin plan"</formula>
    </cfRule>
  </conditionalFormatting>
  <conditionalFormatting sqref="Y55">
    <cfRule type="cellIs" dxfId="2327" priority="1047" stopIfTrue="1" operator="equal">
      <formula>"Abierta sin plan"</formula>
    </cfRule>
    <cfRule type="cellIs" dxfId="2326" priority="1048" stopIfTrue="1" operator="equal">
      <formula>"Abierta con plan"</formula>
    </cfRule>
    <cfRule type="cellIs" dxfId="2325" priority="1049" stopIfTrue="1" operator="equal">
      <formula>"Cerrada"</formula>
    </cfRule>
  </conditionalFormatting>
  <conditionalFormatting sqref="X71">
    <cfRule type="cellIs" dxfId="2324" priority="1044" stopIfTrue="1" operator="between">
      <formula>99</formula>
      <formula>100</formula>
    </cfRule>
    <cfRule type="cellIs" dxfId="2323" priority="1045" stopIfTrue="1" operator="between">
      <formula>81</formula>
      <formula>98</formula>
    </cfRule>
    <cfRule type="cellIs" dxfId="2322" priority="1046" stopIfTrue="1" operator="between">
      <formula>0</formula>
      <formula>80</formula>
    </cfRule>
  </conditionalFormatting>
  <conditionalFormatting sqref="X71">
    <cfRule type="cellIs" dxfId="2321" priority="1041" operator="between">
      <formula>0.96</formula>
      <formula>1</formula>
    </cfRule>
    <cfRule type="cellIs" dxfId="2320" priority="1042" operator="between">
      <formula>0.61</formula>
      <formula>0.95</formula>
    </cfRule>
    <cfRule type="cellIs" dxfId="2319" priority="1043" operator="between">
      <formula>0</formula>
      <formula>0.6</formula>
    </cfRule>
  </conditionalFormatting>
  <conditionalFormatting sqref="X73">
    <cfRule type="cellIs" dxfId="2318" priority="1038" stopIfTrue="1" operator="between">
      <formula>99</formula>
      <formula>100</formula>
    </cfRule>
    <cfRule type="cellIs" dxfId="2317" priority="1039" stopIfTrue="1" operator="between">
      <formula>81</formula>
      <formula>98</formula>
    </cfRule>
    <cfRule type="cellIs" dxfId="2316" priority="1040" stopIfTrue="1" operator="between">
      <formula>0</formula>
      <formula>80</formula>
    </cfRule>
  </conditionalFormatting>
  <conditionalFormatting sqref="X73">
    <cfRule type="cellIs" dxfId="2315" priority="1035" operator="between">
      <formula>0.96</formula>
      <formula>1</formula>
    </cfRule>
    <cfRule type="cellIs" dxfId="2314" priority="1036" operator="between">
      <formula>0.61</formula>
      <formula>0.95</formula>
    </cfRule>
    <cfRule type="cellIs" dxfId="2313" priority="1037" operator="between">
      <formula>0</formula>
      <formula>0.6</formula>
    </cfRule>
  </conditionalFormatting>
  <conditionalFormatting sqref="X88">
    <cfRule type="cellIs" dxfId="2312" priority="1032" stopIfTrue="1" operator="between">
      <formula>99</formula>
      <formula>100</formula>
    </cfRule>
    <cfRule type="cellIs" dxfId="2311" priority="1033" stopIfTrue="1" operator="between">
      <formula>81</formula>
      <formula>98</formula>
    </cfRule>
    <cfRule type="cellIs" dxfId="2310" priority="1034" stopIfTrue="1" operator="between">
      <formula>0</formula>
      <formula>80</formula>
    </cfRule>
  </conditionalFormatting>
  <conditionalFormatting sqref="X88">
    <cfRule type="cellIs" dxfId="2309" priority="1029" operator="between">
      <formula>0.96</formula>
      <formula>1</formula>
    </cfRule>
    <cfRule type="cellIs" dxfId="2308" priority="1030" operator="between">
      <formula>0.61</formula>
      <formula>0.95</formula>
    </cfRule>
    <cfRule type="cellIs" dxfId="2307" priority="1031" operator="between">
      <formula>0</formula>
      <formula>0.6</formula>
    </cfRule>
  </conditionalFormatting>
  <conditionalFormatting sqref="Y89">
    <cfRule type="cellIs" dxfId="2306" priority="1023" stopIfTrue="1" operator="equal">
      <formula>"Cerrada"</formula>
    </cfRule>
    <cfRule type="cellIs" dxfId="2305" priority="1024" stopIfTrue="1" operator="equal">
      <formula>"Abierta con plan"</formula>
    </cfRule>
    <cfRule type="cellIs" dxfId="2304" priority="1025" stopIfTrue="1" operator="equal">
      <formula>"Abierta sin plan"</formula>
    </cfRule>
    <cfRule type="cellIs" dxfId="2303" priority="1026" stopIfTrue="1" operator="equal">
      <formula>"Abierta con plan"</formula>
    </cfRule>
    <cfRule type="cellIs" dxfId="2302" priority="1027" stopIfTrue="1" operator="equal">
      <formula>"Cerrada"</formula>
    </cfRule>
    <cfRule type="cellIs" dxfId="2301" priority="1028" stopIfTrue="1" operator="equal">
      <formula>"Abierta sin plan"</formula>
    </cfRule>
  </conditionalFormatting>
  <conditionalFormatting sqref="X89:X91">
    <cfRule type="cellIs" dxfId="2300" priority="1020" stopIfTrue="1" operator="between">
      <formula>99</formula>
      <formula>100</formula>
    </cfRule>
    <cfRule type="cellIs" dxfId="2299" priority="1021" stopIfTrue="1" operator="between">
      <formula>81</formula>
      <formula>98</formula>
    </cfRule>
    <cfRule type="cellIs" dxfId="2298" priority="1022" stopIfTrue="1" operator="between">
      <formula>0</formula>
      <formula>80</formula>
    </cfRule>
  </conditionalFormatting>
  <conditionalFormatting sqref="X89:X91">
    <cfRule type="cellIs" dxfId="2297" priority="1017" operator="between">
      <formula>0.96</formula>
      <formula>1</formula>
    </cfRule>
    <cfRule type="cellIs" dxfId="2296" priority="1018" operator="between">
      <formula>0.61</formula>
      <formula>0.95</formula>
    </cfRule>
    <cfRule type="cellIs" dxfId="2295" priority="1019" operator="between">
      <formula>0</formula>
      <formula>0.6</formula>
    </cfRule>
  </conditionalFormatting>
  <conditionalFormatting sqref="Y89">
    <cfRule type="cellIs" dxfId="2294" priority="1014" stopIfTrue="1" operator="equal">
      <formula>"Abierta sin plan"</formula>
    </cfRule>
    <cfRule type="cellIs" dxfId="2293" priority="1015" stopIfTrue="1" operator="equal">
      <formula>"Abierta con plan"</formula>
    </cfRule>
    <cfRule type="cellIs" dxfId="2292" priority="1016" stopIfTrue="1" operator="equal">
      <formula>"Cerrada"</formula>
    </cfRule>
  </conditionalFormatting>
  <conditionalFormatting sqref="X110">
    <cfRule type="cellIs" dxfId="2291" priority="1011" stopIfTrue="1" operator="between">
      <formula>99</formula>
      <formula>100</formula>
    </cfRule>
    <cfRule type="cellIs" dxfId="2290" priority="1012" stopIfTrue="1" operator="between">
      <formula>81</formula>
      <formula>98</formula>
    </cfRule>
    <cfRule type="cellIs" dxfId="2289" priority="1013" stopIfTrue="1" operator="between">
      <formula>0</formula>
      <formula>80</formula>
    </cfRule>
  </conditionalFormatting>
  <conditionalFormatting sqref="X110">
    <cfRule type="cellIs" dxfId="2288" priority="1008" operator="between">
      <formula>0.96</formula>
      <formula>1</formula>
    </cfRule>
    <cfRule type="cellIs" dxfId="2287" priority="1009" operator="between">
      <formula>0.61</formula>
      <formula>0.95</formula>
    </cfRule>
    <cfRule type="cellIs" dxfId="2286" priority="1010" operator="between">
      <formula>0</formula>
      <formula>0.6</formula>
    </cfRule>
  </conditionalFormatting>
  <conditionalFormatting sqref="X158">
    <cfRule type="cellIs" dxfId="2285" priority="1005" stopIfTrue="1" operator="between">
      <formula>99</formula>
      <formula>100</formula>
    </cfRule>
    <cfRule type="cellIs" dxfId="2284" priority="1006" stopIfTrue="1" operator="between">
      <formula>81</formula>
      <formula>98</formula>
    </cfRule>
    <cfRule type="cellIs" dxfId="2283" priority="1007" stopIfTrue="1" operator="between">
      <formula>0</formula>
      <formula>80</formula>
    </cfRule>
  </conditionalFormatting>
  <conditionalFormatting sqref="X158">
    <cfRule type="cellIs" dxfId="2282" priority="1002" operator="between">
      <formula>0.96</formula>
      <formula>1</formula>
    </cfRule>
    <cfRule type="cellIs" dxfId="2281" priority="1003" operator="between">
      <formula>0.61</formula>
      <formula>0.95</formula>
    </cfRule>
    <cfRule type="cellIs" dxfId="2280" priority="1004" operator="between">
      <formula>0</formula>
      <formula>0.6</formula>
    </cfRule>
  </conditionalFormatting>
  <conditionalFormatting sqref="Y158">
    <cfRule type="cellIs" dxfId="2279" priority="996" stopIfTrue="1" operator="equal">
      <formula>"Cerrada"</formula>
    </cfRule>
    <cfRule type="cellIs" dxfId="2278" priority="997" stopIfTrue="1" operator="equal">
      <formula>"Abierta con plan"</formula>
    </cfRule>
    <cfRule type="cellIs" dxfId="2277" priority="998" stopIfTrue="1" operator="equal">
      <formula>"Abierta sin plan"</formula>
    </cfRule>
    <cfRule type="cellIs" dxfId="2276" priority="999" stopIfTrue="1" operator="equal">
      <formula>"Abierta con plan"</formula>
    </cfRule>
    <cfRule type="cellIs" dxfId="2275" priority="1000" stopIfTrue="1" operator="equal">
      <formula>"Cerrada"</formula>
    </cfRule>
    <cfRule type="cellIs" dxfId="2274" priority="1001" stopIfTrue="1" operator="equal">
      <formula>"Abierta sin plan"</formula>
    </cfRule>
  </conditionalFormatting>
  <conditionalFormatting sqref="Y158">
    <cfRule type="cellIs" dxfId="2273" priority="993" stopIfTrue="1" operator="equal">
      <formula>"Abierta sin plan"</formula>
    </cfRule>
    <cfRule type="cellIs" dxfId="2272" priority="994" stopIfTrue="1" operator="equal">
      <formula>"Abierta con plan"</formula>
    </cfRule>
    <cfRule type="cellIs" dxfId="2271" priority="995" stopIfTrue="1" operator="equal">
      <formula>"Cerrada"</formula>
    </cfRule>
  </conditionalFormatting>
  <conditionalFormatting sqref="Y91">
    <cfRule type="cellIs" dxfId="2270" priority="987" stopIfTrue="1" operator="equal">
      <formula>"Cerrada"</formula>
    </cfRule>
    <cfRule type="cellIs" dxfId="2269" priority="988" stopIfTrue="1" operator="equal">
      <formula>"Abierta con plan"</formula>
    </cfRule>
    <cfRule type="cellIs" dxfId="2268" priority="989" stopIfTrue="1" operator="equal">
      <formula>"Abierta sin plan"</formula>
    </cfRule>
    <cfRule type="cellIs" dxfId="2267" priority="990" stopIfTrue="1" operator="equal">
      <formula>"Abierta con plan"</formula>
    </cfRule>
    <cfRule type="cellIs" dxfId="2266" priority="991" stopIfTrue="1" operator="equal">
      <formula>"Cerrada"</formula>
    </cfRule>
    <cfRule type="cellIs" dxfId="2265" priority="992" stopIfTrue="1" operator="equal">
      <formula>"Abierta sin plan"</formula>
    </cfRule>
  </conditionalFormatting>
  <conditionalFormatting sqref="Y91">
    <cfRule type="cellIs" dxfId="2264" priority="984" stopIfTrue="1" operator="equal">
      <formula>"Abierta sin plan"</formula>
    </cfRule>
    <cfRule type="cellIs" dxfId="2263" priority="985" stopIfTrue="1" operator="equal">
      <formula>"Abierta con plan"</formula>
    </cfRule>
    <cfRule type="cellIs" dxfId="2262" priority="986" stopIfTrue="1" operator="equal">
      <formula>"Cerrada"</formula>
    </cfRule>
  </conditionalFormatting>
  <conditionalFormatting sqref="Y88">
    <cfRule type="cellIs" dxfId="2261" priority="978" stopIfTrue="1" operator="equal">
      <formula>"Cerrada"</formula>
    </cfRule>
    <cfRule type="cellIs" dxfId="2260" priority="979" stopIfTrue="1" operator="equal">
      <formula>"Abierta con plan"</formula>
    </cfRule>
    <cfRule type="cellIs" dxfId="2259" priority="980" stopIfTrue="1" operator="equal">
      <formula>"Abierta sin plan"</formula>
    </cfRule>
    <cfRule type="cellIs" dxfId="2258" priority="981" stopIfTrue="1" operator="equal">
      <formula>"Abierta con plan"</formula>
    </cfRule>
    <cfRule type="cellIs" dxfId="2257" priority="982" stopIfTrue="1" operator="equal">
      <formula>"Cerrada"</formula>
    </cfRule>
    <cfRule type="cellIs" dxfId="2256" priority="983" stopIfTrue="1" operator="equal">
      <formula>"Abierta sin plan"</formula>
    </cfRule>
  </conditionalFormatting>
  <conditionalFormatting sqref="Y88">
    <cfRule type="cellIs" dxfId="2255" priority="975" stopIfTrue="1" operator="equal">
      <formula>"Abierta sin plan"</formula>
    </cfRule>
    <cfRule type="cellIs" dxfId="2254" priority="976" stopIfTrue="1" operator="equal">
      <formula>"Abierta con plan"</formula>
    </cfRule>
    <cfRule type="cellIs" dxfId="2253" priority="977" stopIfTrue="1" operator="equal">
      <formula>"Cerrada"</formula>
    </cfRule>
  </conditionalFormatting>
  <conditionalFormatting sqref="Y73">
    <cfRule type="cellIs" dxfId="2252" priority="969" stopIfTrue="1" operator="equal">
      <formula>"Cerrada"</formula>
    </cfRule>
    <cfRule type="cellIs" dxfId="2251" priority="970" stopIfTrue="1" operator="equal">
      <formula>"Abierta con plan"</formula>
    </cfRule>
    <cfRule type="cellIs" dxfId="2250" priority="971" stopIfTrue="1" operator="equal">
      <formula>"Abierta sin plan"</formula>
    </cfRule>
    <cfRule type="cellIs" dxfId="2249" priority="972" stopIfTrue="1" operator="equal">
      <formula>"Abierta con plan"</formula>
    </cfRule>
    <cfRule type="cellIs" dxfId="2248" priority="973" stopIfTrue="1" operator="equal">
      <formula>"Cerrada"</formula>
    </cfRule>
    <cfRule type="cellIs" dxfId="2247" priority="974" stopIfTrue="1" operator="equal">
      <formula>"Abierta sin plan"</formula>
    </cfRule>
  </conditionalFormatting>
  <conditionalFormatting sqref="Y73">
    <cfRule type="cellIs" dxfId="2246" priority="966" stopIfTrue="1" operator="equal">
      <formula>"Abierta sin plan"</formula>
    </cfRule>
    <cfRule type="cellIs" dxfId="2245" priority="967" stopIfTrue="1" operator="equal">
      <formula>"Abierta con plan"</formula>
    </cfRule>
    <cfRule type="cellIs" dxfId="2244" priority="968" stopIfTrue="1" operator="equal">
      <formula>"Cerrada"</formula>
    </cfRule>
  </conditionalFormatting>
  <conditionalFormatting sqref="X30">
    <cfRule type="cellIs" dxfId="2243" priority="963" stopIfTrue="1" operator="between">
      <formula>99</formula>
      <formula>100</formula>
    </cfRule>
    <cfRule type="cellIs" dxfId="2242" priority="964" stopIfTrue="1" operator="between">
      <formula>81</formula>
      <formula>98</formula>
    </cfRule>
    <cfRule type="cellIs" dxfId="2241" priority="965" stopIfTrue="1" operator="between">
      <formula>0</formula>
      <formula>80</formula>
    </cfRule>
  </conditionalFormatting>
  <conditionalFormatting sqref="X30">
    <cfRule type="cellIs" dxfId="2240" priority="960" operator="between">
      <formula>0.96</formula>
      <formula>1</formula>
    </cfRule>
    <cfRule type="cellIs" dxfId="2239" priority="961" operator="between">
      <formula>0.61</formula>
      <formula>0.95</formula>
    </cfRule>
    <cfRule type="cellIs" dxfId="2238" priority="962" operator="between">
      <formula>0</formula>
      <formula>0.6</formula>
    </cfRule>
  </conditionalFormatting>
  <conditionalFormatting sqref="X41">
    <cfRule type="cellIs" dxfId="2237" priority="957" stopIfTrue="1" operator="between">
      <formula>99</formula>
      <formula>100</formula>
    </cfRule>
    <cfRule type="cellIs" dxfId="2236" priority="958" stopIfTrue="1" operator="between">
      <formula>81</formula>
      <formula>98</formula>
    </cfRule>
    <cfRule type="cellIs" dxfId="2235" priority="959" stopIfTrue="1" operator="between">
      <formula>0</formula>
      <formula>80</formula>
    </cfRule>
  </conditionalFormatting>
  <conditionalFormatting sqref="X41">
    <cfRule type="cellIs" dxfId="2234" priority="954" operator="between">
      <formula>0.96</formula>
      <formula>1</formula>
    </cfRule>
    <cfRule type="cellIs" dxfId="2233" priority="955" operator="between">
      <formula>0.61</formula>
      <formula>0.95</formula>
    </cfRule>
    <cfRule type="cellIs" dxfId="2232" priority="956" operator="between">
      <formula>0</formula>
      <formula>0.6</formula>
    </cfRule>
  </conditionalFormatting>
  <conditionalFormatting sqref="X42">
    <cfRule type="cellIs" dxfId="2231" priority="951" stopIfTrue="1" operator="between">
      <formula>99</formula>
      <formula>100</formula>
    </cfRule>
    <cfRule type="cellIs" dxfId="2230" priority="952" stopIfTrue="1" operator="between">
      <formula>81</formula>
      <formula>98</formula>
    </cfRule>
    <cfRule type="cellIs" dxfId="2229" priority="953" stopIfTrue="1" operator="between">
      <formula>0</formula>
      <formula>80</formula>
    </cfRule>
  </conditionalFormatting>
  <conditionalFormatting sqref="X42">
    <cfRule type="cellIs" dxfId="2228" priority="948" operator="between">
      <formula>0.96</formula>
      <formula>1</formula>
    </cfRule>
    <cfRule type="cellIs" dxfId="2227" priority="949" operator="between">
      <formula>0.61</formula>
      <formula>0.95</formula>
    </cfRule>
    <cfRule type="cellIs" dxfId="2226" priority="950" operator="between">
      <formula>0</formula>
      <formula>0.6</formula>
    </cfRule>
  </conditionalFormatting>
  <conditionalFormatting sqref="X43">
    <cfRule type="cellIs" dxfId="2225" priority="945" stopIfTrue="1" operator="between">
      <formula>99</formula>
      <formula>100</formula>
    </cfRule>
    <cfRule type="cellIs" dxfId="2224" priority="946" stopIfTrue="1" operator="between">
      <formula>81</formula>
      <formula>98</formula>
    </cfRule>
    <cfRule type="cellIs" dxfId="2223" priority="947" stopIfTrue="1" operator="between">
      <formula>0</formula>
      <formula>80</formula>
    </cfRule>
  </conditionalFormatting>
  <conditionalFormatting sqref="X43">
    <cfRule type="cellIs" dxfId="2222" priority="942" operator="between">
      <formula>0.96</formula>
      <formula>1</formula>
    </cfRule>
    <cfRule type="cellIs" dxfId="2221" priority="943" operator="between">
      <formula>0.61</formula>
      <formula>0.95</formula>
    </cfRule>
    <cfRule type="cellIs" dxfId="2220" priority="944" operator="between">
      <formula>0</formula>
      <formula>0.6</formula>
    </cfRule>
  </conditionalFormatting>
  <conditionalFormatting sqref="Y43">
    <cfRule type="cellIs" dxfId="2219" priority="936" stopIfTrue="1" operator="equal">
      <formula>"Cerrada"</formula>
    </cfRule>
    <cfRule type="cellIs" dxfId="2218" priority="937" stopIfTrue="1" operator="equal">
      <formula>"Abierta con plan"</formula>
    </cfRule>
    <cfRule type="cellIs" dxfId="2217" priority="938" stopIfTrue="1" operator="equal">
      <formula>"Abierta sin plan"</formula>
    </cfRule>
    <cfRule type="cellIs" dxfId="2216" priority="939" stopIfTrue="1" operator="equal">
      <formula>"Abierta con plan"</formula>
    </cfRule>
    <cfRule type="cellIs" dxfId="2215" priority="940" stopIfTrue="1" operator="equal">
      <formula>"Cerrada"</formula>
    </cfRule>
    <cfRule type="cellIs" dxfId="2214" priority="941" stopIfTrue="1" operator="equal">
      <formula>"Abierta sin plan"</formula>
    </cfRule>
  </conditionalFormatting>
  <conditionalFormatting sqref="X58">
    <cfRule type="cellIs" dxfId="2213" priority="933" stopIfTrue="1" operator="between">
      <formula>99</formula>
      <formula>100</formula>
    </cfRule>
    <cfRule type="cellIs" dxfId="2212" priority="934" stopIfTrue="1" operator="between">
      <formula>81</formula>
      <formula>98</formula>
    </cfRule>
    <cfRule type="cellIs" dxfId="2211" priority="935" stopIfTrue="1" operator="between">
      <formula>0</formula>
      <formula>80</formula>
    </cfRule>
  </conditionalFormatting>
  <conditionalFormatting sqref="X58">
    <cfRule type="cellIs" dxfId="2210" priority="930" operator="between">
      <formula>0.96</formula>
      <formula>1</formula>
    </cfRule>
    <cfRule type="cellIs" dxfId="2209" priority="931" operator="between">
      <formula>0.61</formula>
      <formula>0.95</formula>
    </cfRule>
    <cfRule type="cellIs" dxfId="2208" priority="932" operator="between">
      <formula>0</formula>
      <formula>0.6</formula>
    </cfRule>
  </conditionalFormatting>
  <conditionalFormatting sqref="X59">
    <cfRule type="cellIs" dxfId="2207" priority="927" stopIfTrue="1" operator="between">
      <formula>99</formula>
      <formula>100</formula>
    </cfRule>
    <cfRule type="cellIs" dxfId="2206" priority="928" stopIfTrue="1" operator="between">
      <formula>81</formula>
      <formula>98</formula>
    </cfRule>
    <cfRule type="cellIs" dxfId="2205" priority="929" stopIfTrue="1" operator="between">
      <formula>0</formula>
      <formula>80</formula>
    </cfRule>
  </conditionalFormatting>
  <conditionalFormatting sqref="X59">
    <cfRule type="cellIs" dxfId="2204" priority="924" operator="between">
      <formula>0.96</formula>
      <formula>1</formula>
    </cfRule>
    <cfRule type="cellIs" dxfId="2203" priority="925" operator="between">
      <formula>0.61</formula>
      <formula>0.95</formula>
    </cfRule>
    <cfRule type="cellIs" dxfId="2202" priority="926" operator="between">
      <formula>0</formula>
      <formula>0.6</formula>
    </cfRule>
  </conditionalFormatting>
  <conditionalFormatting sqref="X61">
    <cfRule type="cellIs" dxfId="2201" priority="921" stopIfTrue="1" operator="between">
      <formula>99</formula>
      <formula>100</formula>
    </cfRule>
    <cfRule type="cellIs" dxfId="2200" priority="922" stopIfTrue="1" operator="between">
      <formula>81</formula>
      <formula>98</formula>
    </cfRule>
    <cfRule type="cellIs" dxfId="2199" priority="923" stopIfTrue="1" operator="between">
      <formula>0</formula>
      <formula>80</formula>
    </cfRule>
  </conditionalFormatting>
  <conditionalFormatting sqref="X61">
    <cfRule type="cellIs" dxfId="2198" priority="918" operator="between">
      <formula>0.96</formula>
      <formula>1</formula>
    </cfRule>
    <cfRule type="cellIs" dxfId="2197" priority="919" operator="between">
      <formula>0.61</formula>
      <formula>0.95</formula>
    </cfRule>
    <cfRule type="cellIs" dxfId="2196" priority="920" operator="between">
      <formula>0</formula>
      <formula>0.6</formula>
    </cfRule>
  </conditionalFormatting>
  <conditionalFormatting sqref="Y61">
    <cfRule type="cellIs" dxfId="2195" priority="912" stopIfTrue="1" operator="equal">
      <formula>"Cerrada"</formula>
    </cfRule>
    <cfRule type="cellIs" dxfId="2194" priority="913" stopIfTrue="1" operator="equal">
      <formula>"Abierta con plan"</formula>
    </cfRule>
    <cfRule type="cellIs" dxfId="2193" priority="914" stopIfTrue="1" operator="equal">
      <formula>"Abierta sin plan"</formula>
    </cfRule>
    <cfRule type="cellIs" dxfId="2192" priority="915" stopIfTrue="1" operator="equal">
      <formula>"Abierta con plan"</formula>
    </cfRule>
    <cfRule type="cellIs" dxfId="2191" priority="916" stopIfTrue="1" operator="equal">
      <formula>"Cerrada"</formula>
    </cfRule>
    <cfRule type="cellIs" dxfId="2190" priority="917" stopIfTrue="1" operator="equal">
      <formula>"Abierta sin plan"</formula>
    </cfRule>
  </conditionalFormatting>
  <conditionalFormatting sqref="X62">
    <cfRule type="cellIs" dxfId="2189" priority="909" stopIfTrue="1" operator="between">
      <formula>99</formula>
      <formula>100</formula>
    </cfRule>
    <cfRule type="cellIs" dxfId="2188" priority="910" stopIfTrue="1" operator="between">
      <formula>81</formula>
      <formula>98</formula>
    </cfRule>
    <cfRule type="cellIs" dxfId="2187" priority="911" stopIfTrue="1" operator="between">
      <formula>0</formula>
      <formula>80</formula>
    </cfRule>
  </conditionalFormatting>
  <conditionalFormatting sqref="X62">
    <cfRule type="cellIs" dxfId="2186" priority="906" operator="between">
      <formula>0.96</formula>
      <formula>1</formula>
    </cfRule>
    <cfRule type="cellIs" dxfId="2185" priority="907" operator="between">
      <formula>0.61</formula>
      <formula>0.95</formula>
    </cfRule>
    <cfRule type="cellIs" dxfId="2184" priority="908" operator="between">
      <formula>0</formula>
      <formula>0.6</formula>
    </cfRule>
  </conditionalFormatting>
  <conditionalFormatting sqref="X96">
    <cfRule type="cellIs" dxfId="2183" priority="903" stopIfTrue="1" operator="between">
      <formula>99</formula>
      <formula>100</formula>
    </cfRule>
    <cfRule type="cellIs" dxfId="2182" priority="904" stopIfTrue="1" operator="between">
      <formula>81</formula>
      <formula>98</formula>
    </cfRule>
    <cfRule type="cellIs" dxfId="2181" priority="905" stopIfTrue="1" operator="between">
      <formula>0</formula>
      <formula>80</formula>
    </cfRule>
  </conditionalFormatting>
  <conditionalFormatting sqref="X96">
    <cfRule type="cellIs" dxfId="2180" priority="900" operator="between">
      <formula>0.96</formula>
      <formula>1</formula>
    </cfRule>
    <cfRule type="cellIs" dxfId="2179" priority="901" operator="between">
      <formula>0.61</formula>
      <formula>0.95</formula>
    </cfRule>
    <cfRule type="cellIs" dxfId="2178" priority="902" operator="between">
      <formula>0</formula>
      <formula>0.6</formula>
    </cfRule>
  </conditionalFormatting>
  <conditionalFormatting sqref="Y96">
    <cfRule type="cellIs" dxfId="2177" priority="894" stopIfTrue="1" operator="equal">
      <formula>"Cerrada"</formula>
    </cfRule>
    <cfRule type="cellIs" dxfId="2176" priority="895" stopIfTrue="1" operator="equal">
      <formula>"Abierta con plan"</formula>
    </cfRule>
    <cfRule type="cellIs" dxfId="2175" priority="896" stopIfTrue="1" operator="equal">
      <formula>"Abierta sin plan"</formula>
    </cfRule>
    <cfRule type="cellIs" dxfId="2174" priority="897" stopIfTrue="1" operator="equal">
      <formula>"Abierta con plan"</formula>
    </cfRule>
    <cfRule type="cellIs" dxfId="2173" priority="898" stopIfTrue="1" operator="equal">
      <formula>"Cerrada"</formula>
    </cfRule>
    <cfRule type="cellIs" dxfId="2172" priority="899" stopIfTrue="1" operator="equal">
      <formula>"Abierta sin plan"</formula>
    </cfRule>
  </conditionalFormatting>
  <conditionalFormatting sqref="X56">
    <cfRule type="cellIs" dxfId="2171" priority="891" stopIfTrue="1" operator="between">
      <formula>99</formula>
      <formula>100</formula>
    </cfRule>
    <cfRule type="cellIs" dxfId="2170" priority="892" stopIfTrue="1" operator="between">
      <formula>81</formula>
      <formula>98</formula>
    </cfRule>
    <cfRule type="cellIs" dxfId="2169" priority="893" stopIfTrue="1" operator="between">
      <formula>0</formula>
      <formula>80</formula>
    </cfRule>
  </conditionalFormatting>
  <conditionalFormatting sqref="X56">
    <cfRule type="cellIs" dxfId="2168" priority="888" operator="between">
      <formula>0.96</formula>
      <formula>1</formula>
    </cfRule>
    <cfRule type="cellIs" dxfId="2167" priority="889" operator="between">
      <formula>0.61</formula>
      <formula>0.95</formula>
    </cfRule>
    <cfRule type="cellIs" dxfId="2166" priority="890" operator="between">
      <formula>0</formula>
      <formula>0.6</formula>
    </cfRule>
  </conditionalFormatting>
  <conditionalFormatting sqref="X104">
    <cfRule type="cellIs" dxfId="2165" priority="885" stopIfTrue="1" operator="between">
      <formula>99</formula>
      <formula>100</formula>
    </cfRule>
    <cfRule type="cellIs" dxfId="2164" priority="886" stopIfTrue="1" operator="between">
      <formula>81</formula>
      <formula>98</formula>
    </cfRule>
    <cfRule type="cellIs" dxfId="2163" priority="887" stopIfTrue="1" operator="between">
      <formula>0</formula>
      <formula>80</formula>
    </cfRule>
  </conditionalFormatting>
  <conditionalFormatting sqref="X104">
    <cfRule type="cellIs" dxfId="2162" priority="882" operator="between">
      <formula>0.96</formula>
      <formula>1</formula>
    </cfRule>
    <cfRule type="cellIs" dxfId="2161" priority="883" operator="between">
      <formula>0.61</formula>
      <formula>0.95</formula>
    </cfRule>
    <cfRule type="cellIs" dxfId="2160" priority="884" operator="between">
      <formula>0</formula>
      <formula>0.6</formula>
    </cfRule>
  </conditionalFormatting>
  <conditionalFormatting sqref="X105">
    <cfRule type="cellIs" dxfId="2159" priority="879" stopIfTrue="1" operator="between">
      <formula>99</formula>
      <formula>100</formula>
    </cfRule>
    <cfRule type="cellIs" dxfId="2158" priority="880" stopIfTrue="1" operator="between">
      <formula>81</formula>
      <formula>98</formula>
    </cfRule>
    <cfRule type="cellIs" dxfId="2157" priority="881" stopIfTrue="1" operator="between">
      <formula>0</formula>
      <formula>80</formula>
    </cfRule>
  </conditionalFormatting>
  <conditionalFormatting sqref="X105">
    <cfRule type="cellIs" dxfId="2156" priority="876" operator="between">
      <formula>0.96</formula>
      <formula>1</formula>
    </cfRule>
    <cfRule type="cellIs" dxfId="2155" priority="877" operator="between">
      <formula>0.61</formula>
      <formula>0.95</formula>
    </cfRule>
    <cfRule type="cellIs" dxfId="2154" priority="878" operator="between">
      <formula>0</formula>
      <formula>0.6</formula>
    </cfRule>
  </conditionalFormatting>
  <conditionalFormatting sqref="Y56">
    <cfRule type="cellIs" dxfId="2153" priority="870" stopIfTrue="1" operator="equal">
      <formula>"Cerrada"</formula>
    </cfRule>
    <cfRule type="cellIs" dxfId="2152" priority="871" stopIfTrue="1" operator="equal">
      <formula>"Abierta con plan"</formula>
    </cfRule>
    <cfRule type="cellIs" dxfId="2151" priority="872" stopIfTrue="1" operator="equal">
      <formula>"Abierta sin plan"</formula>
    </cfRule>
    <cfRule type="cellIs" dxfId="2150" priority="873" stopIfTrue="1" operator="equal">
      <formula>"Abierta con plan"</formula>
    </cfRule>
    <cfRule type="cellIs" dxfId="2149" priority="874" stopIfTrue="1" operator="equal">
      <formula>"Cerrada"</formula>
    </cfRule>
    <cfRule type="cellIs" dxfId="2148" priority="875" stopIfTrue="1" operator="equal">
      <formula>"Abierta sin plan"</formula>
    </cfRule>
  </conditionalFormatting>
  <conditionalFormatting sqref="Y104">
    <cfRule type="cellIs" dxfId="2147" priority="864" stopIfTrue="1" operator="equal">
      <formula>"Cerrada"</formula>
    </cfRule>
    <cfRule type="cellIs" dxfId="2146" priority="865" stopIfTrue="1" operator="equal">
      <formula>"Abierta con plan"</formula>
    </cfRule>
    <cfRule type="cellIs" dxfId="2145" priority="866" stopIfTrue="1" operator="equal">
      <formula>"Abierta sin plan"</formula>
    </cfRule>
    <cfRule type="cellIs" dxfId="2144" priority="867" stopIfTrue="1" operator="equal">
      <formula>"Abierta con plan"</formula>
    </cfRule>
    <cfRule type="cellIs" dxfId="2143" priority="868" stopIfTrue="1" operator="equal">
      <formula>"Cerrada"</formula>
    </cfRule>
    <cfRule type="cellIs" dxfId="2142" priority="869" stopIfTrue="1" operator="equal">
      <formula>"Abierta sin plan"</formula>
    </cfRule>
  </conditionalFormatting>
  <conditionalFormatting sqref="Y105">
    <cfRule type="cellIs" dxfId="2141" priority="858" stopIfTrue="1" operator="equal">
      <formula>"Cerrada"</formula>
    </cfRule>
    <cfRule type="cellIs" dxfId="2140" priority="859" stopIfTrue="1" operator="equal">
      <formula>"Abierta con plan"</formula>
    </cfRule>
    <cfRule type="cellIs" dxfId="2139" priority="860" stopIfTrue="1" operator="equal">
      <formula>"Abierta sin plan"</formula>
    </cfRule>
    <cfRule type="cellIs" dxfId="2138" priority="861" stopIfTrue="1" operator="equal">
      <formula>"Abierta con plan"</formula>
    </cfRule>
    <cfRule type="cellIs" dxfId="2137" priority="862" stopIfTrue="1" operator="equal">
      <formula>"Cerrada"</formula>
    </cfRule>
    <cfRule type="cellIs" dxfId="2136" priority="863" stopIfTrue="1" operator="equal">
      <formula>"Abierta sin plan"</formula>
    </cfRule>
  </conditionalFormatting>
  <conditionalFormatting sqref="Y159">
    <cfRule type="cellIs" dxfId="2135" priority="852" stopIfTrue="1" operator="equal">
      <formula>"Cerrada"</formula>
    </cfRule>
    <cfRule type="cellIs" dxfId="2134" priority="853" stopIfTrue="1" operator="equal">
      <formula>"Abierta con plan"</formula>
    </cfRule>
    <cfRule type="cellIs" dxfId="2133" priority="854" stopIfTrue="1" operator="equal">
      <formula>"Abierta sin plan"</formula>
    </cfRule>
    <cfRule type="cellIs" dxfId="2132" priority="855" stopIfTrue="1" operator="equal">
      <formula>"Abierta con plan"</formula>
    </cfRule>
    <cfRule type="cellIs" dxfId="2131" priority="856" stopIfTrue="1" operator="equal">
      <formula>"Cerrada"</formula>
    </cfRule>
    <cfRule type="cellIs" dxfId="2130" priority="857" stopIfTrue="1" operator="equal">
      <formula>"Abierta sin plan"</formula>
    </cfRule>
  </conditionalFormatting>
  <conditionalFormatting sqref="X170">
    <cfRule type="cellIs" dxfId="2129" priority="849" stopIfTrue="1" operator="between">
      <formula>99</formula>
      <formula>100</formula>
    </cfRule>
    <cfRule type="cellIs" dxfId="2128" priority="850" stopIfTrue="1" operator="between">
      <formula>81</formula>
      <formula>98</formula>
    </cfRule>
    <cfRule type="cellIs" dxfId="2127" priority="851" stopIfTrue="1" operator="between">
      <formula>0</formula>
      <formula>80</formula>
    </cfRule>
  </conditionalFormatting>
  <conditionalFormatting sqref="X170">
    <cfRule type="cellIs" dxfId="2126" priority="846" operator="between">
      <formula>0.96</formula>
      <formula>1</formula>
    </cfRule>
    <cfRule type="cellIs" dxfId="2125" priority="847" operator="between">
      <formula>0.61</formula>
      <formula>0.95</formula>
    </cfRule>
    <cfRule type="cellIs" dxfId="2124" priority="848" operator="between">
      <formula>0</formula>
      <formula>0.6</formula>
    </cfRule>
  </conditionalFormatting>
  <conditionalFormatting sqref="Y170">
    <cfRule type="cellIs" dxfId="2123" priority="837" stopIfTrue="1" operator="equal">
      <formula>"Abierta sin plan"</formula>
    </cfRule>
    <cfRule type="cellIs" dxfId="2122" priority="838" stopIfTrue="1" operator="equal">
      <formula>"Abierta con plan"</formula>
    </cfRule>
    <cfRule type="cellIs" dxfId="2121" priority="839" stopIfTrue="1" operator="equal">
      <formula>"Cerrada"</formula>
    </cfRule>
  </conditionalFormatting>
  <conditionalFormatting sqref="Y170">
    <cfRule type="cellIs" dxfId="2120" priority="840" stopIfTrue="1" operator="equal">
      <formula>"Cerrada"</formula>
    </cfRule>
    <cfRule type="cellIs" dxfId="2119" priority="841" stopIfTrue="1" operator="equal">
      <formula>"Abierta con plan"</formula>
    </cfRule>
    <cfRule type="cellIs" dxfId="2118" priority="842" stopIfTrue="1" operator="equal">
      <formula>"Abierta sin plan"</formula>
    </cfRule>
    <cfRule type="cellIs" dxfId="2117" priority="843" stopIfTrue="1" operator="equal">
      <formula>"Abierta con plan"</formula>
    </cfRule>
    <cfRule type="cellIs" dxfId="2116" priority="844" stopIfTrue="1" operator="equal">
      <formula>"Cerrada"</formula>
    </cfRule>
    <cfRule type="cellIs" dxfId="2115" priority="845" stopIfTrue="1" operator="equal">
      <formula>"Abierta sin plan"</formula>
    </cfRule>
  </conditionalFormatting>
  <conditionalFormatting sqref="Y171">
    <cfRule type="cellIs" dxfId="2114" priority="822" stopIfTrue="1" operator="equal">
      <formula>"Abierta sin plan"</formula>
    </cfRule>
    <cfRule type="cellIs" dxfId="2113" priority="823" stopIfTrue="1" operator="equal">
      <formula>"Abierta con plan"</formula>
    </cfRule>
    <cfRule type="cellIs" dxfId="2112" priority="824" stopIfTrue="1" operator="equal">
      <formula>"Cerrada"</formula>
    </cfRule>
  </conditionalFormatting>
  <conditionalFormatting sqref="Y171">
    <cfRule type="cellIs" dxfId="2111" priority="825" stopIfTrue="1" operator="equal">
      <formula>"Cerrada"</formula>
    </cfRule>
    <cfRule type="cellIs" dxfId="2110" priority="826" stopIfTrue="1" operator="equal">
      <formula>"Abierta con plan"</formula>
    </cfRule>
    <cfRule type="cellIs" dxfId="2109" priority="827" stopIfTrue="1" operator="equal">
      <formula>"Abierta sin plan"</formula>
    </cfRule>
    <cfRule type="cellIs" dxfId="2108" priority="828" stopIfTrue="1" operator="equal">
      <formula>"Abierta con plan"</formula>
    </cfRule>
    <cfRule type="cellIs" dxfId="2107" priority="829" stopIfTrue="1" operator="equal">
      <formula>"Cerrada"</formula>
    </cfRule>
    <cfRule type="cellIs" dxfId="2106" priority="830" stopIfTrue="1" operator="equal">
      <formula>"Abierta sin plan"</formula>
    </cfRule>
  </conditionalFormatting>
  <conditionalFormatting sqref="X171">
    <cfRule type="cellIs" dxfId="2105" priority="834" stopIfTrue="1" operator="between">
      <formula>99</formula>
      <formula>100</formula>
    </cfRule>
    <cfRule type="cellIs" dxfId="2104" priority="835" stopIfTrue="1" operator="between">
      <formula>81</formula>
      <formula>98</formula>
    </cfRule>
    <cfRule type="cellIs" dxfId="2103" priority="836" stopIfTrue="1" operator="between">
      <formula>0</formula>
      <formula>80</formula>
    </cfRule>
  </conditionalFormatting>
  <conditionalFormatting sqref="X171">
    <cfRule type="cellIs" dxfId="2102" priority="831" operator="between">
      <formula>0.96</formula>
      <formula>1</formula>
    </cfRule>
    <cfRule type="cellIs" dxfId="2101" priority="832" operator="between">
      <formula>0.61</formula>
      <formula>0.95</formula>
    </cfRule>
    <cfRule type="cellIs" dxfId="2100" priority="833" operator="between">
      <formula>0</formula>
      <formula>0.6</formula>
    </cfRule>
  </conditionalFormatting>
  <conditionalFormatting sqref="Y172">
    <cfRule type="cellIs" dxfId="2099" priority="807" stopIfTrue="1" operator="equal">
      <formula>"Abierta sin plan"</formula>
    </cfRule>
    <cfRule type="cellIs" dxfId="2098" priority="808" stopIfTrue="1" operator="equal">
      <formula>"Abierta con plan"</formula>
    </cfRule>
    <cfRule type="cellIs" dxfId="2097" priority="809" stopIfTrue="1" operator="equal">
      <formula>"Cerrada"</formula>
    </cfRule>
  </conditionalFormatting>
  <conditionalFormatting sqref="Y172">
    <cfRule type="cellIs" dxfId="2096" priority="810" stopIfTrue="1" operator="equal">
      <formula>"Cerrada"</formula>
    </cfRule>
    <cfRule type="cellIs" dxfId="2095" priority="811" stopIfTrue="1" operator="equal">
      <formula>"Abierta con plan"</formula>
    </cfRule>
    <cfRule type="cellIs" dxfId="2094" priority="812" stopIfTrue="1" operator="equal">
      <formula>"Abierta sin plan"</formula>
    </cfRule>
    <cfRule type="cellIs" dxfId="2093" priority="813" stopIfTrue="1" operator="equal">
      <formula>"Abierta con plan"</formula>
    </cfRule>
    <cfRule type="cellIs" dxfId="2092" priority="814" stopIfTrue="1" operator="equal">
      <formula>"Cerrada"</formula>
    </cfRule>
    <cfRule type="cellIs" dxfId="2091" priority="815" stopIfTrue="1" operator="equal">
      <formula>"Abierta sin plan"</formula>
    </cfRule>
  </conditionalFormatting>
  <conditionalFormatting sqref="Y187">
    <cfRule type="cellIs" dxfId="2090" priority="792" stopIfTrue="1" operator="equal">
      <formula>"Abierta sin plan"</formula>
    </cfRule>
    <cfRule type="cellIs" dxfId="2089" priority="793" stopIfTrue="1" operator="equal">
      <formula>"Abierta con plan"</formula>
    </cfRule>
    <cfRule type="cellIs" dxfId="2088" priority="794" stopIfTrue="1" operator="equal">
      <formula>"Cerrada"</formula>
    </cfRule>
  </conditionalFormatting>
  <conditionalFormatting sqref="Y187">
    <cfRule type="cellIs" dxfId="2087" priority="795" stopIfTrue="1" operator="equal">
      <formula>"Cerrada"</formula>
    </cfRule>
    <cfRule type="cellIs" dxfId="2086" priority="796" stopIfTrue="1" operator="equal">
      <formula>"Abierta con plan"</formula>
    </cfRule>
    <cfRule type="cellIs" dxfId="2085" priority="797" stopIfTrue="1" operator="equal">
      <formula>"Abierta sin plan"</formula>
    </cfRule>
    <cfRule type="cellIs" dxfId="2084" priority="798" stopIfTrue="1" operator="equal">
      <formula>"Abierta con plan"</formula>
    </cfRule>
    <cfRule type="cellIs" dxfId="2083" priority="799" stopIfTrue="1" operator="equal">
      <formula>"Cerrada"</formula>
    </cfRule>
    <cfRule type="cellIs" dxfId="2082" priority="800" stopIfTrue="1" operator="equal">
      <formula>"Abierta sin plan"</formula>
    </cfRule>
  </conditionalFormatting>
  <conditionalFormatting sqref="X172">
    <cfRule type="cellIs" dxfId="2081" priority="819" stopIfTrue="1" operator="between">
      <formula>99</formula>
      <formula>100</formula>
    </cfRule>
    <cfRule type="cellIs" dxfId="2080" priority="820" stopIfTrue="1" operator="between">
      <formula>81</formula>
      <formula>98</formula>
    </cfRule>
    <cfRule type="cellIs" dxfId="2079" priority="821" stopIfTrue="1" operator="between">
      <formula>0</formula>
      <formula>80</formula>
    </cfRule>
  </conditionalFormatting>
  <conditionalFormatting sqref="X172">
    <cfRule type="cellIs" dxfId="2078" priority="816" operator="between">
      <formula>0.96</formula>
      <formula>1</formula>
    </cfRule>
    <cfRule type="cellIs" dxfId="2077" priority="817" operator="between">
      <formula>0.61</formula>
      <formula>0.95</formula>
    </cfRule>
    <cfRule type="cellIs" dxfId="2076" priority="818" operator="between">
      <formula>0</formula>
      <formula>0.6</formula>
    </cfRule>
  </conditionalFormatting>
  <conditionalFormatting sqref="Y173">
    <cfRule type="cellIs" dxfId="2075" priority="777" stopIfTrue="1" operator="equal">
      <formula>"Abierta sin plan"</formula>
    </cfRule>
    <cfRule type="cellIs" dxfId="2074" priority="778" stopIfTrue="1" operator="equal">
      <formula>"Abierta con plan"</formula>
    </cfRule>
    <cfRule type="cellIs" dxfId="2073" priority="779" stopIfTrue="1" operator="equal">
      <formula>"Cerrada"</formula>
    </cfRule>
  </conditionalFormatting>
  <conditionalFormatting sqref="Y173">
    <cfRule type="cellIs" dxfId="2072" priority="780" stopIfTrue="1" operator="equal">
      <formula>"Cerrada"</formula>
    </cfRule>
    <cfRule type="cellIs" dxfId="2071" priority="781" stopIfTrue="1" operator="equal">
      <formula>"Abierta con plan"</formula>
    </cfRule>
    <cfRule type="cellIs" dxfId="2070" priority="782" stopIfTrue="1" operator="equal">
      <formula>"Abierta sin plan"</formula>
    </cfRule>
    <cfRule type="cellIs" dxfId="2069" priority="783" stopIfTrue="1" operator="equal">
      <formula>"Abierta con plan"</formula>
    </cfRule>
    <cfRule type="cellIs" dxfId="2068" priority="784" stopIfTrue="1" operator="equal">
      <formula>"Cerrada"</formula>
    </cfRule>
    <cfRule type="cellIs" dxfId="2067" priority="785" stopIfTrue="1" operator="equal">
      <formula>"Abierta sin plan"</formula>
    </cfRule>
  </conditionalFormatting>
  <conditionalFormatting sqref="X187">
    <cfRule type="cellIs" dxfId="2066" priority="804" stopIfTrue="1" operator="between">
      <formula>99</formula>
      <formula>100</formula>
    </cfRule>
    <cfRule type="cellIs" dxfId="2065" priority="805" stopIfTrue="1" operator="between">
      <formula>81</formula>
      <formula>98</formula>
    </cfRule>
    <cfRule type="cellIs" dxfId="2064" priority="806" stopIfTrue="1" operator="between">
      <formula>0</formula>
      <formula>80</formula>
    </cfRule>
  </conditionalFormatting>
  <conditionalFormatting sqref="X187">
    <cfRule type="cellIs" dxfId="2063" priority="801" operator="between">
      <formula>0.96</formula>
      <formula>1</formula>
    </cfRule>
    <cfRule type="cellIs" dxfId="2062" priority="802" operator="between">
      <formula>0.61</formula>
      <formula>0.95</formula>
    </cfRule>
    <cfRule type="cellIs" dxfId="2061" priority="803" operator="between">
      <formula>0</formula>
      <formula>0.6</formula>
    </cfRule>
  </conditionalFormatting>
  <conditionalFormatting sqref="Y174">
    <cfRule type="cellIs" dxfId="2060" priority="762" stopIfTrue="1" operator="equal">
      <formula>"Abierta sin plan"</formula>
    </cfRule>
    <cfRule type="cellIs" dxfId="2059" priority="763" stopIfTrue="1" operator="equal">
      <formula>"Abierta con plan"</formula>
    </cfRule>
    <cfRule type="cellIs" dxfId="2058" priority="764" stopIfTrue="1" operator="equal">
      <formula>"Cerrada"</formula>
    </cfRule>
  </conditionalFormatting>
  <conditionalFormatting sqref="Y174">
    <cfRule type="cellIs" dxfId="2057" priority="765" stopIfTrue="1" operator="equal">
      <formula>"Cerrada"</formula>
    </cfRule>
    <cfRule type="cellIs" dxfId="2056" priority="766" stopIfTrue="1" operator="equal">
      <formula>"Abierta con plan"</formula>
    </cfRule>
    <cfRule type="cellIs" dxfId="2055" priority="767" stopIfTrue="1" operator="equal">
      <formula>"Abierta sin plan"</formula>
    </cfRule>
    <cfRule type="cellIs" dxfId="2054" priority="768" stopIfTrue="1" operator="equal">
      <formula>"Abierta con plan"</formula>
    </cfRule>
    <cfRule type="cellIs" dxfId="2053" priority="769" stopIfTrue="1" operator="equal">
      <formula>"Cerrada"</formula>
    </cfRule>
    <cfRule type="cellIs" dxfId="2052" priority="770" stopIfTrue="1" operator="equal">
      <formula>"Abierta sin plan"</formula>
    </cfRule>
  </conditionalFormatting>
  <conditionalFormatting sqref="X173">
    <cfRule type="cellIs" dxfId="2051" priority="789" stopIfTrue="1" operator="between">
      <formula>99</formula>
      <formula>100</formula>
    </cfRule>
    <cfRule type="cellIs" dxfId="2050" priority="790" stopIfTrue="1" operator="between">
      <formula>81</formula>
      <formula>98</formula>
    </cfRule>
    <cfRule type="cellIs" dxfId="2049" priority="791" stopIfTrue="1" operator="between">
      <formula>0</formula>
      <formula>80</formula>
    </cfRule>
  </conditionalFormatting>
  <conditionalFormatting sqref="X173">
    <cfRule type="cellIs" dxfId="2048" priority="786" operator="between">
      <formula>0.96</formula>
      <formula>1</formula>
    </cfRule>
    <cfRule type="cellIs" dxfId="2047" priority="787" operator="between">
      <formula>0.61</formula>
      <formula>0.95</formula>
    </cfRule>
    <cfRule type="cellIs" dxfId="2046" priority="788" operator="between">
      <formula>0</formula>
      <formula>0.6</formula>
    </cfRule>
  </conditionalFormatting>
  <conditionalFormatting sqref="Y181">
    <cfRule type="cellIs" dxfId="2045" priority="747" stopIfTrue="1" operator="equal">
      <formula>"Abierta sin plan"</formula>
    </cfRule>
    <cfRule type="cellIs" dxfId="2044" priority="748" stopIfTrue="1" operator="equal">
      <formula>"Abierta con plan"</formula>
    </cfRule>
    <cfRule type="cellIs" dxfId="2043" priority="749" stopIfTrue="1" operator="equal">
      <formula>"Cerrada"</formula>
    </cfRule>
  </conditionalFormatting>
  <conditionalFormatting sqref="Y181">
    <cfRule type="cellIs" dxfId="2042" priority="750" stopIfTrue="1" operator="equal">
      <formula>"Cerrada"</formula>
    </cfRule>
    <cfRule type="cellIs" dxfId="2041" priority="751" stopIfTrue="1" operator="equal">
      <formula>"Abierta con plan"</formula>
    </cfRule>
    <cfRule type="cellIs" dxfId="2040" priority="752" stopIfTrue="1" operator="equal">
      <formula>"Abierta sin plan"</formula>
    </cfRule>
    <cfRule type="cellIs" dxfId="2039" priority="753" stopIfTrue="1" operator="equal">
      <formula>"Abierta con plan"</formula>
    </cfRule>
    <cfRule type="cellIs" dxfId="2038" priority="754" stopIfTrue="1" operator="equal">
      <formula>"Cerrada"</formula>
    </cfRule>
    <cfRule type="cellIs" dxfId="2037" priority="755" stopIfTrue="1" operator="equal">
      <formula>"Abierta sin plan"</formula>
    </cfRule>
  </conditionalFormatting>
  <conditionalFormatting sqref="X174">
    <cfRule type="cellIs" dxfId="2036" priority="774" stopIfTrue="1" operator="between">
      <formula>99</formula>
      <formula>100</formula>
    </cfRule>
    <cfRule type="cellIs" dxfId="2035" priority="775" stopIfTrue="1" operator="between">
      <formula>81</formula>
      <formula>98</formula>
    </cfRule>
    <cfRule type="cellIs" dxfId="2034" priority="776" stopIfTrue="1" operator="between">
      <formula>0</formula>
      <formula>80</formula>
    </cfRule>
  </conditionalFormatting>
  <conditionalFormatting sqref="X174">
    <cfRule type="cellIs" dxfId="2033" priority="771" operator="between">
      <formula>0.96</formula>
      <formula>1</formula>
    </cfRule>
    <cfRule type="cellIs" dxfId="2032" priority="772" operator="between">
      <formula>0.61</formula>
      <formula>0.95</formula>
    </cfRule>
    <cfRule type="cellIs" dxfId="2031" priority="773" operator="between">
      <formula>0</formula>
      <formula>0.6</formula>
    </cfRule>
  </conditionalFormatting>
  <conditionalFormatting sqref="Y182">
    <cfRule type="cellIs" dxfId="2030" priority="732" stopIfTrue="1" operator="equal">
      <formula>"Abierta sin plan"</formula>
    </cfRule>
    <cfRule type="cellIs" dxfId="2029" priority="733" stopIfTrue="1" operator="equal">
      <formula>"Abierta con plan"</formula>
    </cfRule>
    <cfRule type="cellIs" dxfId="2028" priority="734" stopIfTrue="1" operator="equal">
      <formula>"Cerrada"</formula>
    </cfRule>
  </conditionalFormatting>
  <conditionalFormatting sqref="Y182">
    <cfRule type="cellIs" dxfId="2027" priority="735" stopIfTrue="1" operator="equal">
      <formula>"Cerrada"</formula>
    </cfRule>
    <cfRule type="cellIs" dxfId="2026" priority="736" stopIfTrue="1" operator="equal">
      <formula>"Abierta con plan"</formula>
    </cfRule>
    <cfRule type="cellIs" dxfId="2025" priority="737" stopIfTrue="1" operator="equal">
      <formula>"Abierta sin plan"</formula>
    </cfRule>
    <cfRule type="cellIs" dxfId="2024" priority="738" stopIfTrue="1" operator="equal">
      <formula>"Abierta con plan"</formula>
    </cfRule>
    <cfRule type="cellIs" dxfId="2023" priority="739" stopIfTrue="1" operator="equal">
      <formula>"Cerrada"</formula>
    </cfRule>
    <cfRule type="cellIs" dxfId="2022" priority="740" stopIfTrue="1" operator="equal">
      <formula>"Abierta sin plan"</formula>
    </cfRule>
  </conditionalFormatting>
  <conditionalFormatting sqref="X181">
    <cfRule type="cellIs" dxfId="2021" priority="759" stopIfTrue="1" operator="between">
      <formula>99</formula>
      <formula>100</formula>
    </cfRule>
    <cfRule type="cellIs" dxfId="2020" priority="760" stopIfTrue="1" operator="between">
      <formula>81</formula>
      <formula>98</formula>
    </cfRule>
    <cfRule type="cellIs" dxfId="2019" priority="761" stopIfTrue="1" operator="between">
      <formula>0</formula>
      <formula>80</formula>
    </cfRule>
  </conditionalFormatting>
  <conditionalFormatting sqref="X181">
    <cfRule type="cellIs" dxfId="2018" priority="756" operator="between">
      <formula>0.96</formula>
      <formula>1</formula>
    </cfRule>
    <cfRule type="cellIs" dxfId="2017" priority="757" operator="between">
      <formula>0.61</formula>
      <formula>0.95</formula>
    </cfRule>
    <cfRule type="cellIs" dxfId="2016" priority="758" operator="between">
      <formula>0</formula>
      <formula>0.6</formula>
    </cfRule>
  </conditionalFormatting>
  <conditionalFormatting sqref="Y183">
    <cfRule type="cellIs" dxfId="2015" priority="717" stopIfTrue="1" operator="equal">
      <formula>"Abierta sin plan"</formula>
    </cfRule>
    <cfRule type="cellIs" dxfId="2014" priority="718" stopIfTrue="1" operator="equal">
      <formula>"Abierta con plan"</formula>
    </cfRule>
    <cfRule type="cellIs" dxfId="2013" priority="719" stopIfTrue="1" operator="equal">
      <formula>"Cerrada"</formula>
    </cfRule>
  </conditionalFormatting>
  <conditionalFormatting sqref="Y183">
    <cfRule type="cellIs" dxfId="2012" priority="720" stopIfTrue="1" operator="equal">
      <formula>"Cerrada"</formula>
    </cfRule>
    <cfRule type="cellIs" dxfId="2011" priority="721" stopIfTrue="1" operator="equal">
      <formula>"Abierta con plan"</formula>
    </cfRule>
    <cfRule type="cellIs" dxfId="2010" priority="722" stopIfTrue="1" operator="equal">
      <formula>"Abierta sin plan"</formula>
    </cfRule>
    <cfRule type="cellIs" dxfId="2009" priority="723" stopIfTrue="1" operator="equal">
      <formula>"Abierta con plan"</formula>
    </cfRule>
    <cfRule type="cellIs" dxfId="2008" priority="724" stopIfTrue="1" operator="equal">
      <formula>"Cerrada"</formula>
    </cfRule>
    <cfRule type="cellIs" dxfId="2007" priority="725" stopIfTrue="1" operator="equal">
      <formula>"Abierta sin plan"</formula>
    </cfRule>
  </conditionalFormatting>
  <conditionalFormatting sqref="X182">
    <cfRule type="cellIs" dxfId="2006" priority="744" stopIfTrue="1" operator="between">
      <formula>99</formula>
      <formula>100</formula>
    </cfRule>
    <cfRule type="cellIs" dxfId="2005" priority="745" stopIfTrue="1" operator="between">
      <formula>81</formula>
      <formula>98</formula>
    </cfRule>
    <cfRule type="cellIs" dxfId="2004" priority="746" stopIfTrue="1" operator="between">
      <formula>0</formula>
      <formula>80</formula>
    </cfRule>
  </conditionalFormatting>
  <conditionalFormatting sqref="X182">
    <cfRule type="cellIs" dxfId="2003" priority="741" operator="between">
      <formula>0.96</formula>
      <formula>1</formula>
    </cfRule>
    <cfRule type="cellIs" dxfId="2002" priority="742" operator="between">
      <formula>0.61</formula>
      <formula>0.95</formula>
    </cfRule>
    <cfRule type="cellIs" dxfId="2001" priority="743" operator="between">
      <formula>0</formula>
      <formula>0.6</formula>
    </cfRule>
  </conditionalFormatting>
  <conditionalFormatting sqref="Y185">
    <cfRule type="cellIs" dxfId="2000" priority="702" stopIfTrue="1" operator="equal">
      <formula>"Abierta sin plan"</formula>
    </cfRule>
    <cfRule type="cellIs" dxfId="1999" priority="703" stopIfTrue="1" operator="equal">
      <formula>"Abierta con plan"</formula>
    </cfRule>
    <cfRule type="cellIs" dxfId="1998" priority="704" stopIfTrue="1" operator="equal">
      <formula>"Cerrada"</formula>
    </cfRule>
  </conditionalFormatting>
  <conditionalFormatting sqref="Y185">
    <cfRule type="cellIs" dxfId="1997" priority="705" stopIfTrue="1" operator="equal">
      <formula>"Cerrada"</formula>
    </cfRule>
    <cfRule type="cellIs" dxfId="1996" priority="706" stopIfTrue="1" operator="equal">
      <formula>"Abierta con plan"</formula>
    </cfRule>
    <cfRule type="cellIs" dxfId="1995" priority="707" stopIfTrue="1" operator="equal">
      <formula>"Abierta sin plan"</formula>
    </cfRule>
    <cfRule type="cellIs" dxfId="1994" priority="708" stopIfTrue="1" operator="equal">
      <formula>"Abierta con plan"</formula>
    </cfRule>
    <cfRule type="cellIs" dxfId="1993" priority="709" stopIfTrue="1" operator="equal">
      <formula>"Cerrada"</formula>
    </cfRule>
    <cfRule type="cellIs" dxfId="1992" priority="710" stopIfTrue="1" operator="equal">
      <formula>"Abierta sin plan"</formula>
    </cfRule>
  </conditionalFormatting>
  <conditionalFormatting sqref="X183">
    <cfRule type="cellIs" dxfId="1991" priority="729" stopIfTrue="1" operator="between">
      <formula>99</formula>
      <formula>100</formula>
    </cfRule>
    <cfRule type="cellIs" dxfId="1990" priority="730" stopIfTrue="1" operator="between">
      <formula>81</formula>
      <formula>98</formula>
    </cfRule>
    <cfRule type="cellIs" dxfId="1989" priority="731" stopIfTrue="1" operator="between">
      <formula>0</formula>
      <formula>80</formula>
    </cfRule>
  </conditionalFormatting>
  <conditionalFormatting sqref="X183">
    <cfRule type="cellIs" dxfId="1988" priority="726" operator="between">
      <formula>0.96</formula>
      <formula>1</formula>
    </cfRule>
    <cfRule type="cellIs" dxfId="1987" priority="727" operator="between">
      <formula>0.61</formula>
      <formula>0.95</formula>
    </cfRule>
    <cfRule type="cellIs" dxfId="1986" priority="728" operator="between">
      <formula>0</formula>
      <formula>0.6</formula>
    </cfRule>
  </conditionalFormatting>
  <conditionalFormatting sqref="X185">
    <cfRule type="cellIs" dxfId="1985" priority="714" stopIfTrue="1" operator="between">
      <formula>99</formula>
      <formula>100</formula>
    </cfRule>
    <cfRule type="cellIs" dxfId="1984" priority="715" stopIfTrue="1" operator="between">
      <formula>81</formula>
      <formula>98</formula>
    </cfRule>
    <cfRule type="cellIs" dxfId="1983" priority="716" stopIfTrue="1" operator="between">
      <formula>0</formula>
      <formula>80</formula>
    </cfRule>
  </conditionalFormatting>
  <conditionalFormatting sqref="X185">
    <cfRule type="cellIs" dxfId="1982" priority="711" operator="between">
      <formula>0.96</formula>
      <formula>1</formula>
    </cfRule>
    <cfRule type="cellIs" dxfId="1981" priority="712" operator="between">
      <formula>0.61</formula>
      <formula>0.95</formula>
    </cfRule>
    <cfRule type="cellIs" dxfId="1980" priority="713" operator="between">
      <formula>0</formula>
      <formula>0.6</formula>
    </cfRule>
  </conditionalFormatting>
  <conditionalFormatting sqref="Y184">
    <cfRule type="cellIs" dxfId="1979" priority="687" stopIfTrue="1" operator="equal">
      <formula>"Abierta sin plan"</formula>
    </cfRule>
    <cfRule type="cellIs" dxfId="1978" priority="688" stopIfTrue="1" operator="equal">
      <formula>"Abierta con plan"</formula>
    </cfRule>
    <cfRule type="cellIs" dxfId="1977" priority="689" stopIfTrue="1" operator="equal">
      <formula>"Cerrada"</formula>
    </cfRule>
  </conditionalFormatting>
  <conditionalFormatting sqref="Y184">
    <cfRule type="cellIs" dxfId="1976" priority="690" stopIfTrue="1" operator="equal">
      <formula>"Cerrada"</formula>
    </cfRule>
    <cfRule type="cellIs" dxfId="1975" priority="691" stopIfTrue="1" operator="equal">
      <formula>"Abierta con plan"</formula>
    </cfRule>
    <cfRule type="cellIs" dxfId="1974" priority="692" stopIfTrue="1" operator="equal">
      <formula>"Abierta sin plan"</formula>
    </cfRule>
    <cfRule type="cellIs" dxfId="1973" priority="693" stopIfTrue="1" operator="equal">
      <formula>"Abierta con plan"</formula>
    </cfRule>
    <cfRule type="cellIs" dxfId="1972" priority="694" stopIfTrue="1" operator="equal">
      <formula>"Cerrada"</formula>
    </cfRule>
    <cfRule type="cellIs" dxfId="1971" priority="695" stopIfTrue="1" operator="equal">
      <formula>"Abierta sin plan"</formula>
    </cfRule>
  </conditionalFormatting>
  <conditionalFormatting sqref="X184">
    <cfRule type="cellIs" dxfId="1970" priority="699" stopIfTrue="1" operator="between">
      <formula>99</formula>
      <formula>100</formula>
    </cfRule>
    <cfRule type="cellIs" dxfId="1969" priority="700" stopIfTrue="1" operator="between">
      <formula>81</formula>
      <formula>98</formula>
    </cfRule>
    <cfRule type="cellIs" dxfId="1968" priority="701" stopIfTrue="1" operator="between">
      <formula>0</formula>
      <formula>80</formula>
    </cfRule>
  </conditionalFormatting>
  <conditionalFormatting sqref="X184">
    <cfRule type="cellIs" dxfId="1967" priority="696" operator="between">
      <formula>0.96</formula>
      <formula>1</formula>
    </cfRule>
    <cfRule type="cellIs" dxfId="1966" priority="697" operator="between">
      <formula>0.61</formula>
      <formula>0.95</formula>
    </cfRule>
    <cfRule type="cellIs" dxfId="1965" priority="698" operator="between">
      <formula>0</formula>
      <formula>0.6</formula>
    </cfRule>
  </conditionalFormatting>
  <conditionalFormatting sqref="X3">
    <cfRule type="cellIs" dxfId="1964" priority="684" stopIfTrue="1" operator="between">
      <formula>99</formula>
      <formula>100</formula>
    </cfRule>
    <cfRule type="cellIs" dxfId="1963" priority="685" stopIfTrue="1" operator="between">
      <formula>81</formula>
      <formula>98</formula>
    </cfRule>
    <cfRule type="cellIs" dxfId="1962" priority="686" stopIfTrue="1" operator="between">
      <formula>0</formula>
      <formula>80</formula>
    </cfRule>
  </conditionalFormatting>
  <conditionalFormatting sqref="X3">
    <cfRule type="cellIs" dxfId="1961" priority="681" operator="between">
      <formula>0.96</formula>
      <formula>1</formula>
    </cfRule>
    <cfRule type="cellIs" dxfId="1960" priority="682" operator="between">
      <formula>0.61</formula>
      <formula>0.95</formula>
    </cfRule>
    <cfRule type="cellIs" dxfId="1959" priority="683" operator="between">
      <formula>0</formula>
      <formula>0.6</formula>
    </cfRule>
  </conditionalFormatting>
  <conditionalFormatting sqref="X5">
    <cfRule type="cellIs" dxfId="1958" priority="678" stopIfTrue="1" operator="between">
      <formula>99</formula>
      <formula>100</formula>
    </cfRule>
    <cfRule type="cellIs" dxfId="1957" priority="679" stopIfTrue="1" operator="between">
      <formula>81</formula>
      <formula>98</formula>
    </cfRule>
    <cfRule type="cellIs" dxfId="1956" priority="680" stopIfTrue="1" operator="between">
      <formula>0</formula>
      <formula>80</formula>
    </cfRule>
  </conditionalFormatting>
  <conditionalFormatting sqref="X5">
    <cfRule type="cellIs" dxfId="1955" priority="675" operator="between">
      <formula>0.96</formula>
      <formula>1</formula>
    </cfRule>
    <cfRule type="cellIs" dxfId="1954" priority="676" operator="between">
      <formula>0.61</formula>
      <formula>0.95</formula>
    </cfRule>
    <cfRule type="cellIs" dxfId="1953" priority="677" operator="between">
      <formula>0</formula>
      <formula>0.6</formula>
    </cfRule>
  </conditionalFormatting>
  <conditionalFormatting sqref="X8">
    <cfRule type="cellIs" dxfId="1952" priority="672" stopIfTrue="1" operator="between">
      <formula>99</formula>
      <formula>100</formula>
    </cfRule>
    <cfRule type="cellIs" dxfId="1951" priority="673" stopIfTrue="1" operator="between">
      <formula>81</formula>
      <formula>98</formula>
    </cfRule>
    <cfRule type="cellIs" dxfId="1950" priority="674" stopIfTrue="1" operator="between">
      <formula>0</formula>
      <formula>80</formula>
    </cfRule>
  </conditionalFormatting>
  <conditionalFormatting sqref="X8">
    <cfRule type="cellIs" dxfId="1949" priority="669" operator="between">
      <formula>0.96</formula>
      <formula>1</formula>
    </cfRule>
    <cfRule type="cellIs" dxfId="1948" priority="670" operator="between">
      <formula>0.61</formula>
      <formula>0.95</formula>
    </cfRule>
    <cfRule type="cellIs" dxfId="1947" priority="671" operator="between">
      <formula>0</formula>
      <formula>0.6</formula>
    </cfRule>
  </conditionalFormatting>
  <conditionalFormatting sqref="X141">
    <cfRule type="cellIs" dxfId="1946" priority="666" stopIfTrue="1" operator="between">
      <formula>99</formula>
      <formula>100</formula>
    </cfRule>
    <cfRule type="cellIs" dxfId="1945" priority="667" stopIfTrue="1" operator="between">
      <formula>81</formula>
      <formula>98</formula>
    </cfRule>
    <cfRule type="cellIs" dxfId="1944" priority="668" stopIfTrue="1" operator="between">
      <formula>0</formula>
      <formula>80</formula>
    </cfRule>
  </conditionalFormatting>
  <conditionalFormatting sqref="X141">
    <cfRule type="cellIs" dxfId="1943" priority="663" operator="between">
      <formula>0.96</formula>
      <formula>1</formula>
    </cfRule>
    <cfRule type="cellIs" dxfId="1942" priority="664" operator="between">
      <formula>0.61</formula>
      <formula>0.95</formula>
    </cfRule>
    <cfRule type="cellIs" dxfId="1941" priority="665" operator="between">
      <formula>0</formula>
      <formula>0.6</formula>
    </cfRule>
  </conditionalFormatting>
  <conditionalFormatting sqref="Y180">
    <cfRule type="cellIs" dxfId="1940" priority="648" stopIfTrue="1" operator="equal">
      <formula>"Abierta sin plan"</formula>
    </cfRule>
    <cfRule type="cellIs" dxfId="1939" priority="649" stopIfTrue="1" operator="equal">
      <formula>"Abierta con plan"</formula>
    </cfRule>
    <cfRule type="cellIs" dxfId="1938" priority="650" stopIfTrue="1" operator="equal">
      <formula>"Cerrada"</formula>
    </cfRule>
  </conditionalFormatting>
  <conditionalFormatting sqref="Y180">
    <cfRule type="cellIs" dxfId="1937" priority="651" stopIfTrue="1" operator="equal">
      <formula>"Cerrada"</formula>
    </cfRule>
    <cfRule type="cellIs" dxfId="1936" priority="652" stopIfTrue="1" operator="equal">
      <formula>"Abierta con plan"</formula>
    </cfRule>
    <cfRule type="cellIs" dxfId="1935" priority="653" stopIfTrue="1" operator="equal">
      <formula>"Abierta sin plan"</formula>
    </cfRule>
    <cfRule type="cellIs" dxfId="1934" priority="654" stopIfTrue="1" operator="equal">
      <formula>"Abierta con plan"</formula>
    </cfRule>
    <cfRule type="cellIs" dxfId="1933" priority="655" stopIfTrue="1" operator="equal">
      <formula>"Cerrada"</formula>
    </cfRule>
    <cfRule type="cellIs" dxfId="1932" priority="656" stopIfTrue="1" operator="equal">
      <formula>"Abierta sin plan"</formula>
    </cfRule>
  </conditionalFormatting>
  <conditionalFormatting sqref="X180">
    <cfRule type="cellIs" dxfId="1931" priority="660" stopIfTrue="1" operator="between">
      <formula>99</formula>
      <formula>100</formula>
    </cfRule>
    <cfRule type="cellIs" dxfId="1930" priority="661" stopIfTrue="1" operator="between">
      <formula>81</formula>
      <formula>98</formula>
    </cfRule>
    <cfRule type="cellIs" dxfId="1929" priority="662" stopIfTrue="1" operator="between">
      <formula>0</formula>
      <formula>80</formula>
    </cfRule>
  </conditionalFormatting>
  <conditionalFormatting sqref="X180">
    <cfRule type="cellIs" dxfId="1928" priority="657" operator="between">
      <formula>0.96</formula>
      <formula>1</formula>
    </cfRule>
    <cfRule type="cellIs" dxfId="1927" priority="658" operator="between">
      <formula>0.61</formula>
      <formula>0.95</formula>
    </cfRule>
    <cfRule type="cellIs" dxfId="1926" priority="659" operator="between">
      <formula>0</formula>
      <formula>0.6</formula>
    </cfRule>
  </conditionalFormatting>
  <conditionalFormatting sqref="Y175">
    <cfRule type="cellIs" dxfId="1925" priority="633" stopIfTrue="1" operator="equal">
      <formula>"Abierta sin plan"</formula>
    </cfRule>
    <cfRule type="cellIs" dxfId="1924" priority="634" stopIfTrue="1" operator="equal">
      <formula>"Abierta con plan"</formula>
    </cfRule>
    <cfRule type="cellIs" dxfId="1923" priority="635" stopIfTrue="1" operator="equal">
      <formula>"Cerrada"</formula>
    </cfRule>
  </conditionalFormatting>
  <conditionalFormatting sqref="Y175">
    <cfRule type="cellIs" dxfId="1922" priority="636" stopIfTrue="1" operator="equal">
      <formula>"Cerrada"</formula>
    </cfRule>
    <cfRule type="cellIs" dxfId="1921" priority="637" stopIfTrue="1" operator="equal">
      <formula>"Abierta con plan"</formula>
    </cfRule>
    <cfRule type="cellIs" dxfId="1920" priority="638" stopIfTrue="1" operator="equal">
      <formula>"Abierta sin plan"</formula>
    </cfRule>
    <cfRule type="cellIs" dxfId="1919" priority="639" stopIfTrue="1" operator="equal">
      <formula>"Abierta con plan"</formula>
    </cfRule>
    <cfRule type="cellIs" dxfId="1918" priority="640" stopIfTrue="1" operator="equal">
      <formula>"Cerrada"</formula>
    </cfRule>
    <cfRule type="cellIs" dxfId="1917" priority="641" stopIfTrue="1" operator="equal">
      <formula>"Abierta sin plan"</formula>
    </cfRule>
  </conditionalFormatting>
  <conditionalFormatting sqref="Y176">
    <cfRule type="cellIs" dxfId="1916" priority="618" stopIfTrue="1" operator="equal">
      <formula>"Abierta sin plan"</formula>
    </cfRule>
    <cfRule type="cellIs" dxfId="1915" priority="619" stopIfTrue="1" operator="equal">
      <formula>"Abierta con plan"</formula>
    </cfRule>
    <cfRule type="cellIs" dxfId="1914" priority="620" stopIfTrue="1" operator="equal">
      <formula>"Cerrada"</formula>
    </cfRule>
  </conditionalFormatting>
  <conditionalFormatting sqref="Y176">
    <cfRule type="cellIs" dxfId="1913" priority="621" stopIfTrue="1" operator="equal">
      <formula>"Cerrada"</formula>
    </cfRule>
    <cfRule type="cellIs" dxfId="1912" priority="622" stopIfTrue="1" operator="equal">
      <formula>"Abierta con plan"</formula>
    </cfRule>
    <cfRule type="cellIs" dxfId="1911" priority="623" stopIfTrue="1" operator="equal">
      <formula>"Abierta sin plan"</formula>
    </cfRule>
    <cfRule type="cellIs" dxfId="1910" priority="624" stopIfTrue="1" operator="equal">
      <formula>"Abierta con plan"</formula>
    </cfRule>
    <cfRule type="cellIs" dxfId="1909" priority="625" stopIfTrue="1" operator="equal">
      <formula>"Cerrada"</formula>
    </cfRule>
    <cfRule type="cellIs" dxfId="1908" priority="626" stopIfTrue="1" operator="equal">
      <formula>"Abierta sin plan"</formula>
    </cfRule>
  </conditionalFormatting>
  <conditionalFormatting sqref="X175">
    <cfRule type="cellIs" dxfId="1907" priority="645" stopIfTrue="1" operator="between">
      <formula>99</formula>
      <formula>100</formula>
    </cfRule>
    <cfRule type="cellIs" dxfId="1906" priority="646" stopIfTrue="1" operator="between">
      <formula>81</formula>
      <formula>98</formula>
    </cfRule>
    <cfRule type="cellIs" dxfId="1905" priority="647" stopIfTrue="1" operator="between">
      <formula>0</formula>
      <formula>80</formula>
    </cfRule>
  </conditionalFormatting>
  <conditionalFormatting sqref="X175">
    <cfRule type="cellIs" dxfId="1904" priority="642" operator="between">
      <formula>0.96</formula>
      <formula>1</formula>
    </cfRule>
    <cfRule type="cellIs" dxfId="1903" priority="643" operator="between">
      <formula>0.61</formula>
      <formula>0.95</formula>
    </cfRule>
    <cfRule type="cellIs" dxfId="1902" priority="644" operator="between">
      <formula>0</formula>
      <formula>0.6</formula>
    </cfRule>
  </conditionalFormatting>
  <conditionalFormatting sqref="Y177">
    <cfRule type="cellIs" dxfId="1901" priority="603" stopIfTrue="1" operator="equal">
      <formula>"Abierta sin plan"</formula>
    </cfRule>
    <cfRule type="cellIs" dxfId="1900" priority="604" stopIfTrue="1" operator="equal">
      <formula>"Abierta con plan"</formula>
    </cfRule>
    <cfRule type="cellIs" dxfId="1899" priority="605" stopIfTrue="1" operator="equal">
      <formula>"Cerrada"</formula>
    </cfRule>
  </conditionalFormatting>
  <conditionalFormatting sqref="Y177">
    <cfRule type="cellIs" dxfId="1898" priority="606" stopIfTrue="1" operator="equal">
      <formula>"Cerrada"</formula>
    </cfRule>
    <cfRule type="cellIs" dxfId="1897" priority="607" stopIfTrue="1" operator="equal">
      <formula>"Abierta con plan"</formula>
    </cfRule>
    <cfRule type="cellIs" dxfId="1896" priority="608" stopIfTrue="1" operator="equal">
      <formula>"Abierta sin plan"</formula>
    </cfRule>
    <cfRule type="cellIs" dxfId="1895" priority="609" stopIfTrue="1" operator="equal">
      <formula>"Abierta con plan"</formula>
    </cfRule>
    <cfRule type="cellIs" dxfId="1894" priority="610" stopIfTrue="1" operator="equal">
      <formula>"Cerrada"</formula>
    </cfRule>
    <cfRule type="cellIs" dxfId="1893" priority="611" stopIfTrue="1" operator="equal">
      <formula>"Abierta sin plan"</formula>
    </cfRule>
  </conditionalFormatting>
  <conditionalFormatting sqref="X176">
    <cfRule type="cellIs" dxfId="1892" priority="630" stopIfTrue="1" operator="between">
      <formula>99</formula>
      <formula>100</formula>
    </cfRule>
    <cfRule type="cellIs" dxfId="1891" priority="631" stopIfTrue="1" operator="between">
      <formula>81</formula>
      <formula>98</formula>
    </cfRule>
    <cfRule type="cellIs" dxfId="1890" priority="632" stopIfTrue="1" operator="between">
      <formula>0</formula>
      <formula>80</formula>
    </cfRule>
  </conditionalFormatting>
  <conditionalFormatting sqref="X176">
    <cfRule type="cellIs" dxfId="1889" priority="627" operator="between">
      <formula>0.96</formula>
      <formula>1</formula>
    </cfRule>
    <cfRule type="cellIs" dxfId="1888" priority="628" operator="between">
      <formula>0.61</formula>
      <formula>0.95</formula>
    </cfRule>
    <cfRule type="cellIs" dxfId="1887" priority="629" operator="between">
      <formula>0</formula>
      <formula>0.6</formula>
    </cfRule>
  </conditionalFormatting>
  <conditionalFormatting sqref="Y179">
    <cfRule type="cellIs" dxfId="1886" priority="588" stopIfTrue="1" operator="equal">
      <formula>"Abierta sin plan"</formula>
    </cfRule>
    <cfRule type="cellIs" dxfId="1885" priority="589" stopIfTrue="1" operator="equal">
      <formula>"Abierta con plan"</formula>
    </cfRule>
    <cfRule type="cellIs" dxfId="1884" priority="590" stopIfTrue="1" operator="equal">
      <formula>"Cerrada"</formula>
    </cfRule>
  </conditionalFormatting>
  <conditionalFormatting sqref="Y179">
    <cfRule type="cellIs" dxfId="1883" priority="591" stopIfTrue="1" operator="equal">
      <formula>"Cerrada"</formula>
    </cfRule>
    <cfRule type="cellIs" dxfId="1882" priority="592" stopIfTrue="1" operator="equal">
      <formula>"Abierta con plan"</formula>
    </cfRule>
    <cfRule type="cellIs" dxfId="1881" priority="593" stopIfTrue="1" operator="equal">
      <formula>"Abierta sin plan"</formula>
    </cfRule>
    <cfRule type="cellIs" dxfId="1880" priority="594" stopIfTrue="1" operator="equal">
      <formula>"Abierta con plan"</formula>
    </cfRule>
    <cfRule type="cellIs" dxfId="1879" priority="595" stopIfTrue="1" operator="equal">
      <formula>"Cerrada"</formula>
    </cfRule>
    <cfRule type="cellIs" dxfId="1878" priority="596" stopIfTrue="1" operator="equal">
      <formula>"Abierta sin plan"</formula>
    </cfRule>
  </conditionalFormatting>
  <conditionalFormatting sqref="X177">
    <cfRule type="cellIs" dxfId="1877" priority="615" stopIfTrue="1" operator="between">
      <formula>99</formula>
      <formula>100</formula>
    </cfRule>
    <cfRule type="cellIs" dxfId="1876" priority="616" stopIfTrue="1" operator="between">
      <formula>81</formula>
      <formula>98</formula>
    </cfRule>
    <cfRule type="cellIs" dxfId="1875" priority="617" stopIfTrue="1" operator="between">
      <formula>0</formula>
      <formula>80</formula>
    </cfRule>
  </conditionalFormatting>
  <conditionalFormatting sqref="X177">
    <cfRule type="cellIs" dxfId="1874" priority="612" operator="between">
      <formula>0.96</formula>
      <formula>1</formula>
    </cfRule>
    <cfRule type="cellIs" dxfId="1873" priority="613" operator="between">
      <formula>0.61</formula>
      <formula>0.95</formula>
    </cfRule>
    <cfRule type="cellIs" dxfId="1872" priority="614" operator="between">
      <formula>0</formula>
      <formula>0.6</formula>
    </cfRule>
  </conditionalFormatting>
  <conditionalFormatting sqref="X179">
    <cfRule type="cellIs" dxfId="1871" priority="600" stopIfTrue="1" operator="between">
      <formula>99</formula>
      <formula>100</formula>
    </cfRule>
    <cfRule type="cellIs" dxfId="1870" priority="601" stopIfTrue="1" operator="between">
      <formula>81</formula>
      <formula>98</formula>
    </cfRule>
    <cfRule type="cellIs" dxfId="1869" priority="602" stopIfTrue="1" operator="between">
      <formula>0</formula>
      <formula>80</formula>
    </cfRule>
  </conditionalFormatting>
  <conditionalFormatting sqref="X179">
    <cfRule type="cellIs" dxfId="1868" priority="597" operator="between">
      <formula>0.96</formula>
      <formula>1</formula>
    </cfRule>
    <cfRule type="cellIs" dxfId="1867" priority="598" operator="between">
      <formula>0.61</formula>
      <formula>0.95</formula>
    </cfRule>
    <cfRule type="cellIs" dxfId="1866" priority="599" operator="between">
      <formula>0</formula>
      <formula>0.6</formula>
    </cfRule>
  </conditionalFormatting>
  <conditionalFormatting sqref="Y178">
    <cfRule type="cellIs" dxfId="1865" priority="573" stopIfTrue="1" operator="equal">
      <formula>"Abierta sin plan"</formula>
    </cfRule>
    <cfRule type="cellIs" dxfId="1864" priority="574" stopIfTrue="1" operator="equal">
      <formula>"Abierta con plan"</formula>
    </cfRule>
    <cfRule type="cellIs" dxfId="1863" priority="575" stopIfTrue="1" operator="equal">
      <formula>"Cerrada"</formula>
    </cfRule>
  </conditionalFormatting>
  <conditionalFormatting sqref="Y178">
    <cfRule type="cellIs" dxfId="1862" priority="576" stopIfTrue="1" operator="equal">
      <formula>"Cerrada"</formula>
    </cfRule>
    <cfRule type="cellIs" dxfId="1861" priority="577" stopIfTrue="1" operator="equal">
      <formula>"Abierta con plan"</formula>
    </cfRule>
    <cfRule type="cellIs" dxfId="1860" priority="578" stopIfTrue="1" operator="equal">
      <formula>"Abierta sin plan"</formula>
    </cfRule>
    <cfRule type="cellIs" dxfId="1859" priority="579" stopIfTrue="1" operator="equal">
      <formula>"Abierta con plan"</formula>
    </cfRule>
    <cfRule type="cellIs" dxfId="1858" priority="580" stopIfTrue="1" operator="equal">
      <formula>"Cerrada"</formula>
    </cfRule>
    <cfRule type="cellIs" dxfId="1857" priority="581" stopIfTrue="1" operator="equal">
      <formula>"Abierta sin plan"</formula>
    </cfRule>
  </conditionalFormatting>
  <conditionalFormatting sqref="X178">
    <cfRule type="cellIs" dxfId="1856" priority="585" stopIfTrue="1" operator="between">
      <formula>99</formula>
      <formula>100</formula>
    </cfRule>
    <cfRule type="cellIs" dxfId="1855" priority="586" stopIfTrue="1" operator="between">
      <formula>81</formula>
      <formula>98</formula>
    </cfRule>
    <cfRule type="cellIs" dxfId="1854" priority="587" stopIfTrue="1" operator="between">
      <formula>0</formula>
      <formula>80</formula>
    </cfRule>
  </conditionalFormatting>
  <conditionalFormatting sqref="X178">
    <cfRule type="cellIs" dxfId="1853" priority="582" operator="between">
      <formula>0.96</formula>
      <formula>1</formula>
    </cfRule>
    <cfRule type="cellIs" dxfId="1852" priority="583" operator="between">
      <formula>0.61</formula>
      <formula>0.95</formula>
    </cfRule>
    <cfRule type="cellIs" dxfId="1851" priority="584" operator="between">
      <formula>0</formula>
      <formula>0.6</formula>
    </cfRule>
  </conditionalFormatting>
  <conditionalFormatting sqref="Y186">
    <cfRule type="cellIs" dxfId="1850" priority="558" stopIfTrue="1" operator="equal">
      <formula>"Abierta sin plan"</formula>
    </cfRule>
    <cfRule type="cellIs" dxfId="1849" priority="559" stopIfTrue="1" operator="equal">
      <formula>"Abierta con plan"</formula>
    </cfRule>
    <cfRule type="cellIs" dxfId="1848" priority="560" stopIfTrue="1" operator="equal">
      <formula>"Cerrada"</formula>
    </cfRule>
  </conditionalFormatting>
  <conditionalFormatting sqref="Y186">
    <cfRule type="cellIs" dxfId="1847" priority="561" stopIfTrue="1" operator="equal">
      <formula>"Cerrada"</formula>
    </cfRule>
    <cfRule type="cellIs" dxfId="1846" priority="562" stopIfTrue="1" operator="equal">
      <formula>"Abierta con plan"</formula>
    </cfRule>
    <cfRule type="cellIs" dxfId="1845" priority="563" stopIfTrue="1" operator="equal">
      <formula>"Abierta sin plan"</formula>
    </cfRule>
    <cfRule type="cellIs" dxfId="1844" priority="564" stopIfTrue="1" operator="equal">
      <formula>"Abierta con plan"</formula>
    </cfRule>
    <cfRule type="cellIs" dxfId="1843" priority="565" stopIfTrue="1" operator="equal">
      <formula>"Cerrada"</formula>
    </cfRule>
    <cfRule type="cellIs" dxfId="1842" priority="566" stopIfTrue="1" operator="equal">
      <formula>"Abierta sin plan"</formula>
    </cfRule>
  </conditionalFormatting>
  <conditionalFormatting sqref="X186">
    <cfRule type="cellIs" dxfId="1841" priority="570" stopIfTrue="1" operator="between">
      <formula>99</formula>
      <formula>100</formula>
    </cfRule>
    <cfRule type="cellIs" dxfId="1840" priority="571" stopIfTrue="1" operator="between">
      <formula>81</formula>
      <formula>98</formula>
    </cfRule>
    <cfRule type="cellIs" dxfId="1839" priority="572" stopIfTrue="1" operator="between">
      <formula>0</formula>
      <formula>80</formula>
    </cfRule>
  </conditionalFormatting>
  <conditionalFormatting sqref="X186">
    <cfRule type="cellIs" dxfId="1838" priority="567" operator="between">
      <formula>0.96</formula>
      <formula>1</formula>
    </cfRule>
    <cfRule type="cellIs" dxfId="1837" priority="568" operator="between">
      <formula>0.61</formula>
      <formula>0.95</formula>
    </cfRule>
    <cfRule type="cellIs" dxfId="1836" priority="569" operator="between">
      <formula>0</formula>
      <formula>0.6</formula>
    </cfRule>
  </conditionalFormatting>
  <conditionalFormatting sqref="Y113:Y116">
    <cfRule type="cellIs" dxfId="1835" priority="555" stopIfTrue="1" operator="equal">
      <formula>"Abierta sin plan"</formula>
    </cfRule>
    <cfRule type="cellIs" dxfId="1834" priority="556" stopIfTrue="1" operator="equal">
      <formula>"Abierta con plan"</formula>
    </cfRule>
    <cfRule type="cellIs" dxfId="1833" priority="557" stopIfTrue="1" operator="equal">
      <formula>"Cerrada"</formula>
    </cfRule>
  </conditionalFormatting>
  <conditionalFormatting sqref="X117:X120">
    <cfRule type="cellIs" dxfId="1832" priority="552" stopIfTrue="1" operator="between">
      <formula>99</formula>
      <formula>100</formula>
    </cfRule>
    <cfRule type="cellIs" dxfId="1831" priority="553" stopIfTrue="1" operator="between">
      <formula>81</formula>
      <formula>98</formula>
    </cfRule>
    <cfRule type="cellIs" dxfId="1830" priority="554" stopIfTrue="1" operator="between">
      <formula>0</formula>
      <formula>80</formula>
    </cfRule>
  </conditionalFormatting>
  <conditionalFormatting sqref="X117:X120">
    <cfRule type="cellIs" dxfId="1829" priority="549" operator="between">
      <formula>0.96</formula>
      <formula>1</formula>
    </cfRule>
    <cfRule type="cellIs" dxfId="1828" priority="550" operator="between">
      <formula>0.61</formula>
      <formula>0.95</formula>
    </cfRule>
    <cfRule type="cellIs" dxfId="1827" priority="551" operator="between">
      <formula>0</formula>
      <formula>0.6</formula>
    </cfRule>
  </conditionalFormatting>
  <conditionalFormatting sqref="X126:X131">
    <cfRule type="cellIs" dxfId="1826" priority="546" stopIfTrue="1" operator="between">
      <formula>99</formula>
      <formula>100</formula>
    </cfRule>
    <cfRule type="cellIs" dxfId="1825" priority="547" stopIfTrue="1" operator="between">
      <formula>81</formula>
      <formula>98</formula>
    </cfRule>
    <cfRule type="cellIs" dxfId="1824" priority="548" stopIfTrue="1" operator="between">
      <formula>0</formula>
      <formula>80</formula>
    </cfRule>
  </conditionalFormatting>
  <conditionalFormatting sqref="X126:X131">
    <cfRule type="cellIs" dxfId="1823" priority="543" operator="between">
      <formula>0.96</formula>
      <formula>1</formula>
    </cfRule>
    <cfRule type="cellIs" dxfId="1822" priority="544" operator="between">
      <formula>0.61</formula>
      <formula>0.95</formula>
    </cfRule>
    <cfRule type="cellIs" dxfId="1821" priority="545" operator="between">
      <formula>0</formula>
      <formula>0.6</formula>
    </cfRule>
  </conditionalFormatting>
  <conditionalFormatting sqref="X125">
    <cfRule type="cellIs" dxfId="1820" priority="540" stopIfTrue="1" operator="between">
      <formula>99</formula>
      <formula>100</formula>
    </cfRule>
    <cfRule type="cellIs" dxfId="1819" priority="541" stopIfTrue="1" operator="between">
      <formula>81</formula>
      <formula>98</formula>
    </cfRule>
    <cfRule type="cellIs" dxfId="1818" priority="542" stopIfTrue="1" operator="between">
      <formula>0</formula>
      <formula>80</formula>
    </cfRule>
  </conditionalFormatting>
  <conditionalFormatting sqref="X125">
    <cfRule type="cellIs" dxfId="1817" priority="537" operator="between">
      <formula>0.96</formula>
      <formula>1</formula>
    </cfRule>
    <cfRule type="cellIs" dxfId="1816" priority="538" operator="between">
      <formula>0.61</formula>
      <formula>0.95</formula>
    </cfRule>
    <cfRule type="cellIs" dxfId="1815" priority="539" operator="between">
      <formula>0</formula>
      <formula>0.6</formula>
    </cfRule>
  </conditionalFormatting>
  <conditionalFormatting sqref="X154">
    <cfRule type="cellIs" dxfId="1814" priority="534" stopIfTrue="1" operator="between">
      <formula>99</formula>
      <formula>100</formula>
    </cfRule>
    <cfRule type="cellIs" dxfId="1813" priority="535" stopIfTrue="1" operator="between">
      <formula>81</formula>
      <formula>98</formula>
    </cfRule>
    <cfRule type="cellIs" dxfId="1812" priority="536" stopIfTrue="1" operator="between">
      <formula>0</formula>
      <formula>80</formula>
    </cfRule>
  </conditionalFormatting>
  <conditionalFormatting sqref="X154">
    <cfRule type="cellIs" dxfId="1811" priority="531" operator="between">
      <formula>0.96</formula>
      <formula>1</formula>
    </cfRule>
    <cfRule type="cellIs" dxfId="1810" priority="532" operator="between">
      <formula>0.61</formula>
      <formula>0.95</formula>
    </cfRule>
    <cfRule type="cellIs" dxfId="1809" priority="533" operator="between">
      <formula>0</formula>
      <formula>0.6</formula>
    </cfRule>
  </conditionalFormatting>
  <conditionalFormatting sqref="X144:X153">
    <cfRule type="cellIs" dxfId="1808" priority="528" stopIfTrue="1" operator="between">
      <formula>99</formula>
      <formula>100</formula>
    </cfRule>
    <cfRule type="cellIs" dxfId="1807" priority="529" stopIfTrue="1" operator="between">
      <formula>81</formula>
      <formula>98</formula>
    </cfRule>
    <cfRule type="cellIs" dxfId="1806" priority="530" stopIfTrue="1" operator="between">
      <formula>0</formula>
      <formula>80</formula>
    </cfRule>
  </conditionalFormatting>
  <conditionalFormatting sqref="X144:X153">
    <cfRule type="cellIs" dxfId="1805" priority="525" operator="between">
      <formula>0.96</formula>
      <formula>1</formula>
    </cfRule>
    <cfRule type="cellIs" dxfId="1804" priority="526" operator="between">
      <formula>0.61</formula>
      <formula>0.95</formula>
    </cfRule>
    <cfRule type="cellIs" dxfId="1803" priority="527" operator="between">
      <formula>0</formula>
      <formula>0.6</formula>
    </cfRule>
  </conditionalFormatting>
  <conditionalFormatting sqref="X10">
    <cfRule type="cellIs" dxfId="1802" priority="522" stopIfTrue="1" operator="between">
      <formula>99</formula>
      <formula>100</formula>
    </cfRule>
    <cfRule type="cellIs" dxfId="1801" priority="523" stopIfTrue="1" operator="between">
      <formula>81</formula>
      <formula>98</formula>
    </cfRule>
    <cfRule type="cellIs" dxfId="1800" priority="524" stopIfTrue="1" operator="between">
      <formula>0</formula>
      <formula>80</formula>
    </cfRule>
  </conditionalFormatting>
  <conditionalFormatting sqref="X10">
    <cfRule type="cellIs" dxfId="1799" priority="519" operator="between">
      <formula>0.96</formula>
      <formula>1</formula>
    </cfRule>
    <cfRule type="cellIs" dxfId="1798" priority="520" operator="between">
      <formula>0.61</formula>
      <formula>0.95</formula>
    </cfRule>
    <cfRule type="cellIs" dxfId="1797" priority="521" operator="between">
      <formula>0</formula>
      <formula>0.6</formula>
    </cfRule>
  </conditionalFormatting>
  <conditionalFormatting sqref="X45">
    <cfRule type="cellIs" dxfId="1796" priority="516" stopIfTrue="1" operator="between">
      <formula>99</formula>
      <formula>100</formula>
    </cfRule>
    <cfRule type="cellIs" dxfId="1795" priority="517" stopIfTrue="1" operator="between">
      <formula>81</formula>
      <formula>98</formula>
    </cfRule>
    <cfRule type="cellIs" dxfId="1794" priority="518" stopIfTrue="1" operator="between">
      <formula>0</formula>
      <formula>80</formula>
    </cfRule>
  </conditionalFormatting>
  <conditionalFormatting sqref="X45">
    <cfRule type="cellIs" dxfId="1793" priority="513" operator="between">
      <formula>0.96</formula>
      <formula>1</formula>
    </cfRule>
    <cfRule type="cellIs" dxfId="1792" priority="514" operator="between">
      <formula>0.61</formula>
      <formula>0.95</formula>
    </cfRule>
    <cfRule type="cellIs" dxfId="1791" priority="515" operator="between">
      <formula>0</formula>
      <formula>0.6</formula>
    </cfRule>
  </conditionalFormatting>
  <conditionalFormatting sqref="X87">
    <cfRule type="cellIs" dxfId="1790" priority="510" stopIfTrue="1" operator="between">
      <formula>99</formula>
      <formula>100</formula>
    </cfRule>
    <cfRule type="cellIs" dxfId="1789" priority="511" stopIfTrue="1" operator="between">
      <formula>81</formula>
      <formula>98</formula>
    </cfRule>
    <cfRule type="cellIs" dxfId="1788" priority="512" stopIfTrue="1" operator="between">
      <formula>0</formula>
      <formula>80</formula>
    </cfRule>
  </conditionalFormatting>
  <conditionalFormatting sqref="X87">
    <cfRule type="cellIs" dxfId="1787" priority="507" operator="between">
      <formula>0.96</formula>
      <formula>1</formula>
    </cfRule>
    <cfRule type="cellIs" dxfId="1786" priority="508" operator="between">
      <formula>0.61</formula>
      <formula>0.95</formula>
    </cfRule>
    <cfRule type="cellIs" dxfId="1785" priority="509" operator="between">
      <formula>0</formula>
      <formula>0.6</formula>
    </cfRule>
  </conditionalFormatting>
  <conditionalFormatting sqref="X108">
    <cfRule type="cellIs" dxfId="1784" priority="504" stopIfTrue="1" operator="between">
      <formula>99</formula>
      <formula>100</formula>
    </cfRule>
    <cfRule type="cellIs" dxfId="1783" priority="505" stopIfTrue="1" operator="between">
      <formula>81</formula>
      <formula>98</formula>
    </cfRule>
    <cfRule type="cellIs" dxfId="1782" priority="506" stopIfTrue="1" operator="between">
      <formula>0</formula>
      <formula>80</formula>
    </cfRule>
  </conditionalFormatting>
  <conditionalFormatting sqref="X108">
    <cfRule type="cellIs" dxfId="1781" priority="501" operator="between">
      <formula>0.96</formula>
      <formula>1</formula>
    </cfRule>
    <cfRule type="cellIs" dxfId="1780" priority="502" operator="between">
      <formula>0.61</formula>
      <formula>0.95</formula>
    </cfRule>
    <cfRule type="cellIs" dxfId="1779" priority="503" operator="between">
      <formula>0</formula>
      <formula>0.6</formula>
    </cfRule>
  </conditionalFormatting>
  <conditionalFormatting sqref="X109">
    <cfRule type="cellIs" dxfId="1778" priority="498" stopIfTrue="1" operator="between">
      <formula>99</formula>
      <formula>100</formula>
    </cfRule>
    <cfRule type="cellIs" dxfId="1777" priority="499" stopIfTrue="1" operator="between">
      <formula>81</formula>
      <formula>98</formula>
    </cfRule>
    <cfRule type="cellIs" dxfId="1776" priority="500" stopIfTrue="1" operator="between">
      <formula>0</formula>
      <formula>80</formula>
    </cfRule>
  </conditionalFormatting>
  <conditionalFormatting sqref="X109">
    <cfRule type="cellIs" dxfId="1775" priority="495" operator="between">
      <formula>0.96</formula>
      <formula>1</formula>
    </cfRule>
    <cfRule type="cellIs" dxfId="1774" priority="496" operator="between">
      <formula>0.61</formula>
      <formula>0.95</formula>
    </cfRule>
    <cfRule type="cellIs" dxfId="1773" priority="497" operator="between">
      <formula>0</formula>
      <formula>0.6</formula>
    </cfRule>
  </conditionalFormatting>
  <conditionalFormatting sqref="Y140">
    <cfRule type="cellIs" dxfId="1772" priority="489" stopIfTrue="1" operator="equal">
      <formula>"Cerrada"</formula>
    </cfRule>
    <cfRule type="cellIs" dxfId="1771" priority="490" stopIfTrue="1" operator="equal">
      <formula>"Abierta con plan"</formula>
    </cfRule>
    <cfRule type="cellIs" dxfId="1770" priority="491" stopIfTrue="1" operator="equal">
      <formula>"Abierta sin plan"</formula>
    </cfRule>
    <cfRule type="cellIs" dxfId="1769" priority="492" stopIfTrue="1" operator="equal">
      <formula>"Abierta con plan"</formula>
    </cfRule>
    <cfRule type="cellIs" dxfId="1768" priority="493" stopIfTrue="1" operator="equal">
      <formula>"Cerrada"</formula>
    </cfRule>
    <cfRule type="cellIs" dxfId="1767" priority="494" stopIfTrue="1" operator="equal">
      <formula>"Abierta sin plan"</formula>
    </cfRule>
  </conditionalFormatting>
  <conditionalFormatting sqref="Y90">
    <cfRule type="cellIs" dxfId="1766" priority="486" stopIfTrue="1" operator="equal">
      <formula>"Abierta sin plan"</formula>
    </cfRule>
    <cfRule type="cellIs" dxfId="1765" priority="487" stopIfTrue="1" operator="equal">
      <formula>"Abierta con plan"</formula>
    </cfRule>
    <cfRule type="cellIs" dxfId="1764" priority="488" stopIfTrue="1" operator="equal">
      <formula>"Cerrada"</formula>
    </cfRule>
  </conditionalFormatting>
  <conditionalFormatting sqref="Y90">
    <cfRule type="cellIs" dxfId="1763" priority="480" stopIfTrue="1" operator="equal">
      <formula>"Cerrada"</formula>
    </cfRule>
    <cfRule type="cellIs" dxfId="1762" priority="481" stopIfTrue="1" operator="equal">
      <formula>"Abierta con plan"</formula>
    </cfRule>
    <cfRule type="cellIs" dxfId="1761" priority="482" stopIfTrue="1" operator="equal">
      <formula>"Abierta sin plan"</formula>
    </cfRule>
    <cfRule type="cellIs" dxfId="1760" priority="483" stopIfTrue="1" operator="equal">
      <formula>"Abierta con plan"</formula>
    </cfRule>
    <cfRule type="cellIs" dxfId="1759" priority="484" stopIfTrue="1" operator="equal">
      <formula>"Cerrada"</formula>
    </cfRule>
    <cfRule type="cellIs" dxfId="1758" priority="485" stopIfTrue="1" operator="equal">
      <formula>"Abierta sin plan"</formula>
    </cfRule>
  </conditionalFormatting>
  <conditionalFormatting sqref="Y163">
    <cfRule type="cellIs" dxfId="1757" priority="474" stopIfTrue="1" operator="equal">
      <formula>"Cerrada"</formula>
    </cfRule>
    <cfRule type="cellIs" dxfId="1756" priority="475" stopIfTrue="1" operator="equal">
      <formula>"Abierta con plan"</formula>
    </cfRule>
    <cfRule type="cellIs" dxfId="1755" priority="476" stopIfTrue="1" operator="equal">
      <formula>"Abierta sin plan"</formula>
    </cfRule>
    <cfRule type="cellIs" dxfId="1754" priority="477" stopIfTrue="1" operator="equal">
      <formula>"Abierta con plan"</formula>
    </cfRule>
    <cfRule type="cellIs" dxfId="1753" priority="478" stopIfTrue="1" operator="equal">
      <formula>"Cerrada"</formula>
    </cfRule>
    <cfRule type="cellIs" dxfId="1752" priority="479" stopIfTrue="1" operator="equal">
      <formula>"Abierta sin plan"</formula>
    </cfRule>
  </conditionalFormatting>
  <conditionalFormatting sqref="Y163">
    <cfRule type="cellIs" dxfId="1751" priority="471" stopIfTrue="1" operator="equal">
      <formula>"Abierta sin plan"</formula>
    </cfRule>
    <cfRule type="cellIs" dxfId="1750" priority="472" stopIfTrue="1" operator="equal">
      <formula>"Abierta con plan"</formula>
    </cfRule>
    <cfRule type="cellIs" dxfId="1749" priority="473" stopIfTrue="1" operator="equal">
      <formula>"Cerrada"</formula>
    </cfRule>
  </conditionalFormatting>
  <conditionalFormatting sqref="Y163">
    <cfRule type="cellIs" dxfId="1748" priority="465" stopIfTrue="1" operator="equal">
      <formula>"Cerrada"</formula>
    </cfRule>
    <cfRule type="cellIs" dxfId="1747" priority="466" stopIfTrue="1" operator="equal">
      <formula>"Abierta con plan"</formula>
    </cfRule>
    <cfRule type="cellIs" dxfId="1746" priority="467" stopIfTrue="1" operator="equal">
      <formula>"Abierta sin plan"</formula>
    </cfRule>
    <cfRule type="cellIs" dxfId="1745" priority="468" stopIfTrue="1" operator="equal">
      <formula>"Abierta con plan"</formula>
    </cfRule>
    <cfRule type="cellIs" dxfId="1744" priority="469" stopIfTrue="1" operator="equal">
      <formula>"Cerrada"</formula>
    </cfRule>
    <cfRule type="cellIs" dxfId="1743" priority="470" stopIfTrue="1" operator="equal">
      <formula>"Abierta sin plan"</formula>
    </cfRule>
  </conditionalFormatting>
  <conditionalFormatting sqref="Y163">
    <cfRule type="cellIs" dxfId="1742" priority="462" stopIfTrue="1" operator="equal">
      <formula>"Abierta sin plan"</formula>
    </cfRule>
    <cfRule type="cellIs" dxfId="1741" priority="463" stopIfTrue="1" operator="equal">
      <formula>"Abierta con plan"</formula>
    </cfRule>
    <cfRule type="cellIs" dxfId="1740" priority="464" stopIfTrue="1" operator="equal">
      <formula>"Cerrada"</formula>
    </cfRule>
  </conditionalFormatting>
  <conditionalFormatting sqref="Y163">
    <cfRule type="cellIs" dxfId="1739" priority="456" stopIfTrue="1" operator="equal">
      <formula>"Cerrada"</formula>
    </cfRule>
    <cfRule type="cellIs" dxfId="1738" priority="457" stopIfTrue="1" operator="equal">
      <formula>"Abierta con plan"</formula>
    </cfRule>
    <cfRule type="cellIs" dxfId="1737" priority="458" stopIfTrue="1" operator="equal">
      <formula>"Abierta sin plan"</formula>
    </cfRule>
    <cfRule type="cellIs" dxfId="1736" priority="459" stopIfTrue="1" operator="equal">
      <formula>"Abierta con plan"</formula>
    </cfRule>
    <cfRule type="cellIs" dxfId="1735" priority="460" stopIfTrue="1" operator="equal">
      <formula>"Cerrada"</formula>
    </cfRule>
    <cfRule type="cellIs" dxfId="1734" priority="461" stopIfTrue="1" operator="equal">
      <formula>"Abierta sin plan"</formula>
    </cfRule>
  </conditionalFormatting>
  <conditionalFormatting sqref="Y163">
    <cfRule type="cellIs" dxfId="1733" priority="453" stopIfTrue="1" operator="equal">
      <formula>"Abierta sin plan"</formula>
    </cfRule>
    <cfRule type="cellIs" dxfId="1732" priority="454" stopIfTrue="1" operator="equal">
      <formula>"Abierta con plan"</formula>
    </cfRule>
    <cfRule type="cellIs" dxfId="1731" priority="455" stopIfTrue="1" operator="equal">
      <formula>"Cerrada"</formula>
    </cfRule>
  </conditionalFormatting>
  <conditionalFormatting sqref="Y163">
    <cfRule type="cellIs" dxfId="1730" priority="447" stopIfTrue="1" operator="equal">
      <formula>"Cerrada"</formula>
    </cfRule>
    <cfRule type="cellIs" dxfId="1729" priority="448" stopIfTrue="1" operator="equal">
      <formula>"Abierta con plan"</formula>
    </cfRule>
    <cfRule type="cellIs" dxfId="1728" priority="449" stopIfTrue="1" operator="equal">
      <formula>"Abierta sin plan"</formula>
    </cfRule>
    <cfRule type="cellIs" dxfId="1727" priority="450" stopIfTrue="1" operator="equal">
      <formula>"Abierta con plan"</formula>
    </cfRule>
    <cfRule type="cellIs" dxfId="1726" priority="451" stopIfTrue="1" operator="equal">
      <formula>"Cerrada"</formula>
    </cfRule>
    <cfRule type="cellIs" dxfId="1725" priority="452" stopIfTrue="1" operator="equal">
      <formula>"Abierta sin plan"</formula>
    </cfRule>
  </conditionalFormatting>
  <conditionalFormatting sqref="Y163">
    <cfRule type="cellIs" dxfId="1724" priority="444" stopIfTrue="1" operator="equal">
      <formula>"Abierta sin plan"</formula>
    </cfRule>
    <cfRule type="cellIs" dxfId="1723" priority="445" stopIfTrue="1" operator="equal">
      <formula>"Abierta con plan"</formula>
    </cfRule>
    <cfRule type="cellIs" dxfId="1722" priority="446" stopIfTrue="1" operator="equal">
      <formula>"Cerrada"</formula>
    </cfRule>
  </conditionalFormatting>
  <conditionalFormatting sqref="Y163">
    <cfRule type="cellIs" dxfId="1721" priority="438" stopIfTrue="1" operator="equal">
      <formula>"Cerrada"</formula>
    </cfRule>
    <cfRule type="cellIs" dxfId="1720" priority="439" stopIfTrue="1" operator="equal">
      <formula>"Abierta con plan"</formula>
    </cfRule>
    <cfRule type="cellIs" dxfId="1719" priority="440" stopIfTrue="1" operator="equal">
      <formula>"Abierta sin plan"</formula>
    </cfRule>
    <cfRule type="cellIs" dxfId="1718" priority="441" stopIfTrue="1" operator="equal">
      <formula>"Abierta con plan"</formula>
    </cfRule>
    <cfRule type="cellIs" dxfId="1717" priority="442" stopIfTrue="1" operator="equal">
      <formula>"Cerrada"</formula>
    </cfRule>
    <cfRule type="cellIs" dxfId="1716" priority="443" stopIfTrue="1" operator="equal">
      <formula>"Abierta sin plan"</formula>
    </cfRule>
  </conditionalFormatting>
  <conditionalFormatting sqref="Y163">
    <cfRule type="cellIs" dxfId="1715" priority="435" stopIfTrue="1" operator="equal">
      <formula>"Abierta sin plan"</formula>
    </cfRule>
    <cfRule type="cellIs" dxfId="1714" priority="436" stopIfTrue="1" operator="equal">
      <formula>"Abierta con plan"</formula>
    </cfRule>
    <cfRule type="cellIs" dxfId="1713" priority="437" stopIfTrue="1" operator="equal">
      <formula>"Cerrada"</formula>
    </cfRule>
  </conditionalFormatting>
  <conditionalFormatting sqref="Y171:Y174 Y176:Y180">
    <cfRule type="cellIs" dxfId="1712" priority="426" stopIfTrue="1" operator="equal">
      <formula>"Abierta sin plan"</formula>
    </cfRule>
    <cfRule type="cellIs" dxfId="1711" priority="427" stopIfTrue="1" operator="equal">
      <formula>"Abierta con plan"</formula>
    </cfRule>
    <cfRule type="cellIs" dxfId="1710" priority="428" stopIfTrue="1" operator="equal">
      <formula>"Cerrada"</formula>
    </cfRule>
  </conditionalFormatting>
  <conditionalFormatting sqref="Y171:Y174 Y176:Y180">
    <cfRule type="cellIs" dxfId="1709" priority="429" stopIfTrue="1" operator="equal">
      <formula>"Cerrada"</formula>
    </cfRule>
    <cfRule type="cellIs" dxfId="1708" priority="430" stopIfTrue="1" operator="equal">
      <formula>"Abierta con plan"</formula>
    </cfRule>
    <cfRule type="cellIs" dxfId="1707" priority="431" stopIfTrue="1" operator="equal">
      <formula>"Abierta sin plan"</formula>
    </cfRule>
    <cfRule type="cellIs" dxfId="1706" priority="432" stopIfTrue="1" operator="equal">
      <formula>"Abierta con plan"</formula>
    </cfRule>
    <cfRule type="cellIs" dxfId="1705" priority="433" stopIfTrue="1" operator="equal">
      <formula>"Cerrada"</formula>
    </cfRule>
    <cfRule type="cellIs" dxfId="1704" priority="434" stopIfTrue="1" operator="equal">
      <formula>"Abierta sin plan"</formula>
    </cfRule>
  </conditionalFormatting>
  <conditionalFormatting sqref="Y137">
    <cfRule type="cellIs" dxfId="1703" priority="423" stopIfTrue="1" operator="equal">
      <formula>"Abierta sin plan"</formula>
    </cfRule>
    <cfRule type="cellIs" dxfId="1702" priority="424" stopIfTrue="1" operator="equal">
      <formula>"Abierta con plan"</formula>
    </cfRule>
    <cfRule type="cellIs" dxfId="1701" priority="425" stopIfTrue="1" operator="equal">
      <formula>"Cerrada"</formula>
    </cfRule>
  </conditionalFormatting>
  <conditionalFormatting sqref="Y137">
    <cfRule type="cellIs" dxfId="1700" priority="420" stopIfTrue="1" operator="equal">
      <formula>"Abierta sin plan"</formula>
    </cfRule>
    <cfRule type="cellIs" dxfId="1699" priority="421" stopIfTrue="1" operator="equal">
      <formula>"Abierta con plan"</formula>
    </cfRule>
    <cfRule type="cellIs" dxfId="1698" priority="422" stopIfTrue="1" operator="equal">
      <formula>"Cerrada"</formula>
    </cfRule>
  </conditionalFormatting>
  <conditionalFormatting sqref="Y181:Y182">
    <cfRule type="cellIs" dxfId="1697" priority="411" stopIfTrue="1" operator="equal">
      <formula>"Abierta sin plan"</formula>
    </cfRule>
    <cfRule type="cellIs" dxfId="1696" priority="412" stopIfTrue="1" operator="equal">
      <formula>"Abierta con plan"</formula>
    </cfRule>
    <cfRule type="cellIs" dxfId="1695" priority="413" stopIfTrue="1" operator="equal">
      <formula>"Cerrada"</formula>
    </cfRule>
  </conditionalFormatting>
  <conditionalFormatting sqref="Y181:Y182">
    <cfRule type="cellIs" dxfId="1694" priority="414" stopIfTrue="1" operator="equal">
      <formula>"Cerrada"</formula>
    </cfRule>
    <cfRule type="cellIs" dxfId="1693" priority="415" stopIfTrue="1" operator="equal">
      <formula>"Abierta con plan"</formula>
    </cfRule>
    <cfRule type="cellIs" dxfId="1692" priority="416" stopIfTrue="1" operator="equal">
      <formula>"Abierta sin plan"</formula>
    </cfRule>
    <cfRule type="cellIs" dxfId="1691" priority="417" stopIfTrue="1" operator="equal">
      <formula>"Abierta con plan"</formula>
    </cfRule>
    <cfRule type="cellIs" dxfId="1690" priority="418" stopIfTrue="1" operator="equal">
      <formula>"Cerrada"</formula>
    </cfRule>
    <cfRule type="cellIs" dxfId="1689" priority="419" stopIfTrue="1" operator="equal">
      <formula>"Abierta sin plan"</formula>
    </cfRule>
  </conditionalFormatting>
  <conditionalFormatting sqref="Y181">
    <cfRule type="cellIs" dxfId="1688" priority="402" stopIfTrue="1" operator="equal">
      <formula>"Abierta sin plan"</formula>
    </cfRule>
    <cfRule type="cellIs" dxfId="1687" priority="403" stopIfTrue="1" operator="equal">
      <formula>"Abierta con plan"</formula>
    </cfRule>
    <cfRule type="cellIs" dxfId="1686" priority="404" stopIfTrue="1" operator="equal">
      <formula>"Cerrada"</formula>
    </cfRule>
  </conditionalFormatting>
  <conditionalFormatting sqref="Y181">
    <cfRule type="cellIs" dxfId="1685" priority="405" stopIfTrue="1" operator="equal">
      <formula>"Cerrada"</formula>
    </cfRule>
    <cfRule type="cellIs" dxfId="1684" priority="406" stopIfTrue="1" operator="equal">
      <formula>"Abierta con plan"</formula>
    </cfRule>
    <cfRule type="cellIs" dxfId="1683" priority="407" stopIfTrue="1" operator="equal">
      <formula>"Abierta sin plan"</formula>
    </cfRule>
    <cfRule type="cellIs" dxfId="1682" priority="408" stopIfTrue="1" operator="equal">
      <formula>"Abierta con plan"</formula>
    </cfRule>
    <cfRule type="cellIs" dxfId="1681" priority="409" stopIfTrue="1" operator="equal">
      <formula>"Cerrada"</formula>
    </cfRule>
    <cfRule type="cellIs" dxfId="1680" priority="410" stopIfTrue="1" operator="equal">
      <formula>"Abierta sin plan"</formula>
    </cfRule>
  </conditionalFormatting>
  <conditionalFormatting sqref="Y181">
    <cfRule type="cellIs" dxfId="1679" priority="393" stopIfTrue="1" operator="equal">
      <formula>"Abierta sin plan"</formula>
    </cfRule>
    <cfRule type="cellIs" dxfId="1678" priority="394" stopIfTrue="1" operator="equal">
      <formula>"Abierta con plan"</formula>
    </cfRule>
    <cfRule type="cellIs" dxfId="1677" priority="395" stopIfTrue="1" operator="equal">
      <formula>"Cerrada"</formula>
    </cfRule>
  </conditionalFormatting>
  <conditionalFormatting sqref="Y181">
    <cfRule type="cellIs" dxfId="1676" priority="396" stopIfTrue="1" operator="equal">
      <formula>"Cerrada"</formula>
    </cfRule>
    <cfRule type="cellIs" dxfId="1675" priority="397" stopIfTrue="1" operator="equal">
      <formula>"Abierta con plan"</formula>
    </cfRule>
    <cfRule type="cellIs" dxfId="1674" priority="398" stopIfTrue="1" operator="equal">
      <formula>"Abierta sin plan"</formula>
    </cfRule>
    <cfRule type="cellIs" dxfId="1673" priority="399" stopIfTrue="1" operator="equal">
      <formula>"Abierta con plan"</formula>
    </cfRule>
    <cfRule type="cellIs" dxfId="1672" priority="400" stopIfTrue="1" operator="equal">
      <formula>"Cerrada"</formula>
    </cfRule>
    <cfRule type="cellIs" dxfId="1671" priority="401" stopIfTrue="1" operator="equal">
      <formula>"Abierta sin plan"</formula>
    </cfRule>
  </conditionalFormatting>
  <conditionalFormatting sqref="Y182">
    <cfRule type="cellIs" dxfId="1670" priority="384" stopIfTrue="1" operator="equal">
      <formula>"Abierta sin plan"</formula>
    </cfRule>
    <cfRule type="cellIs" dxfId="1669" priority="385" stopIfTrue="1" operator="equal">
      <formula>"Abierta con plan"</formula>
    </cfRule>
    <cfRule type="cellIs" dxfId="1668" priority="386" stopIfTrue="1" operator="equal">
      <formula>"Cerrada"</formula>
    </cfRule>
  </conditionalFormatting>
  <conditionalFormatting sqref="Y182">
    <cfRule type="cellIs" dxfId="1667" priority="387" stopIfTrue="1" operator="equal">
      <formula>"Cerrada"</formula>
    </cfRule>
    <cfRule type="cellIs" dxfId="1666" priority="388" stopIfTrue="1" operator="equal">
      <formula>"Abierta con plan"</formula>
    </cfRule>
    <cfRule type="cellIs" dxfId="1665" priority="389" stopIfTrue="1" operator="equal">
      <formula>"Abierta sin plan"</formula>
    </cfRule>
    <cfRule type="cellIs" dxfId="1664" priority="390" stopIfTrue="1" operator="equal">
      <formula>"Abierta con plan"</formula>
    </cfRule>
    <cfRule type="cellIs" dxfId="1663" priority="391" stopIfTrue="1" operator="equal">
      <formula>"Cerrada"</formula>
    </cfRule>
    <cfRule type="cellIs" dxfId="1662" priority="392" stopIfTrue="1" operator="equal">
      <formula>"Abierta sin plan"</formula>
    </cfRule>
  </conditionalFormatting>
  <conditionalFormatting sqref="Y182">
    <cfRule type="cellIs" dxfId="1661" priority="375" stopIfTrue="1" operator="equal">
      <formula>"Abierta sin plan"</formula>
    </cfRule>
    <cfRule type="cellIs" dxfId="1660" priority="376" stopIfTrue="1" operator="equal">
      <formula>"Abierta con plan"</formula>
    </cfRule>
    <cfRule type="cellIs" dxfId="1659" priority="377" stopIfTrue="1" operator="equal">
      <formula>"Cerrada"</formula>
    </cfRule>
  </conditionalFormatting>
  <conditionalFormatting sqref="Y182">
    <cfRule type="cellIs" dxfId="1658" priority="378" stopIfTrue="1" operator="equal">
      <formula>"Cerrada"</formula>
    </cfRule>
    <cfRule type="cellIs" dxfId="1657" priority="379" stopIfTrue="1" operator="equal">
      <formula>"Abierta con plan"</formula>
    </cfRule>
    <cfRule type="cellIs" dxfId="1656" priority="380" stopIfTrue="1" operator="equal">
      <formula>"Abierta sin plan"</formula>
    </cfRule>
    <cfRule type="cellIs" dxfId="1655" priority="381" stopIfTrue="1" operator="equal">
      <formula>"Abierta con plan"</formula>
    </cfRule>
    <cfRule type="cellIs" dxfId="1654" priority="382" stopIfTrue="1" operator="equal">
      <formula>"Cerrada"</formula>
    </cfRule>
    <cfRule type="cellIs" dxfId="1653" priority="383" stopIfTrue="1" operator="equal">
      <formula>"Abierta sin plan"</formula>
    </cfRule>
  </conditionalFormatting>
  <conditionalFormatting sqref="Y183">
    <cfRule type="cellIs" dxfId="1652" priority="366" stopIfTrue="1" operator="equal">
      <formula>"Abierta sin plan"</formula>
    </cfRule>
    <cfRule type="cellIs" dxfId="1651" priority="367" stopIfTrue="1" operator="equal">
      <formula>"Abierta con plan"</formula>
    </cfRule>
    <cfRule type="cellIs" dxfId="1650" priority="368" stopIfTrue="1" operator="equal">
      <formula>"Cerrada"</formula>
    </cfRule>
  </conditionalFormatting>
  <conditionalFormatting sqref="Y183">
    <cfRule type="cellIs" dxfId="1649" priority="369" stopIfTrue="1" operator="equal">
      <formula>"Cerrada"</formula>
    </cfRule>
    <cfRule type="cellIs" dxfId="1648" priority="370" stopIfTrue="1" operator="equal">
      <formula>"Abierta con plan"</formula>
    </cfRule>
    <cfRule type="cellIs" dxfId="1647" priority="371" stopIfTrue="1" operator="equal">
      <formula>"Abierta sin plan"</formula>
    </cfRule>
    <cfRule type="cellIs" dxfId="1646" priority="372" stopIfTrue="1" operator="equal">
      <formula>"Abierta con plan"</formula>
    </cfRule>
    <cfRule type="cellIs" dxfId="1645" priority="373" stopIfTrue="1" operator="equal">
      <formula>"Cerrada"</formula>
    </cfRule>
    <cfRule type="cellIs" dxfId="1644" priority="374" stopIfTrue="1" operator="equal">
      <formula>"Abierta sin plan"</formula>
    </cfRule>
  </conditionalFormatting>
  <conditionalFormatting sqref="Y183">
    <cfRule type="cellIs" dxfId="1643" priority="357" stopIfTrue="1" operator="equal">
      <formula>"Abierta sin plan"</formula>
    </cfRule>
    <cfRule type="cellIs" dxfId="1642" priority="358" stopIfTrue="1" operator="equal">
      <formula>"Abierta con plan"</formula>
    </cfRule>
    <cfRule type="cellIs" dxfId="1641" priority="359" stopIfTrue="1" operator="equal">
      <formula>"Cerrada"</formula>
    </cfRule>
  </conditionalFormatting>
  <conditionalFormatting sqref="Y183">
    <cfRule type="cellIs" dxfId="1640" priority="360" stopIfTrue="1" operator="equal">
      <formula>"Cerrada"</formula>
    </cfRule>
    <cfRule type="cellIs" dxfId="1639" priority="361" stopIfTrue="1" operator="equal">
      <formula>"Abierta con plan"</formula>
    </cfRule>
    <cfRule type="cellIs" dxfId="1638" priority="362" stopIfTrue="1" operator="equal">
      <formula>"Abierta sin plan"</formula>
    </cfRule>
    <cfRule type="cellIs" dxfId="1637" priority="363" stopIfTrue="1" operator="equal">
      <formula>"Abierta con plan"</formula>
    </cfRule>
    <cfRule type="cellIs" dxfId="1636" priority="364" stopIfTrue="1" operator="equal">
      <formula>"Cerrada"</formula>
    </cfRule>
    <cfRule type="cellIs" dxfId="1635" priority="365" stopIfTrue="1" operator="equal">
      <formula>"Abierta sin plan"</formula>
    </cfRule>
  </conditionalFormatting>
  <conditionalFormatting sqref="Y187">
    <cfRule type="cellIs" dxfId="1634" priority="348" stopIfTrue="1" operator="equal">
      <formula>"Abierta sin plan"</formula>
    </cfRule>
    <cfRule type="cellIs" dxfId="1633" priority="349" stopIfTrue="1" operator="equal">
      <formula>"Abierta con plan"</formula>
    </cfRule>
    <cfRule type="cellIs" dxfId="1632" priority="350" stopIfTrue="1" operator="equal">
      <formula>"Cerrada"</formula>
    </cfRule>
  </conditionalFormatting>
  <conditionalFormatting sqref="Y187">
    <cfRule type="cellIs" dxfId="1631" priority="351" stopIfTrue="1" operator="equal">
      <formula>"Cerrada"</formula>
    </cfRule>
    <cfRule type="cellIs" dxfId="1630" priority="352" stopIfTrue="1" operator="equal">
      <formula>"Abierta con plan"</formula>
    </cfRule>
    <cfRule type="cellIs" dxfId="1629" priority="353" stopIfTrue="1" operator="equal">
      <formula>"Abierta sin plan"</formula>
    </cfRule>
    <cfRule type="cellIs" dxfId="1628" priority="354" stopIfTrue="1" operator="equal">
      <formula>"Abierta con plan"</formula>
    </cfRule>
    <cfRule type="cellIs" dxfId="1627" priority="355" stopIfTrue="1" operator="equal">
      <formula>"Cerrada"</formula>
    </cfRule>
    <cfRule type="cellIs" dxfId="1626" priority="356" stopIfTrue="1" operator="equal">
      <formula>"Abierta sin plan"</formula>
    </cfRule>
  </conditionalFormatting>
  <conditionalFormatting sqref="Y187">
    <cfRule type="cellIs" dxfId="1625" priority="339" stopIfTrue="1" operator="equal">
      <formula>"Abierta sin plan"</formula>
    </cfRule>
    <cfRule type="cellIs" dxfId="1624" priority="340" stopIfTrue="1" operator="equal">
      <formula>"Abierta con plan"</formula>
    </cfRule>
    <cfRule type="cellIs" dxfId="1623" priority="341" stopIfTrue="1" operator="equal">
      <formula>"Cerrada"</formula>
    </cfRule>
  </conditionalFormatting>
  <conditionalFormatting sqref="Y187">
    <cfRule type="cellIs" dxfId="1622" priority="342" stopIfTrue="1" operator="equal">
      <formula>"Cerrada"</formula>
    </cfRule>
    <cfRule type="cellIs" dxfId="1621" priority="343" stopIfTrue="1" operator="equal">
      <formula>"Abierta con plan"</formula>
    </cfRule>
    <cfRule type="cellIs" dxfId="1620" priority="344" stopIfTrue="1" operator="equal">
      <formula>"Abierta sin plan"</formula>
    </cfRule>
    <cfRule type="cellIs" dxfId="1619" priority="345" stopIfTrue="1" operator="equal">
      <formula>"Abierta con plan"</formula>
    </cfRule>
    <cfRule type="cellIs" dxfId="1618" priority="346" stopIfTrue="1" operator="equal">
      <formula>"Cerrada"</formula>
    </cfRule>
    <cfRule type="cellIs" dxfId="1617" priority="347" stopIfTrue="1" operator="equal">
      <formula>"Abierta sin plan"</formula>
    </cfRule>
  </conditionalFormatting>
  <conditionalFormatting sqref="Y41">
    <cfRule type="cellIs" dxfId="1616" priority="336" stopIfTrue="1" operator="equal">
      <formula>"Abierta sin plan"</formula>
    </cfRule>
    <cfRule type="cellIs" dxfId="1615" priority="337" stopIfTrue="1" operator="equal">
      <formula>"Abierta con plan"</formula>
    </cfRule>
    <cfRule type="cellIs" dxfId="1614" priority="338" stopIfTrue="1" operator="equal">
      <formula>"Cerrada"</formula>
    </cfRule>
  </conditionalFormatting>
  <conditionalFormatting sqref="Y41">
    <cfRule type="cellIs" dxfId="1613" priority="330" stopIfTrue="1" operator="equal">
      <formula>"Cerrada"</formula>
    </cfRule>
    <cfRule type="cellIs" dxfId="1612" priority="331" stopIfTrue="1" operator="equal">
      <formula>"Abierta con plan"</formula>
    </cfRule>
    <cfRule type="cellIs" dxfId="1611" priority="332" stopIfTrue="1" operator="equal">
      <formula>"Abierta sin plan"</formula>
    </cfRule>
    <cfRule type="cellIs" dxfId="1610" priority="333" stopIfTrue="1" operator="equal">
      <formula>"Abierta con plan"</formula>
    </cfRule>
    <cfRule type="cellIs" dxfId="1609" priority="334" stopIfTrue="1" operator="equal">
      <formula>"Cerrada"</formula>
    </cfRule>
    <cfRule type="cellIs" dxfId="1608" priority="335" stopIfTrue="1" operator="equal">
      <formula>"Abierta sin plan"</formula>
    </cfRule>
  </conditionalFormatting>
  <conditionalFormatting sqref="Y46">
    <cfRule type="cellIs" dxfId="1607" priority="324" stopIfTrue="1" operator="equal">
      <formula>"Cerrada"</formula>
    </cfRule>
    <cfRule type="cellIs" dxfId="1606" priority="325" stopIfTrue="1" operator="equal">
      <formula>"Abierta con plan"</formula>
    </cfRule>
    <cfRule type="cellIs" dxfId="1605" priority="326" stopIfTrue="1" operator="equal">
      <formula>"Abierta sin plan"</formula>
    </cfRule>
    <cfRule type="cellIs" dxfId="1604" priority="327" stopIfTrue="1" operator="equal">
      <formula>"Abierta con plan"</formula>
    </cfRule>
    <cfRule type="cellIs" dxfId="1603" priority="328" stopIfTrue="1" operator="equal">
      <formula>"Cerrada"</formula>
    </cfRule>
    <cfRule type="cellIs" dxfId="1602" priority="329" stopIfTrue="1" operator="equal">
      <formula>"Abierta sin plan"</formula>
    </cfRule>
  </conditionalFormatting>
  <conditionalFormatting sqref="Y62">
    <cfRule type="cellIs" dxfId="1601" priority="321" stopIfTrue="1" operator="equal">
      <formula>"Abierta sin plan"</formula>
    </cfRule>
    <cfRule type="cellIs" dxfId="1600" priority="322" stopIfTrue="1" operator="equal">
      <formula>"Abierta con plan"</formula>
    </cfRule>
    <cfRule type="cellIs" dxfId="1599" priority="323" stopIfTrue="1" operator="equal">
      <formula>"Cerrada"</formula>
    </cfRule>
  </conditionalFormatting>
  <conditionalFormatting sqref="Y62">
    <cfRule type="cellIs" dxfId="1598" priority="315" stopIfTrue="1" operator="equal">
      <formula>"Cerrada"</formula>
    </cfRule>
    <cfRule type="cellIs" dxfId="1597" priority="316" stopIfTrue="1" operator="equal">
      <formula>"Abierta con plan"</formula>
    </cfRule>
    <cfRule type="cellIs" dxfId="1596" priority="317" stopIfTrue="1" operator="equal">
      <formula>"Abierta sin plan"</formula>
    </cfRule>
    <cfRule type="cellIs" dxfId="1595" priority="318" stopIfTrue="1" operator="equal">
      <formula>"Abierta con plan"</formula>
    </cfRule>
    <cfRule type="cellIs" dxfId="1594" priority="319" stopIfTrue="1" operator="equal">
      <formula>"Cerrada"</formula>
    </cfRule>
    <cfRule type="cellIs" dxfId="1593" priority="320" stopIfTrue="1" operator="equal">
      <formula>"Abierta sin plan"</formula>
    </cfRule>
  </conditionalFormatting>
  <conditionalFormatting sqref="Y66">
    <cfRule type="cellIs" dxfId="1592" priority="309" stopIfTrue="1" operator="equal">
      <formula>"Cerrada"</formula>
    </cfRule>
    <cfRule type="cellIs" dxfId="1591" priority="310" stopIfTrue="1" operator="equal">
      <formula>"Abierta con plan"</formula>
    </cfRule>
    <cfRule type="cellIs" dxfId="1590" priority="311" stopIfTrue="1" operator="equal">
      <formula>"Abierta sin plan"</formula>
    </cfRule>
    <cfRule type="cellIs" dxfId="1589" priority="312" stopIfTrue="1" operator="equal">
      <formula>"Abierta con plan"</formula>
    </cfRule>
    <cfRule type="cellIs" dxfId="1588" priority="313" stopIfTrue="1" operator="equal">
      <formula>"Cerrada"</formula>
    </cfRule>
    <cfRule type="cellIs" dxfId="1587" priority="314" stopIfTrue="1" operator="equal">
      <formula>"Abierta sin plan"</formula>
    </cfRule>
  </conditionalFormatting>
  <conditionalFormatting sqref="Y66">
    <cfRule type="cellIs" dxfId="1586" priority="306" stopIfTrue="1" operator="equal">
      <formula>"Abierta sin plan"</formula>
    </cfRule>
    <cfRule type="cellIs" dxfId="1585" priority="307" stopIfTrue="1" operator="equal">
      <formula>"Abierta con plan"</formula>
    </cfRule>
    <cfRule type="cellIs" dxfId="1584" priority="308" stopIfTrue="1" operator="equal">
      <formula>"Cerrada"</formula>
    </cfRule>
  </conditionalFormatting>
  <conditionalFormatting sqref="Y66">
    <cfRule type="cellIs" dxfId="1583" priority="303" stopIfTrue="1" operator="equal">
      <formula>"Abierta sin plan"</formula>
    </cfRule>
    <cfRule type="cellIs" dxfId="1582" priority="304" stopIfTrue="1" operator="equal">
      <formula>"Abierta con plan"</formula>
    </cfRule>
    <cfRule type="cellIs" dxfId="1581" priority="305" stopIfTrue="1" operator="equal">
      <formula>"Cerrada"</formula>
    </cfRule>
  </conditionalFormatting>
  <conditionalFormatting sqref="Y66">
    <cfRule type="cellIs" dxfId="1580" priority="297" stopIfTrue="1" operator="equal">
      <formula>"Cerrada"</formula>
    </cfRule>
    <cfRule type="cellIs" dxfId="1579" priority="298" stopIfTrue="1" operator="equal">
      <formula>"Abierta con plan"</formula>
    </cfRule>
    <cfRule type="cellIs" dxfId="1578" priority="299" stopIfTrue="1" operator="equal">
      <formula>"Abierta sin plan"</formula>
    </cfRule>
    <cfRule type="cellIs" dxfId="1577" priority="300" stopIfTrue="1" operator="equal">
      <formula>"Abierta con plan"</formula>
    </cfRule>
    <cfRule type="cellIs" dxfId="1576" priority="301" stopIfTrue="1" operator="equal">
      <formula>"Cerrada"</formula>
    </cfRule>
    <cfRule type="cellIs" dxfId="1575" priority="302" stopIfTrue="1" operator="equal">
      <formula>"Abierta sin plan"</formula>
    </cfRule>
  </conditionalFormatting>
  <conditionalFormatting sqref="Y203">
    <cfRule type="cellIs" dxfId="1574" priority="294" stopIfTrue="1" operator="equal">
      <formula>"Abierta sin plan"</formula>
    </cfRule>
    <cfRule type="cellIs" dxfId="1573" priority="295" stopIfTrue="1" operator="equal">
      <formula>"Abierta con plan"</formula>
    </cfRule>
    <cfRule type="cellIs" dxfId="1572" priority="296" stopIfTrue="1" operator="equal">
      <formula>"Cerrada"</formula>
    </cfRule>
  </conditionalFormatting>
  <conditionalFormatting sqref="Y203">
    <cfRule type="cellIs" dxfId="1571" priority="288" stopIfTrue="1" operator="equal">
      <formula>"Cerrada"</formula>
    </cfRule>
    <cfRule type="cellIs" dxfId="1570" priority="289" stopIfTrue="1" operator="equal">
      <formula>"Abierta con plan"</formula>
    </cfRule>
    <cfRule type="cellIs" dxfId="1569" priority="290" stopIfTrue="1" operator="equal">
      <formula>"Abierta sin plan"</formula>
    </cfRule>
    <cfRule type="cellIs" dxfId="1568" priority="291" stopIfTrue="1" operator="equal">
      <formula>"Abierta con plan"</formula>
    </cfRule>
    <cfRule type="cellIs" dxfId="1567" priority="292" stopIfTrue="1" operator="equal">
      <formula>"Cerrada"</formula>
    </cfRule>
    <cfRule type="cellIs" dxfId="1566" priority="293" stopIfTrue="1" operator="equal">
      <formula>"Abierta sin plan"</formula>
    </cfRule>
  </conditionalFormatting>
  <conditionalFormatting sqref="X203">
    <cfRule type="cellIs" dxfId="1565" priority="285" stopIfTrue="1" operator="between">
      <formula>99</formula>
      <formula>100</formula>
    </cfRule>
    <cfRule type="cellIs" dxfId="1564" priority="286" stopIfTrue="1" operator="between">
      <formula>81</formula>
      <formula>98</formula>
    </cfRule>
    <cfRule type="cellIs" dxfId="1563" priority="287" stopIfTrue="1" operator="between">
      <formula>0</formula>
      <formula>80</formula>
    </cfRule>
  </conditionalFormatting>
  <conditionalFormatting sqref="X203">
    <cfRule type="cellIs" dxfId="1562" priority="282" operator="between">
      <formula>0.96</formula>
      <formula>1</formula>
    </cfRule>
    <cfRule type="cellIs" dxfId="1561" priority="283" operator="between">
      <formula>0.61</formula>
      <formula>0.95</formula>
    </cfRule>
    <cfRule type="cellIs" dxfId="1560" priority="284" operator="between">
      <formula>0</formula>
      <formula>0.6</formula>
    </cfRule>
  </conditionalFormatting>
  <conditionalFormatting sqref="Y160">
    <cfRule type="cellIs" dxfId="1559" priority="276" stopIfTrue="1" operator="equal">
      <formula>"Cerrada"</formula>
    </cfRule>
    <cfRule type="cellIs" dxfId="1558" priority="277" stopIfTrue="1" operator="equal">
      <formula>"Abierta con plan"</formula>
    </cfRule>
    <cfRule type="cellIs" dxfId="1557" priority="278" stopIfTrue="1" operator="equal">
      <formula>"Abierta sin plan"</formula>
    </cfRule>
    <cfRule type="cellIs" dxfId="1556" priority="279" stopIfTrue="1" operator="equal">
      <formula>"Abierta con plan"</formula>
    </cfRule>
    <cfRule type="cellIs" dxfId="1555" priority="280" stopIfTrue="1" operator="equal">
      <formula>"Cerrada"</formula>
    </cfRule>
    <cfRule type="cellIs" dxfId="1554" priority="281" stopIfTrue="1" operator="equal">
      <formula>"Abierta sin plan"</formula>
    </cfRule>
  </conditionalFormatting>
  <conditionalFormatting sqref="Y160">
    <cfRule type="cellIs" dxfId="1553" priority="273" stopIfTrue="1" operator="equal">
      <formula>"Abierta sin plan"</formula>
    </cfRule>
    <cfRule type="cellIs" dxfId="1552" priority="274" stopIfTrue="1" operator="equal">
      <formula>"Abierta con plan"</formula>
    </cfRule>
    <cfRule type="cellIs" dxfId="1551" priority="275" stopIfTrue="1" operator="equal">
      <formula>"Cerrada"</formula>
    </cfRule>
  </conditionalFormatting>
  <conditionalFormatting sqref="Y189">
    <cfRule type="cellIs" dxfId="1550" priority="270" stopIfTrue="1" operator="equal">
      <formula>"Abierta sin plan"</formula>
    </cfRule>
    <cfRule type="cellIs" dxfId="1549" priority="271" stopIfTrue="1" operator="equal">
      <formula>"Abierta con plan"</formula>
    </cfRule>
    <cfRule type="cellIs" dxfId="1548" priority="272" stopIfTrue="1" operator="equal">
      <formula>"Cerrada"</formula>
    </cfRule>
  </conditionalFormatting>
  <conditionalFormatting sqref="Y189">
    <cfRule type="cellIs" dxfId="1547" priority="264" stopIfTrue="1" operator="equal">
      <formula>"Cerrada"</formula>
    </cfRule>
    <cfRule type="cellIs" dxfId="1546" priority="265" stopIfTrue="1" operator="equal">
      <formula>"Abierta con plan"</formula>
    </cfRule>
    <cfRule type="cellIs" dxfId="1545" priority="266" stopIfTrue="1" operator="equal">
      <formula>"Abierta sin plan"</formula>
    </cfRule>
    <cfRule type="cellIs" dxfId="1544" priority="267" stopIfTrue="1" operator="equal">
      <formula>"Abierta con plan"</formula>
    </cfRule>
    <cfRule type="cellIs" dxfId="1543" priority="268" stopIfTrue="1" operator="equal">
      <formula>"Cerrada"</formula>
    </cfRule>
    <cfRule type="cellIs" dxfId="1542" priority="269" stopIfTrue="1" operator="equal">
      <formula>"Abierta sin plan"</formula>
    </cfRule>
  </conditionalFormatting>
  <conditionalFormatting sqref="X189">
    <cfRule type="cellIs" dxfId="1541" priority="261" stopIfTrue="1" operator="between">
      <formula>99</formula>
      <formula>100</formula>
    </cfRule>
    <cfRule type="cellIs" dxfId="1540" priority="262" stopIfTrue="1" operator="between">
      <formula>81</formula>
      <formula>98</formula>
    </cfRule>
    <cfRule type="cellIs" dxfId="1539" priority="263" stopIfTrue="1" operator="between">
      <formula>0</formula>
      <formula>80</formula>
    </cfRule>
  </conditionalFormatting>
  <conditionalFormatting sqref="X189">
    <cfRule type="cellIs" dxfId="1538" priority="258" operator="between">
      <formula>0.96</formula>
      <formula>1</formula>
    </cfRule>
    <cfRule type="cellIs" dxfId="1537" priority="259" operator="between">
      <formula>0.61</formula>
      <formula>0.95</formula>
    </cfRule>
    <cfRule type="cellIs" dxfId="1536" priority="260" operator="between">
      <formula>0</formula>
      <formula>0.6</formula>
    </cfRule>
  </conditionalFormatting>
  <conditionalFormatting sqref="Y191">
    <cfRule type="cellIs" dxfId="1535" priority="255" stopIfTrue="1" operator="equal">
      <formula>"Abierta sin plan"</formula>
    </cfRule>
    <cfRule type="cellIs" dxfId="1534" priority="256" stopIfTrue="1" operator="equal">
      <formula>"Abierta con plan"</formula>
    </cfRule>
    <cfRule type="cellIs" dxfId="1533" priority="257" stopIfTrue="1" operator="equal">
      <formula>"Cerrada"</formula>
    </cfRule>
  </conditionalFormatting>
  <conditionalFormatting sqref="Y191">
    <cfRule type="cellIs" dxfId="1532" priority="249" stopIfTrue="1" operator="equal">
      <formula>"Cerrada"</formula>
    </cfRule>
    <cfRule type="cellIs" dxfId="1531" priority="250" stopIfTrue="1" operator="equal">
      <formula>"Abierta con plan"</formula>
    </cfRule>
    <cfRule type="cellIs" dxfId="1530" priority="251" stopIfTrue="1" operator="equal">
      <formula>"Abierta sin plan"</formula>
    </cfRule>
    <cfRule type="cellIs" dxfId="1529" priority="252" stopIfTrue="1" operator="equal">
      <formula>"Abierta con plan"</formula>
    </cfRule>
    <cfRule type="cellIs" dxfId="1528" priority="253" stopIfTrue="1" operator="equal">
      <formula>"Cerrada"</formula>
    </cfRule>
    <cfRule type="cellIs" dxfId="1527" priority="254" stopIfTrue="1" operator="equal">
      <formula>"Abierta sin plan"</formula>
    </cfRule>
  </conditionalFormatting>
  <conditionalFormatting sqref="X191">
    <cfRule type="cellIs" dxfId="1526" priority="246" stopIfTrue="1" operator="between">
      <formula>99</formula>
      <formula>100</formula>
    </cfRule>
    <cfRule type="cellIs" dxfId="1525" priority="247" stopIfTrue="1" operator="between">
      <formula>81</formula>
      <formula>98</formula>
    </cfRule>
    <cfRule type="cellIs" dxfId="1524" priority="248" stopIfTrue="1" operator="between">
      <formula>0</formula>
      <formula>80</formula>
    </cfRule>
  </conditionalFormatting>
  <conditionalFormatting sqref="X191">
    <cfRule type="cellIs" dxfId="1523" priority="243" operator="between">
      <formula>0.96</formula>
      <formula>1</formula>
    </cfRule>
    <cfRule type="cellIs" dxfId="1522" priority="244" operator="between">
      <formula>0.61</formula>
      <formula>0.95</formula>
    </cfRule>
    <cfRule type="cellIs" dxfId="1521" priority="245" operator="between">
      <formula>0</formula>
      <formula>0.6</formula>
    </cfRule>
  </conditionalFormatting>
  <conditionalFormatting sqref="Y190">
    <cfRule type="cellIs" dxfId="1520" priority="240" stopIfTrue="1" operator="equal">
      <formula>"Abierta sin plan"</formula>
    </cfRule>
    <cfRule type="cellIs" dxfId="1519" priority="241" stopIfTrue="1" operator="equal">
      <formula>"Abierta con plan"</formula>
    </cfRule>
    <cfRule type="cellIs" dxfId="1518" priority="242" stopIfTrue="1" operator="equal">
      <formula>"Cerrada"</formula>
    </cfRule>
  </conditionalFormatting>
  <conditionalFormatting sqref="Y190">
    <cfRule type="cellIs" dxfId="1517" priority="234" stopIfTrue="1" operator="equal">
      <formula>"Cerrada"</formula>
    </cfRule>
    <cfRule type="cellIs" dxfId="1516" priority="235" stopIfTrue="1" operator="equal">
      <formula>"Abierta con plan"</formula>
    </cfRule>
    <cfRule type="cellIs" dxfId="1515" priority="236" stopIfTrue="1" operator="equal">
      <formula>"Abierta sin plan"</formula>
    </cfRule>
    <cfRule type="cellIs" dxfId="1514" priority="237" stopIfTrue="1" operator="equal">
      <formula>"Abierta con plan"</formula>
    </cfRule>
    <cfRule type="cellIs" dxfId="1513" priority="238" stopIfTrue="1" operator="equal">
      <formula>"Cerrada"</formula>
    </cfRule>
    <cfRule type="cellIs" dxfId="1512" priority="239" stopIfTrue="1" operator="equal">
      <formula>"Abierta sin plan"</formula>
    </cfRule>
  </conditionalFormatting>
  <conditionalFormatting sqref="X190">
    <cfRule type="cellIs" dxfId="1511" priority="231" stopIfTrue="1" operator="between">
      <formula>99</formula>
      <formula>100</formula>
    </cfRule>
    <cfRule type="cellIs" dxfId="1510" priority="232" stopIfTrue="1" operator="between">
      <formula>81</formula>
      <formula>98</formula>
    </cfRule>
    <cfRule type="cellIs" dxfId="1509" priority="233" stopIfTrue="1" operator="between">
      <formula>0</formula>
      <formula>80</formula>
    </cfRule>
  </conditionalFormatting>
  <conditionalFormatting sqref="X190">
    <cfRule type="cellIs" dxfId="1508" priority="228" operator="between">
      <formula>0.96</formula>
      <formula>1</formula>
    </cfRule>
    <cfRule type="cellIs" dxfId="1507" priority="229" operator="between">
      <formula>0.61</formula>
      <formula>0.95</formula>
    </cfRule>
    <cfRule type="cellIs" dxfId="1506" priority="230" operator="between">
      <formula>0</formula>
      <formula>0.6</formula>
    </cfRule>
  </conditionalFormatting>
  <conditionalFormatting sqref="Y137">
    <cfRule type="cellIs" dxfId="1505" priority="225" stopIfTrue="1" operator="equal">
      <formula>"Abierta sin plan"</formula>
    </cfRule>
    <cfRule type="cellIs" dxfId="1504" priority="226" stopIfTrue="1" operator="equal">
      <formula>"Abierta con plan"</formula>
    </cfRule>
    <cfRule type="cellIs" dxfId="1503" priority="227" stopIfTrue="1" operator="equal">
      <formula>"Cerrada"</formula>
    </cfRule>
  </conditionalFormatting>
  <conditionalFormatting sqref="Y277">
    <cfRule type="cellIs" dxfId="1502" priority="222" stopIfTrue="1" operator="equal">
      <formula>"Abierta sin plan"</formula>
    </cfRule>
    <cfRule type="cellIs" dxfId="1501" priority="223" stopIfTrue="1" operator="equal">
      <formula>"Abierta con plan"</formula>
    </cfRule>
    <cfRule type="cellIs" dxfId="1500" priority="224" stopIfTrue="1" operator="equal">
      <formula>"Cerrada"</formula>
    </cfRule>
  </conditionalFormatting>
  <conditionalFormatting sqref="Y277">
    <cfRule type="cellIs" dxfId="1499" priority="216" stopIfTrue="1" operator="equal">
      <formula>"Cerrada"</formula>
    </cfRule>
    <cfRule type="cellIs" dxfId="1498" priority="217" stopIfTrue="1" operator="equal">
      <formula>"Abierta con plan"</formula>
    </cfRule>
    <cfRule type="cellIs" dxfId="1497" priority="218" stopIfTrue="1" operator="equal">
      <formula>"Abierta sin plan"</formula>
    </cfRule>
    <cfRule type="cellIs" dxfId="1496" priority="219" stopIfTrue="1" operator="equal">
      <formula>"Abierta con plan"</formula>
    </cfRule>
    <cfRule type="cellIs" dxfId="1495" priority="220" stopIfTrue="1" operator="equal">
      <formula>"Cerrada"</formula>
    </cfRule>
    <cfRule type="cellIs" dxfId="1494" priority="221" stopIfTrue="1" operator="equal">
      <formula>"Abierta sin plan"</formula>
    </cfRule>
  </conditionalFormatting>
  <conditionalFormatting sqref="X277">
    <cfRule type="cellIs" dxfId="1493" priority="213" stopIfTrue="1" operator="between">
      <formula>99</formula>
      <formula>100</formula>
    </cfRule>
    <cfRule type="cellIs" dxfId="1492" priority="214" stopIfTrue="1" operator="between">
      <formula>81</formula>
      <formula>98</formula>
    </cfRule>
    <cfRule type="cellIs" dxfId="1491" priority="215" stopIfTrue="1" operator="between">
      <formula>0</formula>
      <formula>80</formula>
    </cfRule>
  </conditionalFormatting>
  <conditionalFormatting sqref="X277">
    <cfRule type="cellIs" dxfId="1490" priority="210" operator="between">
      <formula>0.96</formula>
      <formula>1</formula>
    </cfRule>
    <cfRule type="cellIs" dxfId="1489" priority="211" operator="between">
      <formula>0.61</formula>
      <formula>0.95</formula>
    </cfRule>
    <cfRule type="cellIs" dxfId="1488" priority="212" operator="between">
      <formula>0</formula>
      <formula>0.6</formula>
    </cfRule>
  </conditionalFormatting>
  <conditionalFormatting sqref="Y180">
    <cfRule type="cellIs" dxfId="1487" priority="201" stopIfTrue="1" operator="equal">
      <formula>"Abierta sin plan"</formula>
    </cfRule>
    <cfRule type="cellIs" dxfId="1486" priority="202" stopIfTrue="1" operator="equal">
      <formula>"Abierta con plan"</formula>
    </cfRule>
    <cfRule type="cellIs" dxfId="1485" priority="203" stopIfTrue="1" operator="equal">
      <formula>"Cerrada"</formula>
    </cfRule>
  </conditionalFormatting>
  <conditionalFormatting sqref="Y180">
    <cfRule type="cellIs" dxfId="1484" priority="204" stopIfTrue="1" operator="equal">
      <formula>"Cerrada"</formula>
    </cfRule>
    <cfRule type="cellIs" dxfId="1483" priority="205" stopIfTrue="1" operator="equal">
      <formula>"Abierta con plan"</formula>
    </cfRule>
    <cfRule type="cellIs" dxfId="1482" priority="206" stopIfTrue="1" operator="equal">
      <formula>"Abierta sin plan"</formula>
    </cfRule>
    <cfRule type="cellIs" dxfId="1481" priority="207" stopIfTrue="1" operator="equal">
      <formula>"Abierta con plan"</formula>
    </cfRule>
    <cfRule type="cellIs" dxfId="1480" priority="208" stopIfTrue="1" operator="equal">
      <formula>"Cerrada"</formula>
    </cfRule>
    <cfRule type="cellIs" dxfId="1479" priority="209" stopIfTrue="1" operator="equal">
      <formula>"Abierta sin plan"</formula>
    </cfRule>
  </conditionalFormatting>
  <conditionalFormatting sqref="Y72">
    <cfRule type="cellIs" dxfId="1478" priority="195" stopIfTrue="1" operator="equal">
      <formula>"Cerrada"</formula>
    </cfRule>
    <cfRule type="cellIs" dxfId="1477" priority="196" stopIfTrue="1" operator="equal">
      <formula>"Abierta con plan"</formula>
    </cfRule>
    <cfRule type="cellIs" dxfId="1476" priority="197" stopIfTrue="1" operator="equal">
      <formula>"Abierta sin plan"</formula>
    </cfRule>
    <cfRule type="cellIs" dxfId="1475" priority="198" stopIfTrue="1" operator="equal">
      <formula>"Abierta con plan"</formula>
    </cfRule>
    <cfRule type="cellIs" dxfId="1474" priority="199" stopIfTrue="1" operator="equal">
      <formula>"Cerrada"</formula>
    </cfRule>
    <cfRule type="cellIs" dxfId="1473" priority="200" stopIfTrue="1" operator="equal">
      <formula>"Abierta sin plan"</formula>
    </cfRule>
  </conditionalFormatting>
  <conditionalFormatting sqref="Y72">
    <cfRule type="cellIs" dxfId="1472" priority="192" stopIfTrue="1" operator="equal">
      <formula>"Abierta sin plan"</formula>
    </cfRule>
    <cfRule type="cellIs" dxfId="1471" priority="193" stopIfTrue="1" operator="equal">
      <formula>"Abierta con plan"</formula>
    </cfRule>
    <cfRule type="cellIs" dxfId="1470" priority="194" stopIfTrue="1" operator="equal">
      <formula>"Cerrada"</formula>
    </cfRule>
  </conditionalFormatting>
  <conditionalFormatting sqref="Y358">
    <cfRule type="cellIs" dxfId="1469" priority="189" stopIfTrue="1" operator="equal">
      <formula>"Abierta sin plan"</formula>
    </cfRule>
    <cfRule type="cellIs" dxfId="1468" priority="190" stopIfTrue="1" operator="equal">
      <formula>"Abierta con plan"</formula>
    </cfRule>
    <cfRule type="cellIs" dxfId="1467" priority="191" stopIfTrue="1" operator="equal">
      <formula>"Cerrada"</formula>
    </cfRule>
  </conditionalFormatting>
  <conditionalFormatting sqref="Y358">
    <cfRule type="cellIs" dxfId="1466" priority="183" stopIfTrue="1" operator="equal">
      <formula>"Cerrada"</formula>
    </cfRule>
    <cfRule type="cellIs" dxfId="1465" priority="184" stopIfTrue="1" operator="equal">
      <formula>"Abierta con plan"</formula>
    </cfRule>
    <cfRule type="cellIs" dxfId="1464" priority="185" stopIfTrue="1" operator="equal">
      <formula>"Abierta sin plan"</formula>
    </cfRule>
    <cfRule type="cellIs" dxfId="1463" priority="186" stopIfTrue="1" operator="equal">
      <formula>"Abierta con plan"</formula>
    </cfRule>
    <cfRule type="cellIs" dxfId="1462" priority="187" stopIfTrue="1" operator="equal">
      <formula>"Cerrada"</formula>
    </cfRule>
    <cfRule type="cellIs" dxfId="1461" priority="188" stopIfTrue="1" operator="equal">
      <formula>"Abierta sin plan"</formula>
    </cfRule>
  </conditionalFormatting>
  <conditionalFormatting sqref="X358">
    <cfRule type="cellIs" dxfId="1460" priority="180" stopIfTrue="1" operator="between">
      <formula>99</formula>
      <formula>100</formula>
    </cfRule>
    <cfRule type="cellIs" dxfId="1459" priority="181" stopIfTrue="1" operator="between">
      <formula>81</formula>
      <formula>98</formula>
    </cfRule>
    <cfRule type="cellIs" dxfId="1458" priority="182" stopIfTrue="1" operator="between">
      <formula>0</formula>
      <formula>80</formula>
    </cfRule>
  </conditionalFormatting>
  <conditionalFormatting sqref="X358">
    <cfRule type="cellIs" dxfId="1457" priority="177" operator="between">
      <formula>0.96</formula>
      <formula>1</formula>
    </cfRule>
    <cfRule type="cellIs" dxfId="1456" priority="178" operator="between">
      <formula>0.61</formula>
      <formula>0.95</formula>
    </cfRule>
    <cfRule type="cellIs" dxfId="1455" priority="179" operator="between">
      <formula>0</formula>
      <formula>0.6</formula>
    </cfRule>
  </conditionalFormatting>
  <conditionalFormatting sqref="Y268">
    <cfRule type="cellIs" dxfId="1454" priority="174" stopIfTrue="1" operator="equal">
      <formula>"Abierta sin plan"</formula>
    </cfRule>
    <cfRule type="cellIs" dxfId="1453" priority="175" stopIfTrue="1" operator="equal">
      <formula>"Abierta con plan"</formula>
    </cfRule>
    <cfRule type="cellIs" dxfId="1452" priority="176" stopIfTrue="1" operator="equal">
      <formula>"Cerrada"</formula>
    </cfRule>
  </conditionalFormatting>
  <conditionalFormatting sqref="Y268">
    <cfRule type="cellIs" dxfId="1451" priority="168" stopIfTrue="1" operator="equal">
      <formula>"Cerrada"</formula>
    </cfRule>
    <cfRule type="cellIs" dxfId="1450" priority="169" stopIfTrue="1" operator="equal">
      <formula>"Abierta con plan"</formula>
    </cfRule>
    <cfRule type="cellIs" dxfId="1449" priority="170" stopIfTrue="1" operator="equal">
      <formula>"Abierta sin plan"</formula>
    </cfRule>
    <cfRule type="cellIs" dxfId="1448" priority="171" stopIfTrue="1" operator="equal">
      <formula>"Abierta con plan"</formula>
    </cfRule>
    <cfRule type="cellIs" dxfId="1447" priority="172" stopIfTrue="1" operator="equal">
      <formula>"Cerrada"</formula>
    </cfRule>
    <cfRule type="cellIs" dxfId="1446" priority="173" stopIfTrue="1" operator="equal">
      <formula>"Abierta sin plan"</formula>
    </cfRule>
  </conditionalFormatting>
  <conditionalFormatting sqref="X268">
    <cfRule type="cellIs" dxfId="1445" priority="165" stopIfTrue="1" operator="between">
      <formula>99</formula>
      <formula>100</formula>
    </cfRule>
    <cfRule type="cellIs" dxfId="1444" priority="166" stopIfTrue="1" operator="between">
      <formula>81</formula>
      <formula>98</formula>
    </cfRule>
    <cfRule type="cellIs" dxfId="1443" priority="167" stopIfTrue="1" operator="between">
      <formula>0</formula>
      <formula>80</formula>
    </cfRule>
  </conditionalFormatting>
  <conditionalFormatting sqref="X268">
    <cfRule type="cellIs" dxfId="1442" priority="162" operator="between">
      <formula>0.96</formula>
      <formula>1</formula>
    </cfRule>
    <cfRule type="cellIs" dxfId="1441" priority="163" operator="between">
      <formula>0.61</formula>
      <formula>0.95</formula>
    </cfRule>
    <cfRule type="cellIs" dxfId="1440" priority="164" operator="between">
      <formula>0</formula>
      <formula>0.6</formula>
    </cfRule>
  </conditionalFormatting>
  <conditionalFormatting sqref="Y269">
    <cfRule type="cellIs" dxfId="1439" priority="159" stopIfTrue="1" operator="equal">
      <formula>"Abierta sin plan"</formula>
    </cfRule>
    <cfRule type="cellIs" dxfId="1438" priority="160" stopIfTrue="1" operator="equal">
      <formula>"Abierta con plan"</formula>
    </cfRule>
    <cfRule type="cellIs" dxfId="1437" priority="161" stopIfTrue="1" operator="equal">
      <formula>"Cerrada"</formula>
    </cfRule>
  </conditionalFormatting>
  <conditionalFormatting sqref="Y269">
    <cfRule type="cellIs" dxfId="1436" priority="153" stopIfTrue="1" operator="equal">
      <formula>"Cerrada"</formula>
    </cfRule>
    <cfRule type="cellIs" dxfId="1435" priority="154" stopIfTrue="1" operator="equal">
      <formula>"Abierta con plan"</formula>
    </cfRule>
    <cfRule type="cellIs" dxfId="1434" priority="155" stopIfTrue="1" operator="equal">
      <formula>"Abierta sin plan"</formula>
    </cfRule>
    <cfRule type="cellIs" dxfId="1433" priority="156" stopIfTrue="1" operator="equal">
      <formula>"Abierta con plan"</formula>
    </cfRule>
    <cfRule type="cellIs" dxfId="1432" priority="157" stopIfTrue="1" operator="equal">
      <formula>"Cerrada"</formula>
    </cfRule>
    <cfRule type="cellIs" dxfId="1431" priority="158" stopIfTrue="1" operator="equal">
      <formula>"Abierta sin plan"</formula>
    </cfRule>
  </conditionalFormatting>
  <conditionalFormatting sqref="X269">
    <cfRule type="cellIs" dxfId="1430" priority="150" stopIfTrue="1" operator="between">
      <formula>99</formula>
      <formula>100</formula>
    </cfRule>
    <cfRule type="cellIs" dxfId="1429" priority="151" stopIfTrue="1" operator="between">
      <formula>81</formula>
      <formula>98</formula>
    </cfRule>
    <cfRule type="cellIs" dxfId="1428" priority="152" stopIfTrue="1" operator="between">
      <formula>0</formula>
      <formula>80</formula>
    </cfRule>
  </conditionalFormatting>
  <conditionalFormatting sqref="X269">
    <cfRule type="cellIs" dxfId="1427" priority="147" operator="between">
      <formula>0.96</formula>
      <formula>1</formula>
    </cfRule>
    <cfRule type="cellIs" dxfId="1426" priority="148" operator="between">
      <formula>0.61</formula>
      <formula>0.95</formula>
    </cfRule>
    <cfRule type="cellIs" dxfId="1425" priority="149" operator="between">
      <formula>0</formula>
      <formula>0.6</formula>
    </cfRule>
  </conditionalFormatting>
  <conditionalFormatting sqref="Y270">
    <cfRule type="cellIs" dxfId="1424" priority="144" stopIfTrue="1" operator="equal">
      <formula>"Abierta sin plan"</formula>
    </cfRule>
    <cfRule type="cellIs" dxfId="1423" priority="145" stopIfTrue="1" operator="equal">
      <formula>"Abierta con plan"</formula>
    </cfRule>
    <cfRule type="cellIs" dxfId="1422" priority="146" stopIfTrue="1" operator="equal">
      <formula>"Cerrada"</formula>
    </cfRule>
  </conditionalFormatting>
  <conditionalFormatting sqref="Y270">
    <cfRule type="cellIs" dxfId="1421" priority="138" stopIfTrue="1" operator="equal">
      <formula>"Cerrada"</formula>
    </cfRule>
    <cfRule type="cellIs" dxfId="1420" priority="139" stopIfTrue="1" operator="equal">
      <formula>"Abierta con plan"</formula>
    </cfRule>
    <cfRule type="cellIs" dxfId="1419" priority="140" stopIfTrue="1" operator="equal">
      <formula>"Abierta sin plan"</formula>
    </cfRule>
    <cfRule type="cellIs" dxfId="1418" priority="141" stopIfTrue="1" operator="equal">
      <formula>"Abierta con plan"</formula>
    </cfRule>
    <cfRule type="cellIs" dxfId="1417" priority="142" stopIfTrue="1" operator="equal">
      <formula>"Cerrada"</formula>
    </cfRule>
    <cfRule type="cellIs" dxfId="1416" priority="143" stopIfTrue="1" operator="equal">
      <formula>"Abierta sin plan"</formula>
    </cfRule>
  </conditionalFormatting>
  <conditionalFormatting sqref="X270">
    <cfRule type="cellIs" dxfId="1415" priority="135" stopIfTrue="1" operator="between">
      <formula>99</formula>
      <formula>100</formula>
    </cfRule>
    <cfRule type="cellIs" dxfId="1414" priority="136" stopIfTrue="1" operator="between">
      <formula>81</formula>
      <formula>98</formula>
    </cfRule>
    <cfRule type="cellIs" dxfId="1413" priority="137" stopIfTrue="1" operator="between">
      <formula>0</formula>
      <formula>80</formula>
    </cfRule>
  </conditionalFormatting>
  <conditionalFormatting sqref="X270">
    <cfRule type="cellIs" dxfId="1412" priority="132" operator="between">
      <formula>0.96</formula>
      <formula>1</formula>
    </cfRule>
    <cfRule type="cellIs" dxfId="1411" priority="133" operator="between">
      <formula>0.61</formula>
      <formula>0.95</formula>
    </cfRule>
    <cfRule type="cellIs" dxfId="1410" priority="134" operator="between">
      <formula>0</formula>
      <formula>0.6</formula>
    </cfRule>
  </conditionalFormatting>
  <conditionalFormatting sqref="Y169">
    <cfRule type="cellIs" dxfId="1409" priority="123" stopIfTrue="1" operator="equal">
      <formula>"Abierta sin plan"</formula>
    </cfRule>
    <cfRule type="cellIs" dxfId="1408" priority="124" stopIfTrue="1" operator="equal">
      <formula>"Abierta con plan"</formula>
    </cfRule>
    <cfRule type="cellIs" dxfId="1407" priority="125" stopIfTrue="1" operator="equal">
      <formula>"Cerrada"</formula>
    </cfRule>
  </conditionalFormatting>
  <conditionalFormatting sqref="Y169">
    <cfRule type="cellIs" dxfId="1406" priority="126" stopIfTrue="1" operator="equal">
      <formula>"Cerrada"</formula>
    </cfRule>
    <cfRule type="cellIs" dxfId="1405" priority="127" stopIfTrue="1" operator="equal">
      <formula>"Abierta con plan"</formula>
    </cfRule>
    <cfRule type="cellIs" dxfId="1404" priority="128" stopIfTrue="1" operator="equal">
      <formula>"Abierta sin plan"</formula>
    </cfRule>
    <cfRule type="cellIs" dxfId="1403" priority="129" stopIfTrue="1" operator="equal">
      <formula>"Abierta con plan"</formula>
    </cfRule>
    <cfRule type="cellIs" dxfId="1402" priority="130" stopIfTrue="1" operator="equal">
      <formula>"Cerrada"</formula>
    </cfRule>
    <cfRule type="cellIs" dxfId="1401" priority="131" stopIfTrue="1" operator="equal">
      <formula>"Abierta sin plan"</formula>
    </cfRule>
  </conditionalFormatting>
  <conditionalFormatting sqref="Y57:Y58">
    <cfRule type="cellIs" dxfId="1400" priority="120" stopIfTrue="1" operator="equal">
      <formula>"Abierta sin plan"</formula>
    </cfRule>
    <cfRule type="cellIs" dxfId="1399" priority="121" stopIfTrue="1" operator="equal">
      <formula>"Abierta con plan"</formula>
    </cfRule>
    <cfRule type="cellIs" dxfId="1398" priority="122" stopIfTrue="1" operator="equal">
      <formula>"Cerrada"</formula>
    </cfRule>
  </conditionalFormatting>
  <conditionalFormatting sqref="Y57:Y58">
    <cfRule type="cellIs" dxfId="1397" priority="114" stopIfTrue="1" operator="equal">
      <formula>"Cerrada"</formula>
    </cfRule>
    <cfRule type="cellIs" dxfId="1396" priority="115" stopIfTrue="1" operator="equal">
      <formula>"Abierta con plan"</formula>
    </cfRule>
    <cfRule type="cellIs" dxfId="1395" priority="116" stopIfTrue="1" operator="equal">
      <formula>"Abierta sin plan"</formula>
    </cfRule>
    <cfRule type="cellIs" dxfId="1394" priority="117" stopIfTrue="1" operator="equal">
      <formula>"Abierta con plan"</formula>
    </cfRule>
    <cfRule type="cellIs" dxfId="1393" priority="118" stopIfTrue="1" operator="equal">
      <formula>"Cerrada"</formula>
    </cfRule>
    <cfRule type="cellIs" dxfId="1392" priority="119" stopIfTrue="1" operator="equal">
      <formula>"Abierta sin plan"</formula>
    </cfRule>
  </conditionalFormatting>
  <conditionalFormatting sqref="X370">
    <cfRule type="cellIs" dxfId="1391" priority="111" stopIfTrue="1" operator="between">
      <formula>99</formula>
      <formula>100</formula>
    </cfRule>
    <cfRule type="cellIs" dxfId="1390" priority="112" stopIfTrue="1" operator="between">
      <formula>81</formula>
      <formula>98</formula>
    </cfRule>
    <cfRule type="cellIs" dxfId="1389" priority="113" stopIfTrue="1" operator="between">
      <formula>0</formula>
      <formula>80</formula>
    </cfRule>
  </conditionalFormatting>
  <conditionalFormatting sqref="X370">
    <cfRule type="cellIs" dxfId="1388" priority="108" operator="between">
      <formula>0.96</formula>
      <formula>1</formula>
    </cfRule>
    <cfRule type="cellIs" dxfId="1387" priority="109" operator="between">
      <formula>0.61</formula>
      <formula>0.95</formula>
    </cfRule>
    <cfRule type="cellIs" dxfId="1386" priority="110" operator="between">
      <formula>0</formula>
      <formula>0.6</formula>
    </cfRule>
  </conditionalFormatting>
  <conditionalFormatting sqref="Y370">
    <cfRule type="cellIs" dxfId="1385" priority="105" stopIfTrue="1" operator="equal">
      <formula>"Abierta sin plan"</formula>
    </cfRule>
    <cfRule type="cellIs" dxfId="1384" priority="106" stopIfTrue="1" operator="equal">
      <formula>"Abierta con plan"</formula>
    </cfRule>
    <cfRule type="cellIs" dxfId="1383" priority="107" stopIfTrue="1" operator="equal">
      <formula>"Cerrada"</formula>
    </cfRule>
  </conditionalFormatting>
  <conditionalFormatting sqref="Y370">
    <cfRule type="cellIs" dxfId="1382" priority="99" stopIfTrue="1" operator="equal">
      <formula>"Cerrada"</formula>
    </cfRule>
    <cfRule type="cellIs" dxfId="1381" priority="100" stopIfTrue="1" operator="equal">
      <formula>"Abierta con plan"</formula>
    </cfRule>
    <cfRule type="cellIs" dxfId="1380" priority="101" stopIfTrue="1" operator="equal">
      <formula>"Abierta sin plan"</formula>
    </cfRule>
    <cfRule type="cellIs" dxfId="1379" priority="102" stopIfTrue="1" operator="equal">
      <formula>"Abierta con plan"</formula>
    </cfRule>
    <cfRule type="cellIs" dxfId="1378" priority="103" stopIfTrue="1" operator="equal">
      <formula>"Cerrada"</formula>
    </cfRule>
    <cfRule type="cellIs" dxfId="1377" priority="104" stopIfTrue="1" operator="equal">
      <formula>"Abierta sin plan"</formula>
    </cfRule>
  </conditionalFormatting>
  <conditionalFormatting sqref="Y123">
    <cfRule type="cellIs" dxfId="1376" priority="93" stopIfTrue="1" operator="equal">
      <formula>"Cerrada"</formula>
    </cfRule>
    <cfRule type="cellIs" dxfId="1375" priority="94" stopIfTrue="1" operator="equal">
      <formula>"Abierta con plan"</formula>
    </cfRule>
    <cfRule type="cellIs" dxfId="1374" priority="95" stopIfTrue="1" operator="equal">
      <formula>"Abierta sin plan"</formula>
    </cfRule>
    <cfRule type="cellIs" dxfId="1373" priority="96" stopIfTrue="1" operator="equal">
      <formula>"Abierta con plan"</formula>
    </cfRule>
    <cfRule type="cellIs" dxfId="1372" priority="97" stopIfTrue="1" operator="equal">
      <formula>"Cerrada"</formula>
    </cfRule>
    <cfRule type="cellIs" dxfId="1371" priority="98" stopIfTrue="1" operator="equal">
      <formula>"Abierta sin plan"</formula>
    </cfRule>
  </conditionalFormatting>
  <conditionalFormatting sqref="Y123">
    <cfRule type="cellIs" dxfId="1370" priority="90" stopIfTrue="1" operator="equal">
      <formula>"Abierta sin plan"</formula>
    </cfRule>
    <cfRule type="cellIs" dxfId="1369" priority="91" stopIfTrue="1" operator="equal">
      <formula>"Abierta con plan"</formula>
    </cfRule>
    <cfRule type="cellIs" dxfId="1368" priority="92" stopIfTrue="1" operator="equal">
      <formula>"Cerrada"</formula>
    </cfRule>
  </conditionalFormatting>
  <conditionalFormatting sqref="Y54">
    <cfRule type="cellIs" dxfId="1367" priority="84" stopIfTrue="1" operator="equal">
      <formula>"Cerrada"</formula>
    </cfRule>
    <cfRule type="cellIs" dxfId="1366" priority="85" stopIfTrue="1" operator="equal">
      <formula>"Abierta con plan"</formula>
    </cfRule>
    <cfRule type="cellIs" dxfId="1365" priority="86" stopIfTrue="1" operator="equal">
      <formula>"Abierta sin plan"</formula>
    </cfRule>
    <cfRule type="cellIs" dxfId="1364" priority="87" stopIfTrue="1" operator="equal">
      <formula>"Abierta con plan"</formula>
    </cfRule>
    <cfRule type="cellIs" dxfId="1363" priority="88" stopIfTrue="1" operator="equal">
      <formula>"Cerrada"</formula>
    </cfRule>
    <cfRule type="cellIs" dxfId="1362" priority="89" stopIfTrue="1" operator="equal">
      <formula>"Abierta sin plan"</formula>
    </cfRule>
  </conditionalFormatting>
  <conditionalFormatting sqref="Y54">
    <cfRule type="cellIs" dxfId="1361" priority="81" stopIfTrue="1" operator="equal">
      <formula>"Abierta sin plan"</formula>
    </cfRule>
    <cfRule type="cellIs" dxfId="1360" priority="82" stopIfTrue="1" operator="equal">
      <formula>"Abierta con plan"</formula>
    </cfRule>
    <cfRule type="cellIs" dxfId="1359" priority="83" stopIfTrue="1" operator="equal">
      <formula>"Cerrada"</formula>
    </cfRule>
  </conditionalFormatting>
  <conditionalFormatting sqref="Y168">
    <cfRule type="cellIs" dxfId="1358" priority="75" stopIfTrue="1" operator="equal">
      <formula>"Cerrada"</formula>
    </cfRule>
    <cfRule type="cellIs" dxfId="1357" priority="76" stopIfTrue="1" operator="equal">
      <formula>"Abierta con plan"</formula>
    </cfRule>
    <cfRule type="cellIs" dxfId="1356" priority="77" stopIfTrue="1" operator="equal">
      <formula>"Abierta sin plan"</formula>
    </cfRule>
    <cfRule type="cellIs" dxfId="1355" priority="78" stopIfTrue="1" operator="equal">
      <formula>"Abierta con plan"</formula>
    </cfRule>
    <cfRule type="cellIs" dxfId="1354" priority="79" stopIfTrue="1" operator="equal">
      <formula>"Cerrada"</formula>
    </cfRule>
    <cfRule type="cellIs" dxfId="1353" priority="80" stopIfTrue="1" operator="equal">
      <formula>"Abierta sin plan"</formula>
    </cfRule>
  </conditionalFormatting>
  <conditionalFormatting sqref="Y168">
    <cfRule type="cellIs" dxfId="1352" priority="72" stopIfTrue="1" operator="equal">
      <formula>"Abierta sin plan"</formula>
    </cfRule>
    <cfRule type="cellIs" dxfId="1351" priority="73" stopIfTrue="1" operator="equal">
      <formula>"Abierta con plan"</formula>
    </cfRule>
    <cfRule type="cellIs" dxfId="1350" priority="74" stopIfTrue="1" operator="equal">
      <formula>"Cerrada"</formula>
    </cfRule>
  </conditionalFormatting>
  <conditionalFormatting sqref="Y220">
    <cfRule type="cellIs" dxfId="1349" priority="69" stopIfTrue="1" operator="equal">
      <formula>"Abierta sin plan"</formula>
    </cfRule>
    <cfRule type="cellIs" dxfId="1348" priority="70" stopIfTrue="1" operator="equal">
      <formula>"Abierta con plan"</formula>
    </cfRule>
    <cfRule type="cellIs" dxfId="1347" priority="71" stopIfTrue="1" operator="equal">
      <formula>"Cerrada"</formula>
    </cfRule>
  </conditionalFormatting>
  <conditionalFormatting sqref="Y260">
    <cfRule type="cellIs" dxfId="1346" priority="66" stopIfTrue="1" operator="equal">
      <formula>"Abierta sin plan"</formula>
    </cfRule>
    <cfRule type="cellIs" dxfId="1345" priority="67" stopIfTrue="1" operator="equal">
      <formula>"Abierta con plan"</formula>
    </cfRule>
    <cfRule type="cellIs" dxfId="1344" priority="68" stopIfTrue="1" operator="equal">
      <formula>"Cerrada"</formula>
    </cfRule>
  </conditionalFormatting>
  <conditionalFormatting sqref="Y317">
    <cfRule type="cellIs" dxfId="1343" priority="63" stopIfTrue="1" operator="equal">
      <formula>"Abierta sin plan"</formula>
    </cfRule>
    <cfRule type="cellIs" dxfId="1342" priority="64" stopIfTrue="1" operator="equal">
      <formula>"Abierta con plan"</formula>
    </cfRule>
    <cfRule type="cellIs" dxfId="1341" priority="65" stopIfTrue="1" operator="equal">
      <formula>"Cerrada"</formula>
    </cfRule>
  </conditionalFormatting>
  <conditionalFormatting sqref="Y336">
    <cfRule type="cellIs" dxfId="1340" priority="60" stopIfTrue="1" operator="equal">
      <formula>"Abierta sin plan"</formula>
    </cfRule>
    <cfRule type="cellIs" dxfId="1339" priority="61" stopIfTrue="1" operator="equal">
      <formula>"Abierta con plan"</formula>
    </cfRule>
    <cfRule type="cellIs" dxfId="1338" priority="62" stopIfTrue="1" operator="equal">
      <formula>"Cerrada"</formula>
    </cfRule>
  </conditionalFormatting>
  <conditionalFormatting sqref="Y338">
    <cfRule type="cellIs" dxfId="1337" priority="57" stopIfTrue="1" operator="equal">
      <formula>"Abierta sin plan"</formula>
    </cfRule>
    <cfRule type="cellIs" dxfId="1336" priority="58" stopIfTrue="1" operator="equal">
      <formula>"Abierta con plan"</formula>
    </cfRule>
    <cfRule type="cellIs" dxfId="1335" priority="59" stopIfTrue="1" operator="equal">
      <formula>"Cerrada"</formula>
    </cfRule>
  </conditionalFormatting>
  <conditionalFormatting sqref="Y339">
    <cfRule type="cellIs" dxfId="1334" priority="54" stopIfTrue="1" operator="equal">
      <formula>"Abierta sin plan"</formula>
    </cfRule>
    <cfRule type="cellIs" dxfId="1333" priority="55" stopIfTrue="1" operator="equal">
      <formula>"Abierta con plan"</formula>
    </cfRule>
    <cfRule type="cellIs" dxfId="1332" priority="56" stopIfTrue="1" operator="equal">
      <formula>"Cerrada"</formula>
    </cfRule>
  </conditionalFormatting>
  <conditionalFormatting sqref="Y340">
    <cfRule type="cellIs" dxfId="1331" priority="51" stopIfTrue="1" operator="equal">
      <formula>"Abierta sin plan"</formula>
    </cfRule>
    <cfRule type="cellIs" dxfId="1330" priority="52" stopIfTrue="1" operator="equal">
      <formula>"Abierta con plan"</formula>
    </cfRule>
    <cfRule type="cellIs" dxfId="1329" priority="53" stopIfTrue="1" operator="equal">
      <formula>"Cerrada"</formula>
    </cfRule>
  </conditionalFormatting>
  <conditionalFormatting sqref="Y354">
    <cfRule type="cellIs" dxfId="1328" priority="48" stopIfTrue="1" operator="equal">
      <formula>"Abierta sin plan"</formula>
    </cfRule>
    <cfRule type="cellIs" dxfId="1327" priority="49" stopIfTrue="1" operator="equal">
      <formula>"Abierta con plan"</formula>
    </cfRule>
    <cfRule type="cellIs" dxfId="1326" priority="50" stopIfTrue="1" operator="equal">
      <formula>"Cerrada"</formula>
    </cfRule>
  </conditionalFormatting>
  <conditionalFormatting sqref="Y369">
    <cfRule type="cellIs" dxfId="1325" priority="45" stopIfTrue="1" operator="equal">
      <formula>"Abierta sin plan"</formula>
    </cfRule>
    <cfRule type="cellIs" dxfId="1324" priority="46" stopIfTrue="1" operator="equal">
      <formula>"Abierta con plan"</formula>
    </cfRule>
    <cfRule type="cellIs" dxfId="1323" priority="47" stopIfTrue="1" operator="equal">
      <formula>"Cerrada"</formula>
    </cfRule>
  </conditionalFormatting>
  <conditionalFormatting sqref="Y371">
    <cfRule type="cellIs" dxfId="1322" priority="42" stopIfTrue="1" operator="equal">
      <formula>"Abierta sin plan"</formula>
    </cfRule>
    <cfRule type="cellIs" dxfId="1321" priority="43" stopIfTrue="1" operator="equal">
      <formula>"Abierta con plan"</formula>
    </cfRule>
    <cfRule type="cellIs" dxfId="1320" priority="44" stopIfTrue="1" operator="equal">
      <formula>"Cerrada"</formula>
    </cfRule>
  </conditionalFormatting>
  <conditionalFormatting sqref="Y372">
    <cfRule type="cellIs" dxfId="1319" priority="39" stopIfTrue="1" operator="equal">
      <formula>"Abierta sin plan"</formula>
    </cfRule>
    <cfRule type="cellIs" dxfId="1318" priority="40" stopIfTrue="1" operator="equal">
      <formula>"Abierta con plan"</formula>
    </cfRule>
    <cfRule type="cellIs" dxfId="1317" priority="41" stopIfTrue="1" operator="equal">
      <formula>"Cerrada"</formula>
    </cfRule>
  </conditionalFormatting>
  <conditionalFormatting sqref="Y376">
    <cfRule type="cellIs" dxfId="1316" priority="36" stopIfTrue="1" operator="equal">
      <formula>"Abierta sin plan"</formula>
    </cfRule>
    <cfRule type="cellIs" dxfId="1315" priority="37" stopIfTrue="1" operator="equal">
      <formula>"Abierta con plan"</formula>
    </cfRule>
    <cfRule type="cellIs" dxfId="1314" priority="38" stopIfTrue="1" operator="equal">
      <formula>"Cerrada"</formula>
    </cfRule>
  </conditionalFormatting>
  <conditionalFormatting sqref="Y379">
    <cfRule type="cellIs" dxfId="1313" priority="33" stopIfTrue="1" operator="equal">
      <formula>"Abierta sin plan"</formula>
    </cfRule>
    <cfRule type="cellIs" dxfId="1312" priority="34" stopIfTrue="1" operator="equal">
      <formula>"Abierta con plan"</formula>
    </cfRule>
    <cfRule type="cellIs" dxfId="1311" priority="35" stopIfTrue="1" operator="equal">
      <formula>"Cerrada"</formula>
    </cfRule>
  </conditionalFormatting>
  <conditionalFormatting sqref="Y383">
    <cfRule type="cellIs" dxfId="1310" priority="30" stopIfTrue="1" operator="equal">
      <formula>"Abierta sin plan"</formula>
    </cfRule>
    <cfRule type="cellIs" dxfId="1309" priority="31" stopIfTrue="1" operator="equal">
      <formula>"Abierta con plan"</formula>
    </cfRule>
    <cfRule type="cellIs" dxfId="1308" priority="32" stopIfTrue="1" operator="equal">
      <formula>"Cerrada"</formula>
    </cfRule>
  </conditionalFormatting>
  <conditionalFormatting sqref="Y386">
    <cfRule type="cellIs" dxfId="1307" priority="27" stopIfTrue="1" operator="equal">
      <formula>"Abierta sin plan"</formula>
    </cfRule>
    <cfRule type="cellIs" dxfId="1306" priority="28" stopIfTrue="1" operator="equal">
      <formula>"Abierta con plan"</formula>
    </cfRule>
    <cfRule type="cellIs" dxfId="1305" priority="29" stopIfTrue="1" operator="equal">
      <formula>"Cerrada"</formula>
    </cfRule>
  </conditionalFormatting>
  <conditionalFormatting sqref="Y394">
    <cfRule type="cellIs" dxfId="1304" priority="24" stopIfTrue="1" operator="equal">
      <formula>"Abierta sin plan"</formula>
    </cfRule>
    <cfRule type="cellIs" dxfId="1303" priority="25" stopIfTrue="1" operator="equal">
      <formula>"Abierta con plan"</formula>
    </cfRule>
    <cfRule type="cellIs" dxfId="1302" priority="26" stopIfTrue="1" operator="equal">
      <formula>"Cerrada"</formula>
    </cfRule>
  </conditionalFormatting>
  <conditionalFormatting sqref="Y395">
    <cfRule type="cellIs" dxfId="1301" priority="21" stopIfTrue="1" operator="equal">
      <formula>"Abierta sin plan"</formula>
    </cfRule>
    <cfRule type="cellIs" dxfId="1300" priority="22" stopIfTrue="1" operator="equal">
      <formula>"Abierta con plan"</formula>
    </cfRule>
    <cfRule type="cellIs" dxfId="1299" priority="23" stopIfTrue="1" operator="equal">
      <formula>"Cerrada"</formula>
    </cfRule>
  </conditionalFormatting>
  <conditionalFormatting sqref="Y398">
    <cfRule type="cellIs" dxfId="1298" priority="18" stopIfTrue="1" operator="equal">
      <formula>"Abierta sin plan"</formula>
    </cfRule>
    <cfRule type="cellIs" dxfId="1297" priority="19" stopIfTrue="1" operator="equal">
      <formula>"Abierta con plan"</formula>
    </cfRule>
    <cfRule type="cellIs" dxfId="1296" priority="20" stopIfTrue="1" operator="equal">
      <formula>"Cerrada"</formula>
    </cfRule>
  </conditionalFormatting>
  <conditionalFormatting sqref="Y220">
    <cfRule type="cellIs" dxfId="1295" priority="15" stopIfTrue="1" operator="equal">
      <formula>"Abierta sin plan"</formula>
    </cfRule>
    <cfRule type="cellIs" dxfId="1294" priority="16" stopIfTrue="1" operator="equal">
      <formula>"Abierta con plan"</formula>
    </cfRule>
    <cfRule type="cellIs" dxfId="1293" priority="17" stopIfTrue="1" operator="equal">
      <formula>"Cerrada"</formula>
    </cfRule>
  </conditionalFormatting>
  <conditionalFormatting sqref="X481:X484">
    <cfRule type="cellIs" dxfId="1292" priority="6" stopIfTrue="1" operator="between">
      <formula>0</formula>
      <formula>80</formula>
    </cfRule>
  </conditionalFormatting>
  <conditionalFormatting sqref="X481:X484">
    <cfRule type="cellIs" dxfId="1291" priority="1" operator="between">
      <formula>0.96</formula>
      <formula>1</formula>
    </cfRule>
    <cfRule type="cellIs" dxfId="1290" priority="2" operator="between">
      <formula>0.61</formula>
      <formula>0.95</formula>
    </cfRule>
    <cfRule type="cellIs" dxfId="1289" priority="3" operator="between">
      <formula>0</formula>
      <formula>0.6</formula>
    </cfRule>
    <cfRule type="cellIs" dxfId="1288" priority="4" stopIfTrue="1" operator="between">
      <formula>99</formula>
      <formula>100</formula>
    </cfRule>
    <cfRule type="cellIs" dxfId="1287" priority="5" stopIfTrue="1" operator="between">
      <formula>81</formula>
      <formula>98</formula>
    </cfRule>
  </conditionalFormatting>
  <conditionalFormatting sqref="Y481:Y484">
    <cfRule type="cellIs" dxfId="1286" priority="13" stopIfTrue="1" operator="equal">
      <formula>"Abierta con plan"</formula>
    </cfRule>
    <cfRule type="cellIs" dxfId="1285" priority="14" stopIfTrue="1" operator="equal">
      <formula>"Cerrada"</formula>
    </cfRule>
  </conditionalFormatting>
  <conditionalFormatting sqref="Y481:Y484">
    <cfRule type="cellIs" dxfId="1284" priority="9" stopIfTrue="1" operator="equal">
      <formula>"Abierta sin plan"</formula>
    </cfRule>
    <cfRule type="cellIs" dxfId="1283" priority="10" stopIfTrue="1" operator="equal">
      <formula>"Abierta con plan"</formula>
    </cfRule>
    <cfRule type="cellIs" dxfId="1282" priority="11" stopIfTrue="1" operator="equal">
      <formula>"Cerrada"</formula>
    </cfRule>
    <cfRule type="cellIs" dxfId="1281" priority="12" stopIfTrue="1" operator="equal">
      <formula>"Abierta sin plan"</formula>
    </cfRule>
  </conditionalFormatting>
  <conditionalFormatting sqref="Y481:Y484">
    <cfRule type="cellIs" dxfId="1280" priority="8" stopIfTrue="1" operator="equal">
      <formula>"Abierta con plan"</formula>
    </cfRule>
  </conditionalFormatting>
  <conditionalFormatting sqref="Y481:Y484">
    <cfRule type="cellIs" dxfId="1279" priority="7" stopIfTrue="1" operator="equal">
      <formula>"Cerrada"</formula>
    </cfRule>
  </conditionalFormatting>
  <dataValidations count="5">
    <dataValidation type="list" allowBlank="1" showInputMessage="1" showErrorMessage="1" sqref="H2:H209" xr:uid="{227DD378-4188-4AEC-B073-2F01C06EF4E5}">
      <formula1>AREA</formula1>
    </dataValidation>
    <dataValidation type="list" allowBlank="1" showInputMessage="1" showErrorMessage="1" sqref="R2:R209" xr:uid="{82C11BF3-49FD-4ACE-BF4A-3E50C1E8FC3A}">
      <formula1>accion2</formula1>
    </dataValidation>
    <dataValidation type="list" allowBlank="1" showInputMessage="1" showErrorMessage="1" sqref="L307:L308 L213 L220 L237 L239 L256 L275:L276 L285:L290 L2:L99 L101:L209" xr:uid="{40F5F6C2-013C-4DD5-AC05-07AC8BBFFD69}">
      <formula1>AUDITOR</formula1>
    </dataValidation>
    <dataValidation type="list" allowBlank="1" showInputMessage="1" showErrorMessage="1" sqref="I2:I209" xr:uid="{2FE96DA0-7404-4534-A848-A0411E62D425}">
      <formula1>PROCESO</formula1>
    </dataValidation>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721A44C2-C855-47B6-9501-0000221F1F53}">
      <formula1>vicepresidencias</formula1>
    </dataValidation>
  </dataValidations>
  <hyperlinks>
    <hyperlink ref="AF274" r:id="rId1" xr:uid="{D62A4BE3-5735-49A1-886B-C398535C7180}"/>
    <hyperlink ref="AF239" r:id="rId2" xr:uid="{45D96C21-24F2-4394-9BC1-D8355DEFE758}"/>
    <hyperlink ref="AF233" r:id="rId3" xr:uid="{80A3A8B4-FA06-402A-AA0C-85CC160D3F91}"/>
    <hyperlink ref="AF347" r:id="rId4" xr:uid="{CF07D19E-6438-40E7-8705-D4D639C0135C}"/>
    <hyperlink ref="AF256" r:id="rId5" xr:uid="{5E8FA45E-2EE9-4028-960B-4090706A2911}"/>
    <hyperlink ref="AF333" r:id="rId6" xr:uid="{F36AB1B1-3839-4CE2-9A6A-6AFAD9CA4C6B}"/>
    <hyperlink ref="AF334" r:id="rId7" xr:uid="{D7E72EFA-E87B-4759-9C54-558DAEFA8773}"/>
    <hyperlink ref="AF288" r:id="rId8" xr:uid="{7A752C18-9256-4726-BB85-73A946EB92D8}"/>
    <hyperlink ref="AF332" r:id="rId9" xr:uid="{356B3808-C090-48EA-A19B-98C7F16F8087}"/>
    <hyperlink ref="AF21" r:id="rId10" xr:uid="{9EEC3F20-47C6-4FA7-A81E-9F0A9138D10F}"/>
    <hyperlink ref="AF51" r:id="rId11" xr:uid="{E1BFD8A7-0C9C-4E9F-B283-46DD0213B2E4}"/>
    <hyperlink ref="AF110" r:id="rId12" xr:uid="{1A8A5901-FC04-4C87-8B12-9629C2CD415A}"/>
    <hyperlink ref="AF393" r:id="rId13" xr:uid="{E7C5BF47-B199-4462-A63B-5C6D8DBB6024}"/>
    <hyperlink ref="AF377" r:id="rId14" xr:uid="{886FBAA6-16C8-4047-B7C4-4CB96F1C39AA}"/>
    <hyperlink ref="AF380" r:id="rId15" xr:uid="{7E157D85-2A3C-4F52-B0EE-A25021864276}"/>
    <hyperlink ref="AF381" r:id="rId16" xr:uid="{C3C6DF05-D079-477D-9A65-F05D0AAC5348}"/>
    <hyperlink ref="AF390" r:id="rId17" xr:uid="{4D2785C6-CF50-424C-A3E1-C486F7EEF32D}"/>
    <hyperlink ref="AF391" r:id="rId18" xr:uid="{9B206A30-BB72-44D4-99BE-F55B75A27ABE}"/>
    <hyperlink ref="AF392" r:id="rId19" xr:uid="{5C55B8C8-889C-43B6-95B2-1A1E30C6C794}"/>
    <hyperlink ref="AF399" r:id="rId20" xr:uid="{6A63E6E7-50E2-4F5E-A257-0B1C10B24CFF}"/>
    <hyperlink ref="AF382" r:id="rId21" xr:uid="{F9E4DFF8-AA58-4417-A19D-30A64538681C}"/>
    <hyperlink ref="AF53" r:id="rId22" xr:uid="{B5926951-D5F7-49BC-8548-4E7CC0B57035}"/>
    <hyperlink ref="AF168" r:id="rId23" xr:uid="{E857540B-26C5-4E21-8AE2-2C898A958C03}"/>
    <hyperlink ref="AF181" r:id="rId24" xr:uid="{7E4F7112-6E47-4CA5-A503-8636E9B88CFF}"/>
    <hyperlink ref="AF182" r:id="rId25" xr:uid="{33B95035-29A0-404C-864E-C57A2D5423CB}"/>
    <hyperlink ref="AF208" r:id="rId26" xr:uid="{F44AAC8D-0392-47AD-B661-0E93B836C306}"/>
    <hyperlink ref="AF209" r:id="rId27" xr:uid="{6FC279BF-B4E4-4365-A5FD-B6FCBDB6492C}"/>
    <hyperlink ref="AF210" r:id="rId28" xr:uid="{D08315F1-61D3-4FA3-A8C8-B1E98B52CF02}"/>
    <hyperlink ref="AF236" r:id="rId29" xr:uid="{B237876C-EE20-481D-BDDA-E89D1C47AC69}"/>
    <hyperlink ref="AF354" r:id="rId30" xr:uid="{460E254A-F190-4472-A240-D824EA365822}"/>
    <hyperlink ref="AF357" r:id="rId31" xr:uid="{14642133-83E6-4E8E-8E11-CAC95D2D3055}"/>
    <hyperlink ref="AF359" r:id="rId32" xr:uid="{610D2AE6-2471-4879-A801-4C593941D219}"/>
    <hyperlink ref="AF361" r:id="rId33" xr:uid="{8BF5B047-2466-41EA-926C-D01559BE41DF}"/>
    <hyperlink ref="AF367" r:id="rId34" xr:uid="{E7A4880F-0349-4C8C-AA6E-A1B4E8B42C39}"/>
    <hyperlink ref="AF299" r:id="rId35" xr:uid="{DE5D118B-3569-4AA6-84FD-068352BCF960}"/>
    <hyperlink ref="AF370" r:id="rId36" xr:uid="{19BC73A5-EA15-44AA-A650-D723DA749AEF}"/>
    <hyperlink ref="AF307" r:id="rId37" xr:uid="{D9414DD8-F459-4314-8A76-7184E2B2B367}"/>
    <hyperlink ref="AF378" r:id="rId38" xr:uid="{ABFCCF82-8805-4D58-9201-38B64BEC5BA9}"/>
    <hyperlink ref="AF220" r:id="rId39" xr:uid="{D8916415-2DB5-41B6-AE1D-DCECD9542002}"/>
    <hyperlink ref="AF310" r:id="rId40" xr:uid="{4288CB8B-E0E6-4B3A-847C-88F0851086D5}"/>
    <hyperlink ref="AF321" r:id="rId41" xr:uid="{85F9A3B8-8A7F-4D58-A9DE-A1C42CEAB597}"/>
    <hyperlink ref="AF322" r:id="rId42" xr:uid="{4727425E-C755-44F4-B111-F9C4EC9495F6}"/>
    <hyperlink ref="AF291" r:id="rId43" xr:uid="{A753382B-0846-43C9-AE19-CCC15BE13717}"/>
    <hyperlink ref="AF349" r:id="rId44" xr:uid="{863524FF-1C28-4B05-A61E-2DDC0E0173DA}"/>
    <hyperlink ref="AF352" r:id="rId45" xr:uid="{7ED8D86A-BAA2-4184-AB44-C311A74A018B}"/>
    <hyperlink ref="AF308" r:id="rId46" xr:uid="{3180242C-29EA-430E-A82D-DC4E180C4DC5}"/>
    <hyperlink ref="AF266" r:id="rId47" xr:uid="{639FB11B-1DA5-4302-97F9-D4100DC69F3C}"/>
    <hyperlink ref="AF237" r:id="rId48" xr:uid="{FB7D8517-3E8F-4037-B056-9BBE1823F4BC}"/>
    <hyperlink ref="AF130" r:id="rId49" xr:uid="{6FA52D87-9B89-4FD9-B0FF-D527970C1147}"/>
    <hyperlink ref="AF375" r:id="rId50" xr:uid="{855D80ED-87EE-4335-94FC-1A7659E9F845}"/>
    <hyperlink ref="AF374" r:id="rId51" xr:uid="{7F75FEB3-B217-43D9-A006-17E678EA052B}"/>
    <hyperlink ref="AF363" r:id="rId52" xr:uid="{F4F92ACE-AE7D-4265-B773-37591DB06D67}"/>
    <hyperlink ref="AF57" r:id="rId53" xr:uid="{5D0E2867-522E-4794-9EA7-192A6B4F7227}"/>
    <hyperlink ref="AF70" r:id="rId54" xr:uid="{DB7995CE-C136-49F6-8102-475A95BC6049}"/>
    <hyperlink ref="AF384" r:id="rId55" xr:uid="{2089FC8B-C31B-44DF-BA69-AD967426080B}"/>
    <hyperlink ref="AF385" r:id="rId56" xr:uid="{BC77AE64-D2B1-4B53-A394-531CABB3F2F1}"/>
    <hyperlink ref="AF401" r:id="rId57" xr:uid="{8828B922-00D5-4BED-8AE9-70F22F214EFE}"/>
    <hyperlink ref="AF402" r:id="rId58" xr:uid="{7041C1AC-EE7B-4729-BC35-913E932A14D4}"/>
    <hyperlink ref="AF403" r:id="rId59" xr:uid="{EF76CD9F-90FE-4A90-AB8E-1B59AC60104F}"/>
    <hyperlink ref="AF404" r:id="rId60" xr:uid="{571B360D-A6E4-4B43-A644-2DE0B5C8FB88}"/>
    <hyperlink ref="AF405" r:id="rId61" xr:uid="{05A0C3F3-54B1-499A-8671-5D428F4144F2}"/>
    <hyperlink ref="AF387" r:id="rId62" xr:uid="{161FF951-3791-44A4-ADD6-6AD017C90650}"/>
    <hyperlink ref="AF282" r:id="rId63" xr:uid="{3152E856-7B28-4B8E-B689-7B9039F35033}"/>
    <hyperlink ref="AF284" r:id="rId64" xr:uid="{6A3C2E96-7F14-4200-8A95-9818E09C0B15}"/>
    <hyperlink ref="AF397" r:id="rId65" xr:uid="{466FA88C-B261-4AA2-9F3D-2C2FB1E2D63F}"/>
    <hyperlink ref="AF260" r:id="rId66" xr:uid="{BCA789E8-9EB9-4B25-A079-7A0CC2B2132E}"/>
    <hyperlink ref="AF396" r:id="rId67" xr:uid="{25ED115D-09C4-4279-8059-06658C2E565B}"/>
    <hyperlink ref="AF10" r:id="rId68" xr:uid="{48DB32E8-73F9-4CCA-9B37-1F5688AA119E}"/>
    <hyperlink ref="AF87" r:id="rId69" xr:uid="{AC5F7FDD-319B-41E2-885D-F1A746DEFC33}"/>
    <hyperlink ref="AF317" r:id="rId70" xr:uid="{F4B84AB8-9990-4571-ABE4-D11DB34EDF9D}"/>
    <hyperlink ref="AF379" r:id="rId71" xr:uid="{1C284B30-D6E9-461F-A44F-C1F7F8FCE0E9}"/>
    <hyperlink ref="AF386" r:id="rId72" xr:uid="{CDA040F7-2278-4A3B-91B4-5003D90AE098}"/>
    <hyperlink ref="AF336" r:id="rId73" xr:uid="{A219BC00-9F88-40D7-9D1F-9E7B4EA45C46}"/>
    <hyperlink ref="AF339" r:id="rId74" xr:uid="{C069F8F1-AFC8-47D8-8999-DDE40DF9CB7F}"/>
    <hyperlink ref="AF340" r:id="rId75" xr:uid="{64BBD128-3ADA-4F77-9FB2-4FC2F3FAAC1F}"/>
    <hyperlink ref="AF369" r:id="rId76" xr:uid="{7A89BCFC-998F-41CC-9ABA-484DB1AF4E6D}"/>
    <hyperlink ref="AF383" r:id="rId77" xr:uid="{D48D15F8-7EDD-42FA-A8DC-7AD030150889}"/>
    <hyperlink ref="AF394" r:id="rId78" xr:uid="{CF58DFB8-9952-4D81-AE83-0EF33E06D155}"/>
    <hyperlink ref="AF395" r:id="rId79" xr:uid="{BE05F492-E43D-44B3-B1B4-8502D080DD5F}"/>
    <hyperlink ref="AF398" r:id="rId80" xr:uid="{107A10FF-9FBA-4AAC-BF61-A9294D8C8C92}"/>
    <hyperlink ref="AF407" r:id="rId81" xr:uid="{C24975C4-1C9D-4D00-887E-A7C09789F74E}"/>
    <hyperlink ref="AF408" r:id="rId82" xr:uid="{BB5D3898-FCFF-4156-924A-84C44FED6CE0}"/>
    <hyperlink ref="AF338" r:id="rId83" xr:uid="{6E47D499-8088-4083-8B21-B631A95EEE21}"/>
    <hyperlink ref="AF371" r:id="rId84" xr:uid="{6337F190-F338-41A3-9756-35028F39A4E5}"/>
    <hyperlink ref="AF372" r:id="rId85" xr:uid="{8728DD63-02BB-4200-BDB3-CAEABA4AB166}"/>
    <hyperlink ref="AF406" r:id="rId86" xr:uid="{EB275E0A-9670-4D21-BCAF-6F0BF5F183E3}"/>
    <hyperlink ref="AF376" r:id="rId87" xr:uid="{21589433-C7E8-47B8-A6BA-790E42F61950}"/>
    <hyperlink ref="AF366" r:id="rId88" xr:uid="{729BD63A-C8F2-4130-B2E6-0E087156978C}"/>
    <hyperlink ref="AF411" r:id="rId89" xr:uid="{46A518EF-2649-4A12-B313-B15BFFEC7BEC}"/>
    <hyperlink ref="AF427" r:id="rId90" xr:uid="{ED7BE06B-F6CC-4053-9BF3-5DDF5102C07A}"/>
    <hyperlink ref="AF413" r:id="rId91" xr:uid="{ED317501-0263-4979-884E-A2490DE5ABB5}"/>
    <hyperlink ref="AF414" r:id="rId92" xr:uid="{C8FC0491-6E46-4DF1-BEA6-68449D97D911}"/>
    <hyperlink ref="AF424" r:id="rId93" xr:uid="{67C70FE3-D53A-408F-ACEE-5392F6547471}"/>
    <hyperlink ref="AF425" r:id="rId94" xr:uid="{97AF5ABA-606D-4009-9A95-6E431784DA05}"/>
    <hyperlink ref="AF426" r:id="rId95" xr:uid="{60AC1564-9F60-4560-8081-11134F6EB0A1}"/>
    <hyperlink ref="AF422" r:id="rId96" xr:uid="{70C1FA2D-9D94-4659-A2BD-8147C3040C58}"/>
    <hyperlink ref="AF423" r:id="rId97" xr:uid="{6B0C0EA1-7DE9-467E-970C-64DC1E0C8C3B}"/>
    <hyperlink ref="AF429" r:id="rId98" xr:uid="{5D35F6EA-5D7A-4A5B-8EE9-E3BE78E42AFF}"/>
    <hyperlink ref="AF412" r:id="rId99" xr:uid="{750521D1-B0B3-47D2-855D-D395C43D6396}"/>
    <hyperlink ref="AF415" r:id="rId100" xr:uid="{776D715A-121F-4911-905D-4A74360959D3}"/>
    <hyperlink ref="AF416" r:id="rId101" xr:uid="{13CD1355-0A90-4091-AA85-4D7C103A4B2E}"/>
    <hyperlink ref="AF417" r:id="rId102" xr:uid="{07D0078B-0B6C-4F54-BBAA-19E18846F44B}"/>
    <hyperlink ref="AF428" r:id="rId103" xr:uid="{3B083960-C1D7-4E3F-8170-B3B222D94DAE}"/>
    <hyperlink ref="AF410" r:id="rId104" xr:uid="{04B75EC6-8CE5-4154-B922-00DE8047BD4C}"/>
    <hyperlink ref="AF430" r:id="rId105" xr:uid="{20395ED4-4E9D-41B1-906F-C18857FBFF9E}"/>
    <hyperlink ref="AF431" r:id="rId106" xr:uid="{3357F079-153B-48E1-AD85-A5DA3B3D02FD}"/>
    <hyperlink ref="AF409" r:id="rId107" xr:uid="{EA260CF0-5EC3-4327-B73C-DE8BABB841C4}"/>
    <hyperlink ref="AF418" r:id="rId108" xr:uid="{F86A04EE-A0BE-456B-811C-B34594FAD223}"/>
    <hyperlink ref="AF419" r:id="rId109" xr:uid="{FA469E63-7D2E-4D4F-BB2B-A828F0D52EE5}"/>
    <hyperlink ref="AF420" r:id="rId110" xr:uid="{793CDF15-F521-448A-9477-767E48E17B3E}"/>
    <hyperlink ref="AF421" r:id="rId111" xr:uid="{30418654-C0CF-4825-ACA5-1EFDD452A809}"/>
    <hyperlink ref="AF432" r:id="rId112" xr:uid="{E17E73F0-9F3A-4A3D-BDDE-4FF33732CFE7}"/>
    <hyperlink ref="AF433" r:id="rId113" xr:uid="{54772840-065C-4ABF-BEC2-15F8B6DEA318}"/>
    <hyperlink ref="AF434" r:id="rId114" xr:uid="{0E823FC3-647D-4B07-B6D8-DAF039BBCED2}"/>
    <hyperlink ref="AF435" r:id="rId115" xr:uid="{652C1E64-F244-4CDB-BF91-4D55DEE4ECA1}"/>
    <hyperlink ref="AF436" r:id="rId116" xr:uid="{8993EF97-20C2-45FA-9BDA-F6FA08AFC3AB}"/>
    <hyperlink ref="AF437" r:id="rId117" xr:uid="{9EF79FA0-024B-47D7-934A-2BA1BBB92A6A}"/>
    <hyperlink ref="AF438" r:id="rId118" xr:uid="{E40B7022-5634-4214-8BE0-57E713C7C381}"/>
    <hyperlink ref="AF439" r:id="rId119" xr:uid="{D24C4163-DD91-4DBC-8A37-40530F86C1EC}"/>
    <hyperlink ref="AF440" r:id="rId120" xr:uid="{77E58D47-C8BC-4642-9196-EC70CD4DD11D}"/>
    <hyperlink ref="AF441" r:id="rId121" xr:uid="{DABDD4C0-FFCC-42A4-8A37-4279405DAA76}"/>
    <hyperlink ref="AF442" r:id="rId122" xr:uid="{4C13DF4A-F792-4513-9F0E-A3B0AFB2ECDA}"/>
    <hyperlink ref="AF443" r:id="rId123" xr:uid="{29CDD21A-5183-49A9-A5B7-20902501905C}"/>
    <hyperlink ref="AF444" r:id="rId124" xr:uid="{145544C8-04D0-4AF1-B212-40CCFC8AE297}"/>
    <hyperlink ref="AF445" r:id="rId125" xr:uid="{63B44332-F09C-4115-A18C-86805C6D4E61}"/>
    <hyperlink ref="AF446" r:id="rId126" xr:uid="{3AECA822-54C6-488D-91E3-53C27D0D49E8}"/>
    <hyperlink ref="AF447" r:id="rId127" xr:uid="{9D98A1C6-47D4-458D-933B-AEE6360D58D0}"/>
    <hyperlink ref="AF448" r:id="rId128" xr:uid="{144D76CC-E482-4661-9B42-52B373029297}"/>
    <hyperlink ref="AF449" r:id="rId129" xr:uid="{1F1066F8-B3C9-4034-8619-159C81CC9B91}"/>
    <hyperlink ref="AF450" r:id="rId130" xr:uid="{0AFDBA2C-92B1-4A6F-AAD0-26A9B557BA15}"/>
    <hyperlink ref="AF451" r:id="rId131" xr:uid="{2B3E6FE0-6653-4AC1-A65B-C7E5396C3D40}"/>
    <hyperlink ref="AF453" r:id="rId132" xr:uid="{56FFA5E0-64A2-42F2-AA48-DAF68E6A6771}"/>
    <hyperlink ref="AF479" r:id="rId133" xr:uid="{40ED2CFD-D4CA-4673-809F-C52861BB410F}"/>
    <hyperlink ref="AF480" r:id="rId134" xr:uid="{7949D016-7272-4B52-8763-6E6020916AAB}"/>
    <hyperlink ref="AF465" r:id="rId135" xr:uid="{AF7ABEBC-D166-4374-A97C-A78CBC3EE39B}"/>
    <hyperlink ref="AF454" r:id="rId136" xr:uid="{4739D643-F88C-4D08-B1B2-FFC2DBB6CD55}"/>
    <hyperlink ref="AF455" r:id="rId137" xr:uid="{8FCED5AB-776C-4807-97FF-6C1E8019B064}"/>
    <hyperlink ref="AF456" r:id="rId138" xr:uid="{CD891C34-5ACA-47B7-B9A7-EC8A18E677B8}"/>
    <hyperlink ref="AF457" r:id="rId139" xr:uid="{84BBD00B-CE86-4FC9-88EC-BE92435FE1A0}"/>
    <hyperlink ref="AF462" r:id="rId140" xr:uid="{AADB844C-0B39-492C-BC23-12B4C52A951D}"/>
    <hyperlink ref="AF464" r:id="rId141" xr:uid="{0B6BDFD1-8294-4867-AAFA-11426A37C64A}"/>
    <hyperlink ref="AF472" r:id="rId142" xr:uid="{F5CCFB31-9FD0-4810-8A53-F25005520EB5}"/>
    <hyperlink ref="AF481" r:id="rId143" xr:uid="{DF0ACA4E-F995-41DB-8EB8-CC4DC53A03B5}"/>
    <hyperlink ref="AF482" r:id="rId144" xr:uid="{26FF59B1-70B2-4C2D-A753-75A9FAE1AE73}"/>
    <hyperlink ref="AF483" r:id="rId145" xr:uid="{AABB0ECA-D68E-4BC0-B46C-C1CBD9567379}"/>
    <hyperlink ref="AF484" r:id="rId146" xr:uid="{3A3E8686-EFC2-40F7-9E92-E7FDFA8A1481}"/>
    <hyperlink ref="AF470" r:id="rId147" xr:uid="{9820C482-B9DC-4C9C-A115-59E25E13CE7F}"/>
    <hyperlink ref="AF452" r:id="rId148" xr:uid="{F9A97AE8-8C70-41A8-8D2E-CF4669270157}"/>
    <hyperlink ref="AF461" r:id="rId149" xr:uid="{446A3646-C66D-471D-806F-061383FF4CA6}"/>
    <hyperlink ref="AF474" r:id="rId150" xr:uid="{ABBAB0DD-557E-4D0A-BF80-2F71073D83E4}"/>
    <hyperlink ref="AF459" r:id="rId151" xr:uid="{0CBAD375-CFFC-4E6D-BC81-062B563835E2}"/>
    <hyperlink ref="AF460" r:id="rId152" xr:uid="{8CBAF3D0-26B7-4B60-8E0A-2480A0652656}"/>
    <hyperlink ref="AF463" r:id="rId153" xr:uid="{1F2E01E7-4661-42FF-B3BF-7D4AB3A2340F}"/>
    <hyperlink ref="AF478" r:id="rId154" xr:uid="{6DD481AB-573E-40F7-B708-B9818E44AF72}"/>
    <hyperlink ref="AF473" r:id="rId155" xr:uid="{DA6652AD-AF99-423B-9105-2CAC66F90277}"/>
    <hyperlink ref="AF475" r:id="rId156" xr:uid="{FEE821A2-711A-4CDE-899F-A9B9CB02F5A0}"/>
    <hyperlink ref="AF476" r:id="rId157" xr:uid="{4BE0CB88-A8FB-4A9A-B197-160A8DCF9FE2}"/>
    <hyperlink ref="AF477" r:id="rId158" xr:uid="{63B89F3F-DB68-40D7-A7B4-7DBE37D77193}"/>
    <hyperlink ref="AF458" r:id="rId159" xr:uid="{332EE29D-7449-487D-A3E6-11AA4192A02E}"/>
    <hyperlink ref="AF471" r:id="rId160" xr:uid="{B6BD85DA-3332-4028-AEA0-CBBBC1E35E01}"/>
    <hyperlink ref="AF466" r:id="rId161" xr:uid="{6C9B9ACF-E707-4169-9E41-6552CF79DBF7}"/>
    <hyperlink ref="AF467" r:id="rId162" xr:uid="{B94750BA-5356-4AD7-A2D0-2AF677AA5FED}"/>
    <hyperlink ref="AF468" r:id="rId163" xr:uid="{DF6B32F2-8348-4FFE-9E71-ECE0C5AC993A}"/>
    <hyperlink ref="AF469" r:id="rId164" xr:uid="{4080D87A-4DB9-4DF6-9F00-BAD1647309E7}"/>
  </hyperlinks>
  <printOptions horizontalCentered="1" verticalCentered="1"/>
  <pageMargins left="0.51181102362204722" right="0.19685039370078741" top="1.7716535433070868" bottom="0.39370078740157483" header="0" footer="0"/>
  <pageSetup scale="28" orientation="landscape" r:id="rId165"/>
  <headerFooter alignWithMargins="0">
    <oddHeader>&amp;F</oddHeader>
    <oddFooter>Página &amp;P de &amp;N</oddFooter>
  </headerFooter>
  <legacyDrawing r:id="rId166"/>
  <tableParts count="1">
    <tablePart r:id="rId16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BF2-B8B5-4BFB-9848-740535864B58}">
  <dimension ref="A1:B12"/>
  <sheetViews>
    <sheetView workbookViewId="0">
      <selection activeCell="B8" sqref="B8"/>
    </sheetView>
  </sheetViews>
  <sheetFormatPr baseColWidth="10" defaultRowHeight="12.75" x14ac:dyDescent="0.2"/>
  <cols>
    <col min="1" max="1" width="50.7109375" bestFit="1" customWidth="1"/>
    <col min="2" max="2" width="22.140625" bestFit="1" customWidth="1"/>
    <col min="3" max="16" width="4.42578125" bestFit="1" customWidth="1"/>
    <col min="17" max="17" width="5.42578125" bestFit="1" customWidth="1"/>
    <col min="18" max="18" width="13.140625" bestFit="1" customWidth="1"/>
  </cols>
  <sheetData>
    <row r="1" spans="1:2" x14ac:dyDescent="0.2">
      <c r="A1" s="184" t="s">
        <v>24</v>
      </c>
      <c r="B1" t="s">
        <v>2252</v>
      </c>
    </row>
    <row r="3" spans="1:2" x14ac:dyDescent="0.2">
      <c r="A3" s="184" t="s">
        <v>2251</v>
      </c>
      <c r="B3" t="s">
        <v>2250</v>
      </c>
    </row>
    <row r="4" spans="1:2" x14ac:dyDescent="0.2">
      <c r="A4" s="159" t="s">
        <v>141</v>
      </c>
      <c r="B4">
        <v>4</v>
      </c>
    </row>
    <row r="5" spans="1:2" x14ac:dyDescent="0.2">
      <c r="A5" s="159" t="s">
        <v>98</v>
      </c>
      <c r="B5">
        <v>89</v>
      </c>
    </row>
    <row r="6" spans="1:2" x14ac:dyDescent="0.2">
      <c r="A6" s="159" t="s">
        <v>61</v>
      </c>
      <c r="B6">
        <v>23</v>
      </c>
    </row>
    <row r="7" spans="1:2" x14ac:dyDescent="0.2">
      <c r="A7" s="159" t="s">
        <v>37</v>
      </c>
      <c r="B7">
        <v>107</v>
      </c>
    </row>
    <row r="8" spans="1:2" x14ac:dyDescent="0.2">
      <c r="A8" s="159" t="s">
        <v>133</v>
      </c>
      <c r="B8">
        <v>75</v>
      </c>
    </row>
    <row r="9" spans="1:2" x14ac:dyDescent="0.2">
      <c r="A9" s="159" t="s">
        <v>188</v>
      </c>
      <c r="B9">
        <v>48</v>
      </c>
    </row>
    <row r="10" spans="1:2" x14ac:dyDescent="0.2">
      <c r="A10" s="159" t="s">
        <v>50</v>
      </c>
      <c r="B10">
        <v>79</v>
      </c>
    </row>
    <row r="11" spans="1:2" x14ac:dyDescent="0.2">
      <c r="A11" s="159" t="s">
        <v>77</v>
      </c>
      <c r="B11">
        <v>59</v>
      </c>
    </row>
    <row r="12" spans="1:2" x14ac:dyDescent="0.2">
      <c r="A12" s="159" t="s">
        <v>2182</v>
      </c>
      <c r="B12">
        <v>484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83</vt:lpstr>
      <vt:lpstr>Cumplidas x 56</vt:lpstr>
      <vt:lpstr>Cerradas x 345</vt:lpstr>
      <vt:lpstr>BD Completa</vt:lpstr>
      <vt:lpstr>Tabla Dinámica</vt:lpstr>
      <vt:lpstr>'BD Completa'!_Toc443982796</vt:lpstr>
      <vt:lpstr>'Cerradas x 345'!_Toc443982796</vt:lpstr>
      <vt:lpstr>'BD Completa'!Área_de_impresión</vt:lpstr>
      <vt:lpstr>'Cerradas x 345'!Área_de_impresión</vt:lpstr>
      <vt:lpstr>'Cumplidas x 56'!Área_de_impresión</vt:lpstr>
      <vt:lpstr>'Vigentes x 83'!Área_de_impresión</vt:lpstr>
      <vt:lpstr>'BD Completa'!Títulos_a_imprimir</vt:lpstr>
      <vt:lpstr>'Cerradas x 345'!Títulos_a_imprimir</vt:lpstr>
      <vt:lpstr>'Cumplidas x 56'!Títulos_a_imprimir</vt:lpstr>
      <vt:lpstr>'Vigentes x 83'!Títulos_a_imprimir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2024-04-12T18:01:53Z</dcterms:created>
  <dcterms:modified xsi:type="dcterms:W3CDTF">2024-04-15T20:43:10Z</dcterms:modified>
</cp:coreProperties>
</file>