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ontoya\Documents\ANI 2015\INGRESOS\INFORMES SIIF EJECUCION INGRESOS\"/>
    </mc:Choice>
  </mc:AlternateContent>
  <bookViews>
    <workbookView xWindow="0" yWindow="0" windowWidth="24000" windowHeight="9435" firstSheet="7" activeTab="11"/>
  </bookViews>
  <sheets>
    <sheet name="Ingreso  Ene 2015" sheetId="4" r:id="rId1"/>
    <sheet name=" Ingresos Feb 2015" sheetId="5" r:id="rId2"/>
    <sheet name=" Ingreso Mzo 2015" sheetId="8" r:id="rId3"/>
    <sheet name="Ingreso Abr 2015" sheetId="7" r:id="rId4"/>
    <sheet name="Ingreso Mayo2015" sheetId="6" r:id="rId5"/>
    <sheet name=" Ingresos Jun 2015" sheetId="9" r:id="rId6"/>
    <sheet name="Ingreso Jul 2015" sheetId="10" r:id="rId7"/>
    <sheet name="Ingreso Agost 2015" sheetId="11" r:id="rId8"/>
    <sheet name="Ingreso  Septm 2015" sheetId="12" r:id="rId9"/>
    <sheet name=" Ingreso Octubre 2015" sheetId="13" r:id="rId10"/>
    <sheet name=" Ingreso Noviemb 2015" sheetId="14" r:id="rId11"/>
    <sheet name="Ingreso Diciemb 2015" sheetId="15" r:id="rId12"/>
  </sheets>
  <definedNames>
    <definedName name="_xlnm.Print_Area" localSheetId="2">' Ingreso Mzo 2015'!$A$1:$K$43</definedName>
    <definedName name="_xlnm.Print_Area" localSheetId="10">' Ingreso Noviemb 2015'!$A$1:$K$43</definedName>
    <definedName name="_xlnm.Print_Area" localSheetId="9">' Ingreso Octubre 2015'!$A$1:$K$43</definedName>
    <definedName name="_xlnm.Print_Area" localSheetId="1">' Ingresos Feb 2015'!$A$1:$K$43</definedName>
    <definedName name="_xlnm.Print_Area" localSheetId="5">' Ingresos Jun 2015'!$A$1:$K$43</definedName>
    <definedName name="_xlnm.Print_Area" localSheetId="0">'Ingreso  Ene 2015'!$A$1:$K$42</definedName>
    <definedName name="_xlnm.Print_Area" localSheetId="8">'Ingreso  Septm 2015'!$A$1:$K$43</definedName>
    <definedName name="_xlnm.Print_Area" localSheetId="3">'Ingreso Abr 2015'!$A$1:$K$43</definedName>
    <definedName name="_xlnm.Print_Area" localSheetId="7">'Ingreso Agost 2015'!$A$1:$K$43</definedName>
    <definedName name="_xlnm.Print_Area" localSheetId="11">'Ingreso Diciemb 2015'!$A$1:$K$43</definedName>
    <definedName name="_xlnm.Print_Area" localSheetId="6">'Ingreso Jul 2015'!$A$1:$K$43</definedName>
    <definedName name="_xlnm.Print_Area" localSheetId="4">'Ingreso Mayo2015'!$A$1:$K$43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5" l="1"/>
  <c r="K26" i="15"/>
  <c r="K25" i="15"/>
  <c r="K24" i="15"/>
  <c r="H24" i="15"/>
  <c r="G23" i="15"/>
  <c r="F23" i="15"/>
  <c r="K23" i="15" s="1"/>
  <c r="D23" i="15"/>
  <c r="K22" i="15"/>
  <c r="K21" i="15"/>
  <c r="J20" i="15"/>
  <c r="I20" i="15"/>
  <c r="H20" i="15"/>
  <c r="G20" i="15"/>
  <c r="F20" i="15"/>
  <c r="K20" i="15" s="1"/>
  <c r="D20" i="15"/>
  <c r="K19" i="15"/>
  <c r="J18" i="15"/>
  <c r="J17" i="15" s="1"/>
  <c r="I18" i="15"/>
  <c r="H18" i="15"/>
  <c r="H17" i="15" s="1"/>
  <c r="G18" i="15"/>
  <c r="F18" i="15"/>
  <c r="K18" i="15" s="1"/>
  <c r="D18" i="15"/>
  <c r="I17" i="15"/>
  <c r="G17" i="15"/>
  <c r="D17" i="15"/>
  <c r="K16" i="15"/>
  <c r="K15" i="15"/>
  <c r="K14" i="15"/>
  <c r="J13" i="15"/>
  <c r="I13" i="15"/>
  <c r="I12" i="15" s="1"/>
  <c r="I11" i="15" s="1"/>
  <c r="I27" i="15" s="1"/>
  <c r="I26" i="15" s="1"/>
  <c r="I25" i="15" s="1"/>
  <c r="I24" i="15" s="1"/>
  <c r="H13" i="15"/>
  <c r="G13" i="15"/>
  <c r="G12" i="15" s="1"/>
  <c r="G11" i="15" s="1"/>
  <c r="G27" i="15" s="1"/>
  <c r="F13" i="15"/>
  <c r="D13" i="15"/>
  <c r="D12" i="15" s="1"/>
  <c r="D11" i="15" s="1"/>
  <c r="D27" i="15" s="1"/>
  <c r="J12" i="15"/>
  <c r="J11" i="15" s="1"/>
  <c r="J27" i="15" s="1"/>
  <c r="J26" i="15" s="1"/>
  <c r="J25" i="15" s="1"/>
  <c r="J24" i="15" s="1"/>
  <c r="H12" i="15"/>
  <c r="F12" i="15"/>
  <c r="K12" i="15" s="1"/>
  <c r="H11" i="15" l="1"/>
  <c r="H27" i="15" s="1"/>
  <c r="K13" i="15"/>
  <c r="F17" i="15"/>
  <c r="K17" i="15" s="1"/>
  <c r="F11" i="15" l="1"/>
  <c r="F27" i="15" l="1"/>
  <c r="K11" i="15"/>
  <c r="K27" i="15" s="1"/>
  <c r="E27" i="14" l="1"/>
  <c r="K26" i="14"/>
  <c r="K25" i="14"/>
  <c r="K24" i="14"/>
  <c r="H24" i="14"/>
  <c r="G23" i="14"/>
  <c r="F23" i="14"/>
  <c r="K23" i="14" s="1"/>
  <c r="D23" i="14"/>
  <c r="K22" i="14"/>
  <c r="K21" i="14"/>
  <c r="J20" i="14"/>
  <c r="I20" i="14"/>
  <c r="H20" i="14"/>
  <c r="G20" i="14"/>
  <c r="F20" i="14"/>
  <c r="K20" i="14" s="1"/>
  <c r="D20" i="14"/>
  <c r="K19" i="14"/>
  <c r="J18" i="14"/>
  <c r="J17" i="14" s="1"/>
  <c r="I18" i="14"/>
  <c r="H18" i="14"/>
  <c r="H17" i="14" s="1"/>
  <c r="G18" i="14"/>
  <c r="F18" i="14"/>
  <c r="K18" i="14" s="1"/>
  <c r="D18" i="14"/>
  <c r="I17" i="14"/>
  <c r="G17" i="14"/>
  <c r="D17" i="14"/>
  <c r="K16" i="14"/>
  <c r="K15" i="14"/>
  <c r="K14" i="14"/>
  <c r="J13" i="14"/>
  <c r="I13" i="14"/>
  <c r="I12" i="14" s="1"/>
  <c r="I11" i="14" s="1"/>
  <c r="I27" i="14" s="1"/>
  <c r="I26" i="14" s="1"/>
  <c r="I25" i="14" s="1"/>
  <c r="I24" i="14" s="1"/>
  <c r="H13" i="14"/>
  <c r="H12" i="14" s="1"/>
  <c r="H11" i="14" s="1"/>
  <c r="H27" i="14" s="1"/>
  <c r="G13" i="14"/>
  <c r="G12" i="14" s="1"/>
  <c r="G11" i="14" s="1"/>
  <c r="G27" i="14" s="1"/>
  <c r="F13" i="14"/>
  <c r="D13" i="14"/>
  <c r="D12" i="14" s="1"/>
  <c r="D11" i="14" s="1"/>
  <c r="D27" i="14" s="1"/>
  <c r="J12" i="14"/>
  <c r="J11" i="14" s="1"/>
  <c r="J27" i="14" s="1"/>
  <c r="J26" i="14" s="1"/>
  <c r="J25" i="14" s="1"/>
  <c r="J24" i="14" s="1"/>
  <c r="F12" i="14"/>
  <c r="K12" i="14" s="1"/>
  <c r="K13" i="14" l="1"/>
  <c r="F17" i="14"/>
  <c r="K17" i="14" s="1"/>
  <c r="F11" i="14" l="1"/>
  <c r="F27" i="14" l="1"/>
  <c r="K11" i="14"/>
  <c r="K27" i="14" s="1"/>
  <c r="E27" i="13"/>
  <c r="K26" i="13"/>
  <c r="K25" i="13"/>
  <c r="K24" i="13"/>
  <c r="H24" i="13"/>
  <c r="K23" i="13"/>
  <c r="G23" i="13"/>
  <c r="F23" i="13"/>
  <c r="D23" i="13"/>
  <c r="K22" i="13"/>
  <c r="K21" i="13"/>
  <c r="J20" i="13"/>
  <c r="I20" i="13"/>
  <c r="H20" i="13"/>
  <c r="G20" i="13"/>
  <c r="F20" i="13"/>
  <c r="K20" i="13" s="1"/>
  <c r="D20" i="13"/>
  <c r="K19" i="13"/>
  <c r="J18" i="13"/>
  <c r="J17" i="13" s="1"/>
  <c r="I18" i="13"/>
  <c r="I17" i="13" s="1"/>
  <c r="H18" i="13"/>
  <c r="G18" i="13"/>
  <c r="G17" i="13" s="1"/>
  <c r="G11" i="13" s="1"/>
  <c r="G27" i="13" s="1"/>
  <c r="F18" i="13"/>
  <c r="K18" i="13" s="1"/>
  <c r="D18" i="13"/>
  <c r="D17" i="13" s="1"/>
  <c r="H17" i="13"/>
  <c r="K16" i="13"/>
  <c r="K15" i="13"/>
  <c r="K14" i="13"/>
  <c r="J13" i="13"/>
  <c r="J12" i="13" s="1"/>
  <c r="J11" i="13" s="1"/>
  <c r="J27" i="13" s="1"/>
  <c r="J26" i="13" s="1"/>
  <c r="J25" i="13" s="1"/>
  <c r="J24" i="13" s="1"/>
  <c r="I13" i="13"/>
  <c r="H13" i="13"/>
  <c r="F13" i="13"/>
  <c r="F12" i="13" s="1"/>
  <c r="D13" i="13"/>
  <c r="D12" i="13" s="1"/>
  <c r="D11" i="13" s="1"/>
  <c r="D27" i="13" s="1"/>
  <c r="I12" i="13"/>
  <c r="H12" i="13"/>
  <c r="H11" i="13" s="1"/>
  <c r="H27" i="13" s="1"/>
  <c r="K12" i="13" l="1"/>
  <c r="I11" i="13"/>
  <c r="I27" i="13" s="1"/>
  <c r="I26" i="13" s="1"/>
  <c r="I25" i="13" s="1"/>
  <c r="I24" i="13" s="1"/>
  <c r="K13" i="13"/>
  <c r="F17" i="13"/>
  <c r="K17" i="13" s="1"/>
  <c r="F11" i="13" l="1"/>
  <c r="F27" i="13" l="1"/>
  <c r="K11" i="13"/>
  <c r="K27" i="13" s="1"/>
  <c r="E27" i="12" l="1"/>
  <c r="K26" i="12"/>
  <c r="K25" i="12"/>
  <c r="K24" i="12"/>
  <c r="H24" i="12"/>
  <c r="G23" i="12"/>
  <c r="F23" i="12"/>
  <c r="K23" i="12" s="1"/>
  <c r="D23" i="12"/>
  <c r="K22" i="12"/>
  <c r="K21" i="12"/>
  <c r="J20" i="12"/>
  <c r="I20" i="12"/>
  <c r="H20" i="12"/>
  <c r="G20" i="12"/>
  <c r="F20" i="12"/>
  <c r="K20" i="12" s="1"/>
  <c r="D20" i="12"/>
  <c r="K19" i="12"/>
  <c r="J18" i="12"/>
  <c r="J17" i="12" s="1"/>
  <c r="I18" i="12"/>
  <c r="H18" i="12"/>
  <c r="H17" i="12" s="1"/>
  <c r="G18" i="12"/>
  <c r="G17" i="12" s="1"/>
  <c r="G11" i="12" s="1"/>
  <c r="G27" i="12" s="1"/>
  <c r="F18" i="12"/>
  <c r="K18" i="12" s="1"/>
  <c r="D18" i="12"/>
  <c r="I17" i="12"/>
  <c r="D17" i="12"/>
  <c r="K16" i="12"/>
  <c r="K15" i="12"/>
  <c r="K14" i="12"/>
  <c r="J13" i="12"/>
  <c r="I13" i="12"/>
  <c r="H13" i="12"/>
  <c r="H12" i="12" s="1"/>
  <c r="F13" i="12"/>
  <c r="F12" i="12" s="1"/>
  <c r="D13" i="12"/>
  <c r="J12" i="12"/>
  <c r="J11" i="12" s="1"/>
  <c r="J27" i="12" s="1"/>
  <c r="J26" i="12" s="1"/>
  <c r="J25" i="12" s="1"/>
  <c r="J24" i="12" s="1"/>
  <c r="I12" i="12"/>
  <c r="I11" i="12" s="1"/>
  <c r="I27" i="12" s="1"/>
  <c r="I26" i="12" s="1"/>
  <c r="I25" i="12" s="1"/>
  <c r="I24" i="12" s="1"/>
  <c r="D12" i="12"/>
  <c r="D11" i="12" s="1"/>
  <c r="D27" i="12" s="1"/>
  <c r="K12" i="12" l="1"/>
  <c r="H11" i="12"/>
  <c r="H27" i="12" s="1"/>
  <c r="K13" i="12"/>
  <c r="F17" i="12"/>
  <c r="K17" i="12" s="1"/>
  <c r="F11" i="11"/>
  <c r="F12" i="11"/>
  <c r="H12" i="11"/>
  <c r="K12" i="11"/>
  <c r="D13" i="11"/>
  <c r="D12" i="11" s="1"/>
  <c r="D11" i="11" s="1"/>
  <c r="D27" i="11" s="1"/>
  <c r="F13" i="11"/>
  <c r="G13" i="11"/>
  <c r="H13" i="11"/>
  <c r="I13" i="11"/>
  <c r="I12" i="11" s="1"/>
  <c r="I11" i="11" s="1"/>
  <c r="I27" i="11" s="1"/>
  <c r="I26" i="11" s="1"/>
  <c r="I25" i="11" s="1"/>
  <c r="I24" i="11" s="1"/>
  <c r="J13" i="11"/>
  <c r="J12" i="11" s="1"/>
  <c r="J11" i="11" s="1"/>
  <c r="J27" i="11" s="1"/>
  <c r="J26" i="11" s="1"/>
  <c r="J25" i="11" s="1"/>
  <c r="J24" i="11" s="1"/>
  <c r="K13" i="11"/>
  <c r="K14" i="11"/>
  <c r="K15" i="11"/>
  <c r="K16" i="11"/>
  <c r="F17" i="11"/>
  <c r="G17" i="11"/>
  <c r="G11" i="11" s="1"/>
  <c r="G27" i="11" s="1"/>
  <c r="J17" i="11"/>
  <c r="K17" i="11"/>
  <c r="D18" i="11"/>
  <c r="D17" i="11" s="1"/>
  <c r="F18" i="11"/>
  <c r="H18" i="11"/>
  <c r="H17" i="11" s="1"/>
  <c r="I18" i="11"/>
  <c r="I17" i="11" s="1"/>
  <c r="J18" i="11"/>
  <c r="K18" i="11"/>
  <c r="K19" i="11"/>
  <c r="D20" i="11"/>
  <c r="F20" i="11"/>
  <c r="G20" i="11"/>
  <c r="H20" i="11"/>
  <c r="I20" i="11"/>
  <c r="J20" i="11"/>
  <c r="K20" i="11"/>
  <c r="K21" i="11"/>
  <c r="K22" i="11"/>
  <c r="D23" i="11"/>
  <c r="F23" i="11"/>
  <c r="G23" i="11"/>
  <c r="K23" i="11"/>
  <c r="H24" i="11"/>
  <c r="K24" i="11"/>
  <c r="K25" i="11"/>
  <c r="K26" i="11"/>
  <c r="E27" i="11"/>
  <c r="F11" i="12" l="1"/>
  <c r="H11" i="11"/>
  <c r="H27" i="11" s="1"/>
  <c r="K11" i="11"/>
  <c r="K27" i="11" s="1"/>
  <c r="F27" i="11"/>
  <c r="E27" i="10"/>
  <c r="K26" i="10"/>
  <c r="K25" i="10"/>
  <c r="K24" i="10"/>
  <c r="H24" i="10"/>
  <c r="G23" i="10"/>
  <c r="F23" i="10"/>
  <c r="K23" i="10" s="1"/>
  <c r="D23" i="10"/>
  <c r="K22" i="10"/>
  <c r="K21" i="10"/>
  <c r="J20" i="10"/>
  <c r="I20" i="10"/>
  <c r="H20" i="10"/>
  <c r="G20" i="10"/>
  <c r="F20" i="10"/>
  <c r="K20" i="10" s="1"/>
  <c r="D20" i="10"/>
  <c r="K19" i="10"/>
  <c r="J18" i="10"/>
  <c r="J17" i="10" s="1"/>
  <c r="I18" i="10"/>
  <c r="H18" i="10"/>
  <c r="H17" i="10" s="1"/>
  <c r="G18" i="10"/>
  <c r="G17" i="10" s="1"/>
  <c r="F18" i="10"/>
  <c r="K18" i="10" s="1"/>
  <c r="D18" i="10"/>
  <c r="I17" i="10"/>
  <c r="D17" i="10"/>
  <c r="K16" i="10"/>
  <c r="K15" i="10"/>
  <c r="K14" i="10"/>
  <c r="J13" i="10"/>
  <c r="I13" i="10"/>
  <c r="I12" i="10" s="1"/>
  <c r="I11" i="10" s="1"/>
  <c r="I27" i="10" s="1"/>
  <c r="I26" i="10" s="1"/>
  <c r="I25" i="10" s="1"/>
  <c r="I24" i="10" s="1"/>
  <c r="H13" i="10"/>
  <c r="H12" i="10" s="1"/>
  <c r="H11" i="10" s="1"/>
  <c r="H27" i="10" s="1"/>
  <c r="G13" i="10"/>
  <c r="G12" i="10" s="1"/>
  <c r="F13" i="10"/>
  <c r="D13" i="10"/>
  <c r="D12" i="10" s="1"/>
  <c r="D11" i="10" s="1"/>
  <c r="D27" i="10" s="1"/>
  <c r="J12" i="10"/>
  <c r="J11" i="10" s="1"/>
  <c r="J27" i="10" s="1"/>
  <c r="J26" i="10" s="1"/>
  <c r="J25" i="10" s="1"/>
  <c r="J24" i="10" s="1"/>
  <c r="F12" i="10"/>
  <c r="K12" i="10" s="1"/>
  <c r="F27" i="12" l="1"/>
  <c r="K11" i="12"/>
  <c r="K27" i="12" s="1"/>
  <c r="G11" i="10"/>
  <c r="G27" i="10" s="1"/>
  <c r="K13" i="10"/>
  <c r="F11" i="10"/>
  <c r="F17" i="10"/>
  <c r="K17" i="10" s="1"/>
  <c r="K11" i="10" l="1"/>
  <c r="K27" i="10" s="1"/>
  <c r="F27" i="10"/>
  <c r="E27" i="9"/>
  <c r="K26" i="9"/>
  <c r="K25" i="9"/>
  <c r="K24" i="9"/>
  <c r="H24" i="9"/>
  <c r="K23" i="9"/>
  <c r="G23" i="9"/>
  <c r="F23" i="9"/>
  <c r="D23" i="9"/>
  <c r="K22" i="9"/>
  <c r="K21" i="9"/>
  <c r="J20" i="9"/>
  <c r="I20" i="9"/>
  <c r="H20" i="9"/>
  <c r="G20" i="9"/>
  <c r="F20" i="9"/>
  <c r="K20" i="9" s="1"/>
  <c r="D20" i="9"/>
  <c r="K19" i="9"/>
  <c r="J18" i="9"/>
  <c r="J17" i="9" s="1"/>
  <c r="I18" i="9"/>
  <c r="I17" i="9" s="1"/>
  <c r="H18" i="9"/>
  <c r="G18" i="9"/>
  <c r="G17" i="9" s="1"/>
  <c r="F18" i="9"/>
  <c r="K18" i="9" s="1"/>
  <c r="D18" i="9"/>
  <c r="D17" i="9" s="1"/>
  <c r="H17" i="9"/>
  <c r="K16" i="9"/>
  <c r="K15" i="9"/>
  <c r="K14" i="9"/>
  <c r="J13" i="9"/>
  <c r="J12" i="9" s="1"/>
  <c r="J11" i="9" s="1"/>
  <c r="J27" i="9" s="1"/>
  <c r="J26" i="9" s="1"/>
  <c r="J25" i="9" s="1"/>
  <c r="J24" i="9" s="1"/>
  <c r="I13" i="9"/>
  <c r="H13" i="9"/>
  <c r="H12" i="9" s="1"/>
  <c r="H11" i="9" s="1"/>
  <c r="H27" i="9" s="1"/>
  <c r="G13" i="9"/>
  <c r="G12" i="9" s="1"/>
  <c r="F13" i="9"/>
  <c r="K13" i="9" s="1"/>
  <c r="D13" i="9"/>
  <c r="I12" i="9"/>
  <c r="D12" i="9"/>
  <c r="D11" i="9" s="1"/>
  <c r="D27" i="9" s="1"/>
  <c r="G11" i="9" l="1"/>
  <c r="G27" i="9" s="1"/>
  <c r="I11" i="9"/>
  <c r="I27" i="9" s="1"/>
  <c r="I26" i="9" s="1"/>
  <c r="I25" i="9" s="1"/>
  <c r="I24" i="9" s="1"/>
  <c r="F12" i="9"/>
  <c r="F17" i="9"/>
  <c r="K17" i="9" s="1"/>
  <c r="E27" i="8"/>
  <c r="K26" i="8"/>
  <c r="K25" i="8"/>
  <c r="K24" i="8"/>
  <c r="H24" i="8"/>
  <c r="K23" i="8"/>
  <c r="G23" i="8"/>
  <c r="F23" i="8"/>
  <c r="D23" i="8"/>
  <c r="K22" i="8"/>
  <c r="K21" i="8"/>
  <c r="J20" i="8"/>
  <c r="I20" i="8"/>
  <c r="H20" i="8"/>
  <c r="G20" i="8"/>
  <c r="F20" i="8"/>
  <c r="K20" i="8" s="1"/>
  <c r="D20" i="8"/>
  <c r="K19" i="8"/>
  <c r="J18" i="8"/>
  <c r="J17" i="8" s="1"/>
  <c r="I18" i="8"/>
  <c r="I17" i="8" s="1"/>
  <c r="H18" i="8"/>
  <c r="G18" i="8"/>
  <c r="G17" i="8" s="1"/>
  <c r="F18" i="8"/>
  <c r="K18" i="8" s="1"/>
  <c r="D18" i="8"/>
  <c r="D17" i="8" s="1"/>
  <c r="H17" i="8"/>
  <c r="K16" i="8"/>
  <c r="K15" i="8"/>
  <c r="K14" i="8"/>
  <c r="J13" i="8"/>
  <c r="J12" i="8" s="1"/>
  <c r="I13" i="8"/>
  <c r="H13" i="8"/>
  <c r="H12" i="8" s="1"/>
  <c r="H11" i="8" s="1"/>
  <c r="H27" i="8" s="1"/>
  <c r="G13" i="8"/>
  <c r="G12" i="8" s="1"/>
  <c r="F13" i="8"/>
  <c r="F12" i="8" s="1"/>
  <c r="D13" i="8"/>
  <c r="I12" i="8"/>
  <c r="I11" i="8" s="1"/>
  <c r="I27" i="8" s="1"/>
  <c r="I26" i="8" s="1"/>
  <c r="I25" i="8" s="1"/>
  <c r="I24" i="8" s="1"/>
  <c r="D12" i="8"/>
  <c r="D11" i="8" s="1"/>
  <c r="D27" i="8" s="1"/>
  <c r="K12" i="9" l="1"/>
  <c r="F11" i="9"/>
  <c r="K12" i="8"/>
  <c r="J11" i="8"/>
  <c r="J27" i="8" s="1"/>
  <c r="J26" i="8" s="1"/>
  <c r="J25" i="8" s="1"/>
  <c r="J24" i="8" s="1"/>
  <c r="G11" i="8"/>
  <c r="G27" i="8" s="1"/>
  <c r="K13" i="8"/>
  <c r="F17" i="8"/>
  <c r="K17" i="8" s="1"/>
  <c r="K11" i="9" l="1"/>
  <c r="K27" i="9" s="1"/>
  <c r="F27" i="9"/>
  <c r="F11" i="8"/>
  <c r="K11" i="8" l="1"/>
  <c r="K27" i="8" s="1"/>
  <c r="F27" i="8"/>
  <c r="E27" i="7" l="1"/>
  <c r="K26" i="7"/>
  <c r="K25" i="7"/>
  <c r="K24" i="7"/>
  <c r="H24" i="7"/>
  <c r="G23" i="7"/>
  <c r="F23" i="7"/>
  <c r="K23" i="7" s="1"/>
  <c r="D23" i="7"/>
  <c r="K22" i="7"/>
  <c r="K21" i="7"/>
  <c r="J20" i="7"/>
  <c r="I20" i="7"/>
  <c r="H20" i="7"/>
  <c r="G20" i="7"/>
  <c r="F20" i="7"/>
  <c r="K20" i="7" s="1"/>
  <c r="D20" i="7"/>
  <c r="K19" i="7"/>
  <c r="J18" i="7"/>
  <c r="J17" i="7" s="1"/>
  <c r="I18" i="7"/>
  <c r="H18" i="7"/>
  <c r="H17" i="7" s="1"/>
  <c r="G18" i="7"/>
  <c r="G17" i="7" s="1"/>
  <c r="F18" i="7"/>
  <c r="K18" i="7" s="1"/>
  <c r="D18" i="7"/>
  <c r="I17" i="7"/>
  <c r="D17" i="7"/>
  <c r="K16" i="7"/>
  <c r="K15" i="7"/>
  <c r="K14" i="7"/>
  <c r="J13" i="7"/>
  <c r="I13" i="7"/>
  <c r="I12" i="7" s="1"/>
  <c r="I11" i="7" s="1"/>
  <c r="I27" i="7" s="1"/>
  <c r="I26" i="7" s="1"/>
  <c r="I25" i="7" s="1"/>
  <c r="I24" i="7" s="1"/>
  <c r="H13" i="7"/>
  <c r="H12" i="7" s="1"/>
  <c r="G13" i="7"/>
  <c r="G12" i="7" s="1"/>
  <c r="F13" i="7"/>
  <c r="D13" i="7"/>
  <c r="D12" i="7" s="1"/>
  <c r="D11" i="7" s="1"/>
  <c r="D27" i="7" s="1"/>
  <c r="J12" i="7"/>
  <c r="F12" i="7"/>
  <c r="K12" i="7" s="1"/>
  <c r="G11" i="7" l="1"/>
  <c r="G27" i="7" s="1"/>
  <c r="J11" i="7"/>
  <c r="J27" i="7" s="1"/>
  <c r="J26" i="7" s="1"/>
  <c r="J25" i="7" s="1"/>
  <c r="J24" i="7" s="1"/>
  <c r="H11" i="7"/>
  <c r="H27" i="7" s="1"/>
  <c r="K13" i="7"/>
  <c r="F17" i="7"/>
  <c r="K17" i="7" s="1"/>
  <c r="F11" i="7" l="1"/>
  <c r="K11" i="7" l="1"/>
  <c r="K27" i="7" s="1"/>
  <c r="F27" i="7"/>
  <c r="E27" i="6" l="1"/>
  <c r="K26" i="6"/>
  <c r="K25" i="6"/>
  <c r="G25" i="6"/>
  <c r="K24" i="6"/>
  <c r="H24" i="6"/>
  <c r="G23" i="6"/>
  <c r="F23" i="6"/>
  <c r="K23" i="6" s="1"/>
  <c r="D23" i="6"/>
  <c r="K22" i="6"/>
  <c r="K21" i="6"/>
  <c r="J20" i="6"/>
  <c r="I20" i="6"/>
  <c r="H20" i="6"/>
  <c r="G20" i="6"/>
  <c r="K20" i="6" s="1"/>
  <c r="F20" i="6"/>
  <c r="D20" i="6"/>
  <c r="K19" i="6"/>
  <c r="J18" i="6"/>
  <c r="I18" i="6"/>
  <c r="I17" i="6" s="1"/>
  <c r="H18" i="6"/>
  <c r="H17" i="6" s="1"/>
  <c r="G18" i="6"/>
  <c r="G17" i="6" s="1"/>
  <c r="F18" i="6"/>
  <c r="D18" i="6"/>
  <c r="D17" i="6" s="1"/>
  <c r="J17" i="6"/>
  <c r="F17" i="6"/>
  <c r="K17" i="6" s="1"/>
  <c r="K16" i="6"/>
  <c r="K15" i="6"/>
  <c r="K14" i="6"/>
  <c r="J13" i="6"/>
  <c r="J12" i="6" s="1"/>
  <c r="J11" i="6" s="1"/>
  <c r="J27" i="6" s="1"/>
  <c r="J26" i="6" s="1"/>
  <c r="J25" i="6" s="1"/>
  <c r="J24" i="6" s="1"/>
  <c r="I13" i="6"/>
  <c r="I12" i="6" s="1"/>
  <c r="H13" i="6"/>
  <c r="H12" i="6" s="1"/>
  <c r="G13" i="6"/>
  <c r="F13" i="6"/>
  <c r="K13" i="6" s="1"/>
  <c r="D13" i="6"/>
  <c r="D12" i="6" s="1"/>
  <c r="G12" i="6"/>
  <c r="E27" i="5"/>
  <c r="K26" i="5"/>
  <c r="K25" i="5"/>
  <c r="K24" i="5"/>
  <c r="H24" i="5"/>
  <c r="G23" i="5"/>
  <c r="F23" i="5"/>
  <c r="K23" i="5" s="1"/>
  <c r="D23" i="5"/>
  <c r="K22" i="5"/>
  <c r="K21" i="5"/>
  <c r="J20" i="5"/>
  <c r="I20" i="5"/>
  <c r="H20" i="5"/>
  <c r="G20" i="5"/>
  <c r="F20" i="5"/>
  <c r="K20" i="5" s="1"/>
  <c r="D20" i="5"/>
  <c r="K19" i="5"/>
  <c r="J18" i="5"/>
  <c r="J17" i="5" s="1"/>
  <c r="I18" i="5"/>
  <c r="H18" i="5"/>
  <c r="H17" i="5" s="1"/>
  <c r="G18" i="5"/>
  <c r="G17" i="5" s="1"/>
  <c r="F18" i="5"/>
  <c r="F17" i="5" s="1"/>
  <c r="K17" i="5" s="1"/>
  <c r="D18" i="5"/>
  <c r="I17" i="5"/>
  <c r="D17" i="5"/>
  <c r="K16" i="5"/>
  <c r="K15" i="5"/>
  <c r="K14" i="5"/>
  <c r="J13" i="5"/>
  <c r="I13" i="5"/>
  <c r="I12" i="5" s="1"/>
  <c r="I11" i="5" s="1"/>
  <c r="I27" i="5" s="1"/>
  <c r="I26" i="5" s="1"/>
  <c r="I25" i="5" s="1"/>
  <c r="I24" i="5" s="1"/>
  <c r="H13" i="5"/>
  <c r="H12" i="5" s="1"/>
  <c r="G13" i="5"/>
  <c r="G12" i="5" s="1"/>
  <c r="F13" i="5"/>
  <c r="D13" i="5"/>
  <c r="D12" i="5" s="1"/>
  <c r="D11" i="5" s="1"/>
  <c r="D27" i="5" s="1"/>
  <c r="J12" i="5"/>
  <c r="F12" i="5"/>
  <c r="K12" i="5" s="1"/>
  <c r="G11" i="6" l="1"/>
  <c r="G27" i="6" s="1"/>
  <c r="H11" i="6"/>
  <c r="H27" i="6" s="1"/>
  <c r="D11" i="6"/>
  <c r="D27" i="6" s="1"/>
  <c r="I11" i="6"/>
  <c r="I27" i="6" s="1"/>
  <c r="I26" i="6" s="1"/>
  <c r="I25" i="6" s="1"/>
  <c r="I24" i="6" s="1"/>
  <c r="K18" i="6"/>
  <c r="F12" i="6"/>
  <c r="G11" i="5"/>
  <c r="G27" i="5" s="1"/>
  <c r="J11" i="5"/>
  <c r="J27" i="5" s="1"/>
  <c r="J26" i="5" s="1"/>
  <c r="J25" i="5" s="1"/>
  <c r="J24" i="5" s="1"/>
  <c r="H11" i="5"/>
  <c r="H27" i="5" s="1"/>
  <c r="K13" i="5"/>
  <c r="F11" i="5"/>
  <c r="K18" i="5"/>
  <c r="K12" i="6" l="1"/>
  <c r="F11" i="6"/>
  <c r="K11" i="5"/>
  <c r="K27" i="5" s="1"/>
  <c r="F27" i="5"/>
  <c r="G26" i="4"/>
  <c r="F26" i="4"/>
  <c r="F27" i="6" l="1"/>
  <c r="K11" i="6"/>
  <c r="K27" i="6" s="1"/>
  <c r="E26" i="4"/>
  <c r="F22" i="4" l="1"/>
  <c r="F20" i="4"/>
  <c r="F18" i="4"/>
  <c r="F13" i="4"/>
  <c r="F12" i="4"/>
  <c r="G22" i="4"/>
  <c r="G20" i="4"/>
  <c r="G18" i="4"/>
  <c r="G13" i="4"/>
  <c r="G12" i="4"/>
  <c r="D22" i="4"/>
  <c r="D20" i="4"/>
  <c r="D18" i="4"/>
  <c r="D17" i="4" s="1"/>
  <c r="D13" i="4"/>
  <c r="D12" i="4" s="1"/>
  <c r="K25" i="4"/>
  <c r="K24" i="4"/>
  <c r="H23" i="4"/>
  <c r="K23" i="4"/>
  <c r="K21" i="4"/>
  <c r="J20" i="4"/>
  <c r="I20" i="4"/>
  <c r="H20" i="4"/>
  <c r="K19" i="4"/>
  <c r="J18" i="4"/>
  <c r="J17" i="4" s="1"/>
  <c r="I18" i="4"/>
  <c r="H18" i="4"/>
  <c r="H17" i="4" s="1"/>
  <c r="K16" i="4"/>
  <c r="K15" i="4"/>
  <c r="K14" i="4"/>
  <c r="J13" i="4"/>
  <c r="J12" i="4" s="1"/>
  <c r="I13" i="4"/>
  <c r="H13" i="4"/>
  <c r="H12" i="4" s="1"/>
  <c r="K13" i="4"/>
  <c r="I12" i="4"/>
  <c r="F17" i="4" l="1"/>
  <c r="F11" i="4" s="1"/>
  <c r="I17" i="4"/>
  <c r="I11" i="4" s="1"/>
  <c r="I26" i="4" s="1"/>
  <c r="G17" i="4"/>
  <c r="G11" i="4" s="1"/>
  <c r="K18" i="4"/>
  <c r="K22" i="4"/>
  <c r="D11" i="4"/>
  <c r="D26" i="4" s="1"/>
  <c r="H11" i="4"/>
  <c r="H26" i="4" s="1"/>
  <c r="K20" i="4"/>
  <c r="J11" i="4"/>
  <c r="J26" i="4" s="1"/>
  <c r="K12" i="4"/>
  <c r="K17" i="4" l="1"/>
  <c r="K11" i="4" l="1"/>
  <c r="K26" i="4" s="1"/>
  <c r="J25" i="4" l="1"/>
  <c r="J24" i="4" s="1"/>
  <c r="J23" i="4" s="1"/>
  <c r="I25" i="4"/>
  <c r="I24" i="4" s="1"/>
  <c r="I23" i="4" s="1"/>
</calcChain>
</file>

<file path=xl/sharedStrings.xml><?xml version="1.0" encoding="utf-8"?>
<sst xmlns="http://schemas.openxmlformats.org/spreadsheetml/2006/main" count="603" uniqueCount="61">
  <si>
    <t>AGENCIA NACIONAL DE INFRAESTRUCTURA</t>
  </si>
  <si>
    <t xml:space="preserve">                                         UNIDAD EJECUTORA:        00</t>
  </si>
  <si>
    <t>DESCRIPCION</t>
  </si>
  <si>
    <t>COMPROMISOS
MES</t>
  </si>
  <si>
    <t>OBLIGACIONES
ACUMULADAS</t>
  </si>
  <si>
    <t>PAGOS
DEL MES</t>
  </si>
  <si>
    <t xml:space="preserve">           ______________________________________</t>
  </si>
  <si>
    <t>______________________________________</t>
  </si>
  <si>
    <t xml:space="preserve">            NELCY JENITH MALDONADO BALLEN</t>
  </si>
  <si>
    <t>ELSA LILIANA LIÉVANO TORRES</t>
  </si>
  <si>
    <t>EXPG3-6 CON FUNCIONES JEFE DE PPTO</t>
  </si>
  <si>
    <t>INFORME MENSUAL DE EJECUCION DEL PRESUPUESTO DE INGRESOS</t>
  </si>
  <si>
    <t>INGRESOS CORRIENTES</t>
  </si>
  <si>
    <t>NO TRIBUTARIOS</t>
  </si>
  <si>
    <t>OTROS INGRESOS</t>
  </si>
  <si>
    <t>RECURSOS DE CAPITAL</t>
  </si>
  <si>
    <t>RENDIMIENTOS FINANCIEROS</t>
  </si>
  <si>
    <t>RECURSOS DEL BALANCE</t>
  </si>
  <si>
    <t>EXCEDENTES FINANCIEROS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</si>
  <si>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</si>
  <si>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</si>
  <si>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</si>
  <si>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</si>
  <si>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</si>
  <si>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>MODIFICACIONES AFORO</t>
  </si>
  <si>
    <t xml:space="preserve">SECCION:   2413 </t>
  </si>
  <si>
    <t>INGRESOS DE LOS ESTABLECIMIENTOS PUBLICOS</t>
  </si>
  <si>
    <t>TASAS, MULTAS Y CONTRIBUCIONES</t>
  </si>
  <si>
    <t>CODIFICACION
PRESUPUESTAL</t>
  </si>
  <si>
    <t xml:space="preserve">                  MES:              ENERO</t>
  </si>
  <si>
    <t>VIGENCIA FISCAL:      2015</t>
  </si>
  <si>
    <t>APORTES DE OTRAS ENTIDADES</t>
  </si>
  <si>
    <t xml:space="preserve">AFORO
INICIAL
</t>
  </si>
  <si>
    <r>
      <t xml:space="preserve">AFORO
VIGENTE
</t>
    </r>
    <r>
      <rPr>
        <b/>
        <sz val="11"/>
        <rFont val="Calibri"/>
        <family val="2"/>
      </rPr>
      <t>( 1 )</t>
    </r>
  </si>
  <si>
    <t>RECAUDO EN EFECTIVO ACUMULADO
( 2 )</t>
  </si>
  <si>
    <t>SALDO DE AFORO POR RECAUDAR
( 3 ) =  ( 1 ) - ( 2 )</t>
  </si>
  <si>
    <t xml:space="preserve">                                             ______________________________________</t>
  </si>
  <si>
    <t xml:space="preserve">                                             MARÍA CLARA GARRIDO GARRIDO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</si>
  <si>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</si>
  <si>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</si>
  <si>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</si>
  <si>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</si>
  <si>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</si>
  <si>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</si>
  <si>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</si>
  <si>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</si>
  <si>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para pagar 15-05-2014</t>
  </si>
  <si>
    <t>para pagar en may</t>
  </si>
  <si>
    <t xml:space="preserve">                  MES:              FEBRERO</t>
  </si>
  <si>
    <t>OTROS RECURSOS DEL BALANCE</t>
  </si>
  <si>
    <t xml:space="preserve">                  MES:              MAYO</t>
  </si>
  <si>
    <t xml:space="preserve">                  MES:              ABRIL</t>
  </si>
  <si>
    <t xml:space="preserve">                  MES:              MARZO</t>
  </si>
  <si>
    <t>JUNIO</t>
  </si>
  <si>
    <t xml:space="preserve">                  MES:              </t>
  </si>
  <si>
    <t>JULIO</t>
  </si>
  <si>
    <t xml:space="preserve">                  MES:              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</si>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</sst>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/>
    <xf numFmtId="164" fontId="2" fillId="0" borderId="0" xfId="1" applyFont="1" applyFill="1" applyBorder="1"/>
    <xf numFmtId="0" fontId="3" fillId="0" borderId="0" xfId="0" applyFont="1" applyFill="1" applyBorder="1"/>
    <xf numFmtId="14" fontId="2" fillId="0" borderId="0" xfId="1" applyNumberFormat="1" applyFont="1" applyFill="1" applyBorder="1"/>
    <xf numFmtId="0" fontId="2" fillId="0" borderId="1" xfId="0" applyFont="1" applyFill="1" applyBorder="1"/>
    <xf numFmtId="164" fontId="2" fillId="0" borderId="1" xfId="1" applyFont="1" applyFill="1" applyBorder="1" applyAlignment="1">
      <alignment horizontal="right"/>
    </xf>
    <xf numFmtId="164" fontId="3" fillId="0" borderId="0" xfId="1" applyFont="1" applyFill="1" applyBorder="1"/>
    <xf numFmtId="0" fontId="2" fillId="0" borderId="2" xfId="0" applyFont="1" applyFill="1" applyBorder="1" applyAlignment="1">
      <alignment horizontal="left"/>
    </xf>
    <xf numFmtId="164" fontId="2" fillId="0" borderId="3" xfId="1" applyFont="1" applyFill="1" applyBorder="1" applyAlignment="1">
      <alignment horizontal="right"/>
    </xf>
    <xf numFmtId="0" fontId="2" fillId="0" borderId="7" xfId="0" applyFont="1" applyFill="1" applyBorder="1"/>
    <xf numFmtId="164" fontId="2" fillId="0" borderId="8" xfId="1" applyFont="1" applyFill="1" applyBorder="1"/>
    <xf numFmtId="0" fontId="3" fillId="0" borderId="7" xfId="0" applyFont="1" applyFill="1" applyBorder="1"/>
    <xf numFmtId="0" fontId="2" fillId="0" borderId="9" xfId="0" applyFont="1" applyFill="1" applyBorder="1"/>
    <xf numFmtId="0" fontId="2" fillId="0" borderId="6" xfId="0" applyFont="1" applyFill="1" applyBorder="1"/>
    <xf numFmtId="164" fontId="2" fillId="0" borderId="6" xfId="1" applyFont="1" applyFill="1" applyBorder="1"/>
    <xf numFmtId="164" fontId="2" fillId="0" borderId="10" xfId="1" applyFont="1" applyFill="1" applyBorder="1"/>
    <xf numFmtId="0" fontId="2" fillId="0" borderId="11" xfId="0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 wrapText="1"/>
    </xf>
    <xf numFmtId="164" fontId="2" fillId="0" borderId="12" xfId="1" applyFont="1" applyFill="1" applyBorder="1" applyAlignment="1">
      <alignment horizontal="center" vertical="center" wrapText="1"/>
    </xf>
    <xf numFmtId="164" fontId="2" fillId="0" borderId="13" xfId="1" applyFont="1" applyFill="1" applyBorder="1" applyAlignment="1">
      <alignment horizontal="center" vertical="center" wrapText="1"/>
    </xf>
    <xf numFmtId="164" fontId="2" fillId="0" borderId="14" xfId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/>
    <xf numFmtId="164" fontId="2" fillId="2" borderId="1" xfId="1" applyFont="1" applyFill="1" applyBorder="1" applyAlignment="1">
      <alignment horizontal="right"/>
    </xf>
    <xf numFmtId="164" fontId="2" fillId="2" borderId="3" xfId="1" applyFont="1" applyFill="1" applyBorder="1" applyAlignment="1">
      <alignment horizontal="right"/>
    </xf>
    <xf numFmtId="0" fontId="2" fillId="2" borderId="0" xfId="0" applyFont="1" applyFill="1" applyBorder="1"/>
    <xf numFmtId="43" fontId="2" fillId="0" borderId="0" xfId="0" applyNumberFormat="1" applyFont="1" applyFill="1" applyBorder="1"/>
    <xf numFmtId="164" fontId="2" fillId="0" borderId="0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" fontId="2" fillId="2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selection activeCell="D16" sqref="D16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29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5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6">
        <f t="shared" ref="G11" si="0">+G12+G17</f>
        <v>12100500224.77</v>
      </c>
      <c r="H11" s="6">
        <f t="shared" ref="H11:J11" si="1">+H12+H17</f>
        <v>0</v>
      </c>
      <c r="I11" s="6">
        <f t="shared" si="1"/>
        <v>0</v>
      </c>
      <c r="J11" s="6">
        <f t="shared" si="1"/>
        <v>0</v>
      </c>
      <c r="K11" s="9">
        <f>+F11-G11</f>
        <v>250111339775.23001</v>
      </c>
    </row>
    <row r="12" spans="1:11" x14ac:dyDescent="0.25">
      <c r="A12" s="8">
        <v>31</v>
      </c>
      <c r="B12" s="5"/>
      <c r="C12" s="5" t="s">
        <v>12</v>
      </c>
      <c r="D12" s="6">
        <f>+D13</f>
        <v>239665840000</v>
      </c>
      <c r="E12" s="6">
        <v>0</v>
      </c>
      <c r="F12" s="6">
        <f>+F13</f>
        <v>239665840000</v>
      </c>
      <c r="G12" s="6">
        <f t="shared" ref="G12" si="2">+G13</f>
        <v>12097031005.35</v>
      </c>
      <c r="H12" s="6">
        <f t="shared" ref="H12:J12" si="3">+H13</f>
        <v>0</v>
      </c>
      <c r="I12" s="6">
        <f t="shared" si="3"/>
        <v>0</v>
      </c>
      <c r="J12" s="6">
        <f t="shared" si="3"/>
        <v>0</v>
      </c>
      <c r="K12" s="9">
        <f t="shared" ref="K12:K25" si="4">+F12-G12</f>
        <v>227568808994.64999</v>
      </c>
    </row>
    <row r="13" spans="1:11" x14ac:dyDescent="0.25">
      <c r="A13" s="8">
        <v>312</v>
      </c>
      <c r="B13" s="5"/>
      <c r="C13" s="5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6">
        <f t="shared" ref="G13" si="5">+G14+G16+G15</f>
        <v>12097031005.35</v>
      </c>
      <c r="H13" s="6">
        <f t="shared" ref="H13" si="6">+H14+H16+H15</f>
        <v>0</v>
      </c>
      <c r="I13" s="6">
        <f t="shared" ref="I13:J13" si="7">+I14+I16</f>
        <v>0</v>
      </c>
      <c r="J13" s="6">
        <f t="shared" si="7"/>
        <v>0</v>
      </c>
      <c r="K13" s="9">
        <f t="shared" si="4"/>
        <v>227568808994.64999</v>
      </c>
    </row>
    <row r="14" spans="1:11" x14ac:dyDescent="0.25">
      <c r="A14" s="8">
        <v>3126</v>
      </c>
      <c r="B14" s="5"/>
      <c r="C14" s="5" t="s">
        <v>31</v>
      </c>
      <c r="D14" s="6">
        <v>40000000000</v>
      </c>
      <c r="E14" s="6">
        <v>0</v>
      </c>
      <c r="F14" s="6">
        <v>40000000000</v>
      </c>
      <c r="G14" s="6">
        <v>0</v>
      </c>
      <c r="H14" s="6"/>
      <c r="I14" s="6"/>
      <c r="J14" s="6"/>
      <c r="K14" s="9">
        <f t="shared" si="4"/>
        <v>40000000000</v>
      </c>
    </row>
    <row r="15" spans="1:11" x14ac:dyDescent="0.25">
      <c r="A15" s="8">
        <v>3127</v>
      </c>
      <c r="B15" s="5"/>
      <c r="C15" s="5" t="s">
        <v>27</v>
      </c>
      <c r="D15" s="6">
        <v>378000000</v>
      </c>
      <c r="E15" s="6">
        <v>0</v>
      </c>
      <c r="F15" s="6">
        <v>378000000</v>
      </c>
      <c r="G15" s="6">
        <v>0</v>
      </c>
      <c r="H15" s="6"/>
      <c r="I15" s="6"/>
      <c r="J15" s="6"/>
      <c r="K15" s="9">
        <f t="shared" si="4"/>
        <v>378000000</v>
      </c>
    </row>
    <row r="16" spans="1:11" x14ac:dyDescent="0.25">
      <c r="A16" s="8">
        <v>3128</v>
      </c>
      <c r="B16" s="5"/>
      <c r="C16" s="5" t="s">
        <v>14</v>
      </c>
      <c r="D16" s="6">
        <v>199287840000</v>
      </c>
      <c r="E16" s="6">
        <v>0</v>
      </c>
      <c r="F16" s="6">
        <v>199287840000</v>
      </c>
      <c r="G16" s="6">
        <v>12097031005.35</v>
      </c>
      <c r="H16" s="6"/>
      <c r="I16" s="6"/>
      <c r="J16" s="6"/>
      <c r="K16" s="9">
        <f t="shared" si="4"/>
        <v>187190808994.64999</v>
      </c>
    </row>
    <row r="17" spans="1:11" x14ac:dyDescent="0.25">
      <c r="A17" s="8">
        <v>32</v>
      </c>
      <c r="B17" s="5"/>
      <c r="C17" s="5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6">
        <f t="shared" ref="G17" si="8">+G18+G20</f>
        <v>3469219.42</v>
      </c>
      <c r="H17" s="6">
        <f t="shared" ref="H17:J17" si="9">+H18+H20</f>
        <v>0</v>
      </c>
      <c r="I17" s="6">
        <f t="shared" si="9"/>
        <v>0</v>
      </c>
      <c r="J17" s="6">
        <f t="shared" si="9"/>
        <v>0</v>
      </c>
      <c r="K17" s="9">
        <f t="shared" si="4"/>
        <v>22542530780.580002</v>
      </c>
    </row>
    <row r="18" spans="1:11" x14ac:dyDescent="0.25">
      <c r="A18" s="8">
        <v>323</v>
      </c>
      <c r="B18" s="5"/>
      <c r="C18" s="5" t="s">
        <v>16</v>
      </c>
      <c r="D18" s="6">
        <f>+D19</f>
        <v>12859900000</v>
      </c>
      <c r="E18" s="6">
        <v>0</v>
      </c>
      <c r="F18" s="6">
        <f>+F19</f>
        <v>12859900000</v>
      </c>
      <c r="G18" s="6">
        <f t="shared" ref="G18" si="10">+G19</f>
        <v>3469219.42</v>
      </c>
      <c r="H18" s="6">
        <f t="shared" ref="H18:J18" si="11">+H19</f>
        <v>0</v>
      </c>
      <c r="I18" s="6">
        <f t="shared" si="11"/>
        <v>0</v>
      </c>
      <c r="J18" s="6">
        <f t="shared" si="11"/>
        <v>0</v>
      </c>
      <c r="K18" s="9">
        <f t="shared" si="4"/>
        <v>12856430780.58</v>
      </c>
    </row>
    <row r="19" spans="1:11" x14ac:dyDescent="0.25">
      <c r="A19" s="8">
        <v>3230</v>
      </c>
      <c r="B19" s="5"/>
      <c r="C19" s="5" t="s">
        <v>16</v>
      </c>
      <c r="D19" s="6">
        <v>12859900000</v>
      </c>
      <c r="E19" s="6">
        <v>0</v>
      </c>
      <c r="F19" s="6">
        <v>12859900000</v>
      </c>
      <c r="G19" s="6">
        <v>3469219.42</v>
      </c>
      <c r="H19" s="6"/>
      <c r="I19" s="6"/>
      <c r="J19" s="6"/>
      <c r="K19" s="9">
        <f t="shared" si="4"/>
        <v>12856430780.58</v>
      </c>
    </row>
    <row r="20" spans="1:11" x14ac:dyDescent="0.25">
      <c r="A20" s="8">
        <v>325</v>
      </c>
      <c r="B20" s="5"/>
      <c r="C20" s="5" t="s">
        <v>17</v>
      </c>
      <c r="D20" s="6">
        <f>+D21</f>
        <v>9686100000</v>
      </c>
      <c r="E20" s="6">
        <v>0</v>
      </c>
      <c r="F20" s="6">
        <f>+F21</f>
        <v>9686100000</v>
      </c>
      <c r="G20" s="6">
        <f>+G21</f>
        <v>0</v>
      </c>
      <c r="H20" s="6">
        <f t="shared" ref="H20:J20" si="12">+H21+H22</f>
        <v>0</v>
      </c>
      <c r="I20" s="6">
        <f t="shared" si="12"/>
        <v>0</v>
      </c>
      <c r="J20" s="6">
        <f t="shared" si="12"/>
        <v>0</v>
      </c>
      <c r="K20" s="9">
        <f t="shared" si="4"/>
        <v>9686100000</v>
      </c>
    </row>
    <row r="21" spans="1:11" x14ac:dyDescent="0.25">
      <c r="A21" s="8">
        <v>3252</v>
      </c>
      <c r="B21" s="5"/>
      <c r="C21" s="5" t="s">
        <v>18</v>
      </c>
      <c r="D21" s="6">
        <v>9686100000</v>
      </c>
      <c r="E21" s="6">
        <v>0</v>
      </c>
      <c r="F21" s="6">
        <v>9686100000</v>
      </c>
      <c r="G21" s="6">
        <v>0</v>
      </c>
      <c r="H21" s="6"/>
      <c r="I21" s="6"/>
      <c r="J21" s="6"/>
      <c r="K21" s="9">
        <f t="shared" si="4"/>
        <v>9686100000</v>
      </c>
    </row>
    <row r="22" spans="1:11" x14ac:dyDescent="0.25">
      <c r="A22" s="8">
        <v>4</v>
      </c>
      <c r="B22" s="5"/>
      <c r="C22" s="5" t="s">
        <v>19</v>
      </c>
      <c r="D22" s="6">
        <f>+D23+D24+D25</f>
        <v>2077304481946</v>
      </c>
      <c r="E22" s="6">
        <v>0</v>
      </c>
      <c r="F22" s="6">
        <f>+F23+F24+F25</f>
        <v>2077304481946</v>
      </c>
      <c r="G22" s="6">
        <f t="shared" ref="G22" si="13">+G23+G24+G25</f>
        <v>0</v>
      </c>
      <c r="H22" s="6"/>
      <c r="I22" s="6"/>
      <c r="J22" s="6"/>
      <c r="K22" s="9">
        <f t="shared" si="4"/>
        <v>2077304481946</v>
      </c>
    </row>
    <row r="23" spans="1:11" x14ac:dyDescent="0.25">
      <c r="A23" s="8">
        <v>41</v>
      </c>
      <c r="B23" s="5"/>
      <c r="C23" s="5" t="s">
        <v>20</v>
      </c>
      <c r="D23" s="6">
        <v>4735100000</v>
      </c>
      <c r="E23" s="6">
        <v>0</v>
      </c>
      <c r="F23" s="6">
        <v>4735100000</v>
      </c>
      <c r="G23" s="6">
        <v>0</v>
      </c>
      <c r="H23" s="6" t="e">
        <f>+H24+H25+#REF!</f>
        <v>#REF!</v>
      </c>
      <c r="I23" s="6" t="e">
        <f>+I24+I25+#REF!</f>
        <v>#REF!</v>
      </c>
      <c r="J23" s="6" t="e">
        <f>+J24+J25+#REF!</f>
        <v>#REF!</v>
      </c>
      <c r="K23" s="9">
        <f t="shared" si="4"/>
        <v>4735100000</v>
      </c>
    </row>
    <row r="24" spans="1:11" x14ac:dyDescent="0.25">
      <c r="A24" s="8">
        <v>42</v>
      </c>
      <c r="B24" s="5"/>
      <c r="C24" s="5" t="s">
        <v>21</v>
      </c>
      <c r="D24" s="6">
        <v>280078681946</v>
      </c>
      <c r="E24" s="6">
        <v>0</v>
      </c>
      <c r="F24" s="6">
        <v>280078681946</v>
      </c>
      <c r="G24" s="6">
        <v>0</v>
      </c>
      <c r="H24" s="6"/>
      <c r="I24" s="6" t="e">
        <f>+I25+#REF!+I26</f>
        <v>#REF!</v>
      </c>
      <c r="J24" s="6" t="e">
        <f>+J25+#REF!+J26</f>
        <v>#REF!</v>
      </c>
      <c r="K24" s="9">
        <f t="shared" si="4"/>
        <v>280078681946</v>
      </c>
    </row>
    <row r="25" spans="1:11" x14ac:dyDescent="0.25">
      <c r="A25" s="8">
        <v>43</v>
      </c>
      <c r="B25" s="5"/>
      <c r="C25" s="5" t="s">
        <v>22</v>
      </c>
      <c r="D25" s="6">
        <v>1792490700000</v>
      </c>
      <c r="E25" s="6">
        <v>0</v>
      </c>
      <c r="F25" s="6">
        <v>1792490700000</v>
      </c>
      <c r="G25" s="6">
        <v>0</v>
      </c>
      <c r="H25" s="6"/>
      <c r="I25" s="6" t="e">
        <f>+#REF!+I26+I27</f>
        <v>#REF!</v>
      </c>
      <c r="J25" s="6" t="e">
        <f>+#REF!+J26+J27</f>
        <v>#REF!</v>
      </c>
      <c r="K25" s="9">
        <f t="shared" si="4"/>
        <v>1792490700000</v>
      </c>
    </row>
    <row r="26" spans="1:11" x14ac:dyDescent="0.25">
      <c r="A26" s="29" t="s">
        <v>23</v>
      </c>
      <c r="B26" s="30"/>
      <c r="C26" s="30"/>
      <c r="D26" s="6">
        <f>+D11+D22</f>
        <v>2339516321946</v>
      </c>
      <c r="E26" s="6">
        <f t="shared" ref="E26:K26" si="14">+E11+E22</f>
        <v>0</v>
      </c>
      <c r="F26" s="6">
        <f>+F11+F22</f>
        <v>2339516321946</v>
      </c>
      <c r="G26" s="6">
        <f>+G11+G22</f>
        <v>12100500224.77</v>
      </c>
      <c r="H26" s="6">
        <f t="shared" si="14"/>
        <v>0</v>
      </c>
      <c r="I26" s="6">
        <f t="shared" si="14"/>
        <v>0</v>
      </c>
      <c r="J26" s="6">
        <f t="shared" si="14"/>
        <v>0</v>
      </c>
      <c r="K26" s="9">
        <f t="shared" si="14"/>
        <v>2327415821721.23</v>
      </c>
    </row>
    <row r="27" spans="1:11" x14ac:dyDescent="0.25">
      <c r="A27" s="10"/>
      <c r="K27" s="11"/>
    </row>
    <row r="28" spans="1:11" x14ac:dyDescent="0.25">
      <c r="A28" s="10"/>
      <c r="K28" s="11"/>
    </row>
    <row r="29" spans="1:11" x14ac:dyDescent="0.25">
      <c r="A29" s="10"/>
      <c r="K29" s="11"/>
    </row>
    <row r="30" spans="1:11" x14ac:dyDescent="0.25">
      <c r="A30" s="10" t="s">
        <v>36</v>
      </c>
      <c r="F30" s="2" t="s">
        <v>6</v>
      </c>
      <c r="I30" s="2" t="s">
        <v>7</v>
      </c>
      <c r="K30" s="11"/>
    </row>
    <row r="31" spans="1:11" x14ac:dyDescent="0.25">
      <c r="A31" s="12" t="s">
        <v>37</v>
      </c>
      <c r="E31" s="7"/>
      <c r="F31" s="7" t="s">
        <v>8</v>
      </c>
      <c r="I31" s="7" t="s">
        <v>9</v>
      </c>
      <c r="K31" s="11"/>
    </row>
    <row r="32" spans="1:11" s="2" customFormat="1" x14ac:dyDescent="0.25">
      <c r="A32" s="12" t="s">
        <v>38</v>
      </c>
      <c r="B32" s="1"/>
      <c r="C32" s="1"/>
      <c r="E32" s="7"/>
      <c r="F32" s="7" t="s">
        <v>39</v>
      </c>
      <c r="I32" s="7" t="s">
        <v>10</v>
      </c>
      <c r="K32" s="11"/>
    </row>
    <row r="33" spans="1:11" s="2" customFormat="1" x14ac:dyDescent="0.25">
      <c r="A33" s="12"/>
      <c r="B33" s="1"/>
      <c r="C33" s="1"/>
      <c r="D33" s="7"/>
      <c r="E33" s="7"/>
      <c r="F33" s="7"/>
      <c r="I33" s="7"/>
      <c r="K33" s="11"/>
    </row>
    <row r="34" spans="1:11" x14ac:dyDescent="0.25">
      <c r="A34" s="10"/>
      <c r="D34" s="7"/>
      <c r="K34" s="11"/>
    </row>
    <row r="35" spans="1:11" x14ac:dyDescent="0.25">
      <c r="A35" s="10"/>
      <c r="K35" s="11"/>
    </row>
    <row r="36" spans="1:11" s="2" customFormat="1" x14ac:dyDescent="0.25">
      <c r="A36" s="10" t="s">
        <v>40</v>
      </c>
      <c r="B36" s="1"/>
      <c r="C36" s="1"/>
      <c r="F36" s="2" t="s">
        <v>41</v>
      </c>
      <c r="K36" s="11"/>
    </row>
    <row r="37" spans="1:11" s="2" customFormat="1" x14ac:dyDescent="0.25">
      <c r="A37" s="12" t="s">
        <v>42</v>
      </c>
      <c r="B37" s="1"/>
      <c r="C37" s="1"/>
      <c r="D37" s="7"/>
      <c r="F37" s="7" t="s">
        <v>43</v>
      </c>
      <c r="K37" s="11"/>
    </row>
    <row r="38" spans="1:11" s="2" customFormat="1" x14ac:dyDescent="0.25">
      <c r="A38" s="12" t="s">
        <v>44</v>
      </c>
      <c r="B38" s="1"/>
      <c r="C38" s="1"/>
      <c r="D38" s="7"/>
      <c r="F38" s="7" t="s">
        <v>45</v>
      </c>
      <c r="K38" s="11"/>
    </row>
    <row r="39" spans="1:11" x14ac:dyDescent="0.25">
      <c r="A39" s="10"/>
      <c r="K39" s="11"/>
    </row>
    <row r="40" spans="1:11" x14ac:dyDescent="0.25">
      <c r="A40" s="10"/>
      <c r="K40" s="11"/>
    </row>
    <row r="41" spans="1:11" ht="15.75" thickBot="1" x14ac:dyDescent="0.3">
      <c r="A41" s="13"/>
      <c r="B41" s="14"/>
      <c r="C41" s="14"/>
      <c r="D41" s="15"/>
      <c r="E41" s="15"/>
      <c r="F41" s="15"/>
      <c r="G41" s="15"/>
      <c r="H41" s="15"/>
      <c r="I41" s="15"/>
      <c r="J41" s="15"/>
      <c r="K41" s="16"/>
    </row>
    <row r="50" spans="11:11" x14ac:dyDescent="0.25">
      <c r="K50" s="2" t="s">
        <v>46</v>
      </c>
    </row>
    <row r="51" spans="11:11" x14ac:dyDescent="0.25">
      <c r="K51" s="2" t="s">
        <v>47</v>
      </c>
    </row>
  </sheetData>
  <mergeCells count="5">
    <mergeCell ref="A1:K1"/>
    <mergeCell ref="A2:K2"/>
    <mergeCell ref="A9:B9"/>
    <mergeCell ref="A10:B10"/>
    <mergeCell ref="A26:C26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" zoomScaleNormal="100" workbookViewId="0">
      <selection activeCell="C28" sqref="C28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2" width="11.42578125" style="1"/>
    <col min="13" max="13" width="22.7109375" style="1" customWidth="1"/>
    <col min="14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54</v>
      </c>
      <c r="G6" s="2" t="s">
        <v>58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32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33">
        <f>+G12+G17</f>
        <v>136826779897.28</v>
      </c>
      <c r="H11" s="6">
        <f>+H12+H17</f>
        <v>0</v>
      </c>
      <c r="I11" s="6">
        <f>+I12+I17</f>
        <v>0</v>
      </c>
      <c r="J11" s="6">
        <f>+J12+J17</f>
        <v>0</v>
      </c>
      <c r="K11" s="9">
        <f t="shared" ref="K11:K26" si="0">+F11-G11</f>
        <v>125385060102.72</v>
      </c>
    </row>
    <row r="12" spans="1:11" x14ac:dyDescent="0.25">
      <c r="A12" s="8">
        <v>31</v>
      </c>
      <c r="B12" s="5"/>
      <c r="C12" s="32" t="s">
        <v>12</v>
      </c>
      <c r="D12" s="6">
        <f>+D13</f>
        <v>239665840000</v>
      </c>
      <c r="E12" s="6">
        <v>0</v>
      </c>
      <c r="F12" s="6">
        <f>+F13</f>
        <v>239665840000</v>
      </c>
      <c r="G12" s="33">
        <v>125139449251.23</v>
      </c>
      <c r="H12" s="6">
        <f>+H13</f>
        <v>0</v>
      </c>
      <c r="I12" s="6">
        <f>+I13</f>
        <v>0</v>
      </c>
      <c r="J12" s="6">
        <f>+J13</f>
        <v>0</v>
      </c>
      <c r="K12" s="9">
        <f t="shared" si="0"/>
        <v>114526390748.77</v>
      </c>
    </row>
    <row r="13" spans="1:11" x14ac:dyDescent="0.25">
      <c r="A13" s="8">
        <v>312</v>
      </c>
      <c r="B13" s="5"/>
      <c r="C13" s="32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33">
        <v>125139449251.23</v>
      </c>
      <c r="H13" s="6">
        <f>+H14+H16+H15</f>
        <v>0</v>
      </c>
      <c r="I13" s="6">
        <f>+I14+I16</f>
        <v>0</v>
      </c>
      <c r="J13" s="6">
        <f>+J14+J16</f>
        <v>0</v>
      </c>
      <c r="K13" s="9">
        <f t="shared" si="0"/>
        <v>114526390748.77</v>
      </c>
    </row>
    <row r="14" spans="1:11" x14ac:dyDescent="0.25">
      <c r="A14" s="8">
        <v>3126</v>
      </c>
      <c r="B14" s="5"/>
      <c r="C14" s="32" t="s">
        <v>31</v>
      </c>
      <c r="D14" s="6">
        <v>40000000000</v>
      </c>
      <c r="E14" s="6">
        <v>0</v>
      </c>
      <c r="F14" s="6">
        <v>40000000000</v>
      </c>
      <c r="G14" s="33">
        <v>600000000</v>
      </c>
      <c r="H14" s="6"/>
      <c r="I14" s="6"/>
      <c r="J14" s="6"/>
      <c r="K14" s="9">
        <f t="shared" si="0"/>
        <v>39400000000</v>
      </c>
    </row>
    <row r="15" spans="1:11" x14ac:dyDescent="0.25">
      <c r="A15" s="8">
        <v>3127</v>
      </c>
      <c r="B15" s="5"/>
      <c r="C15" s="32" t="s">
        <v>27</v>
      </c>
      <c r="D15" s="6">
        <v>378000000</v>
      </c>
      <c r="E15" s="6">
        <v>0</v>
      </c>
      <c r="F15" s="6">
        <v>378000000</v>
      </c>
      <c r="G15" s="33">
        <v>589500000</v>
      </c>
      <c r="H15" s="6"/>
      <c r="I15" s="6"/>
      <c r="J15" s="6"/>
      <c r="K15" s="9">
        <f t="shared" si="0"/>
        <v>-211500000</v>
      </c>
    </row>
    <row r="16" spans="1:11" x14ac:dyDescent="0.25">
      <c r="A16" s="8">
        <v>3128</v>
      </c>
      <c r="B16" s="5"/>
      <c r="C16" s="32" t="s">
        <v>14</v>
      </c>
      <c r="D16" s="6">
        <v>199287840000</v>
      </c>
      <c r="E16" s="6">
        <v>0</v>
      </c>
      <c r="F16" s="6">
        <v>199287840000</v>
      </c>
      <c r="G16" s="33">
        <v>123949949251.23</v>
      </c>
      <c r="H16" s="6"/>
      <c r="I16" s="6"/>
      <c r="J16" s="6"/>
      <c r="K16" s="9">
        <f t="shared" si="0"/>
        <v>75337890748.770004</v>
      </c>
    </row>
    <row r="17" spans="1:13" x14ac:dyDescent="0.25">
      <c r="A17" s="8">
        <v>32</v>
      </c>
      <c r="B17" s="5"/>
      <c r="C17" s="32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33">
        <f>+G18+G20</f>
        <v>11687330646.049999</v>
      </c>
      <c r="H17" s="6">
        <f>+H18+H20</f>
        <v>0</v>
      </c>
      <c r="I17" s="6">
        <f>+I18+I20</f>
        <v>0</v>
      </c>
      <c r="J17" s="6">
        <f>+J18+J20</f>
        <v>0</v>
      </c>
      <c r="K17" s="9">
        <f t="shared" si="0"/>
        <v>10858669353.950001</v>
      </c>
    </row>
    <row r="18" spans="1:13" x14ac:dyDescent="0.25">
      <c r="A18" s="8">
        <v>323</v>
      </c>
      <c r="B18" s="5"/>
      <c r="C18" s="32" t="s">
        <v>16</v>
      </c>
      <c r="D18" s="6">
        <f>+D19</f>
        <v>12859900000</v>
      </c>
      <c r="E18" s="6">
        <v>0</v>
      </c>
      <c r="F18" s="6">
        <f>+F19</f>
        <v>12859900000</v>
      </c>
      <c r="G18" s="33">
        <f>G19</f>
        <v>195489564.31999999</v>
      </c>
      <c r="H18" s="6">
        <f>+H19</f>
        <v>0</v>
      </c>
      <c r="I18" s="6">
        <f>+I19</f>
        <v>0</v>
      </c>
      <c r="J18" s="6">
        <f>+J19</f>
        <v>0</v>
      </c>
      <c r="K18" s="9">
        <f t="shared" si="0"/>
        <v>12664410435.68</v>
      </c>
    </row>
    <row r="19" spans="1:13" x14ac:dyDescent="0.25">
      <c r="A19" s="8">
        <v>3230</v>
      </c>
      <c r="B19" s="5"/>
      <c r="C19" s="32" t="s">
        <v>16</v>
      </c>
      <c r="D19" s="6">
        <v>12859900000</v>
      </c>
      <c r="E19" s="6">
        <v>0</v>
      </c>
      <c r="F19" s="6">
        <v>12859900000</v>
      </c>
      <c r="G19" s="33">
        <v>195489564.31999999</v>
      </c>
      <c r="H19" s="6"/>
      <c r="I19" s="6"/>
      <c r="J19" s="6"/>
      <c r="K19" s="9">
        <f t="shared" si="0"/>
        <v>12664410435.68</v>
      </c>
    </row>
    <row r="20" spans="1:13" x14ac:dyDescent="0.25">
      <c r="A20" s="8">
        <v>325</v>
      </c>
      <c r="B20" s="5"/>
      <c r="C20" s="32" t="s">
        <v>17</v>
      </c>
      <c r="D20" s="6">
        <f>+D21</f>
        <v>9686100000</v>
      </c>
      <c r="E20" s="6">
        <v>0</v>
      </c>
      <c r="F20" s="6">
        <f>+F21</f>
        <v>9686100000</v>
      </c>
      <c r="G20" s="33">
        <f>+G21+G22</f>
        <v>11491841081.73</v>
      </c>
      <c r="H20" s="6">
        <f>+H21+H23</f>
        <v>0</v>
      </c>
      <c r="I20" s="6">
        <f>+I21+I23</f>
        <v>0</v>
      </c>
      <c r="J20" s="6">
        <f>+J21+J23</f>
        <v>0</v>
      </c>
      <c r="K20" s="9">
        <f t="shared" si="0"/>
        <v>-1805741081.7299995</v>
      </c>
    </row>
    <row r="21" spans="1:13" x14ac:dyDescent="0.25">
      <c r="A21" s="8">
        <v>3252</v>
      </c>
      <c r="B21" s="5"/>
      <c r="C21" s="32" t="s">
        <v>18</v>
      </c>
      <c r="D21" s="6">
        <v>9686100000</v>
      </c>
      <c r="E21" s="6">
        <v>0</v>
      </c>
      <c r="F21" s="6">
        <v>9686100000</v>
      </c>
      <c r="G21" s="33">
        <v>9686100000</v>
      </c>
      <c r="H21" s="6"/>
      <c r="I21" s="6"/>
      <c r="J21" s="6"/>
      <c r="K21" s="9">
        <f t="shared" si="0"/>
        <v>0</v>
      </c>
    </row>
    <row r="22" spans="1:13" x14ac:dyDescent="0.25">
      <c r="A22" s="8">
        <v>3255</v>
      </c>
      <c r="B22" s="5"/>
      <c r="C22" s="32" t="s">
        <v>49</v>
      </c>
      <c r="D22" s="6">
        <v>0</v>
      </c>
      <c r="E22" s="6">
        <v>0</v>
      </c>
      <c r="F22" s="6">
        <v>0</v>
      </c>
      <c r="G22" s="33">
        <v>1805741081.73</v>
      </c>
      <c r="H22" s="6"/>
      <c r="I22" s="6"/>
      <c r="J22" s="6"/>
      <c r="K22" s="9">
        <f t="shared" si="0"/>
        <v>-1805741081.73</v>
      </c>
    </row>
    <row r="23" spans="1:13" x14ac:dyDescent="0.25">
      <c r="A23" s="8">
        <v>4</v>
      </c>
      <c r="B23" s="5"/>
      <c r="C23" s="32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33">
        <f>+G24+G25+G26</f>
        <v>654097933632</v>
      </c>
      <c r="H23" s="6"/>
      <c r="I23" s="6"/>
      <c r="J23" s="6"/>
      <c r="K23" s="9">
        <f t="shared" si="0"/>
        <v>1423206548314</v>
      </c>
    </row>
    <row r="24" spans="1:13" x14ac:dyDescent="0.25">
      <c r="A24" s="8">
        <v>41</v>
      </c>
      <c r="B24" s="5"/>
      <c r="C24" s="32" t="s">
        <v>20</v>
      </c>
      <c r="D24" s="6">
        <v>4735100000</v>
      </c>
      <c r="E24" s="6">
        <v>0</v>
      </c>
      <c r="F24" s="6">
        <v>4735100000</v>
      </c>
      <c r="G24" s="33">
        <v>2963934097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 t="shared" si="0"/>
        <v>1771165903</v>
      </c>
      <c r="M24" s="40"/>
    </row>
    <row r="25" spans="1:13" x14ac:dyDescent="0.25">
      <c r="A25" s="8">
        <v>42</v>
      </c>
      <c r="B25" s="5"/>
      <c r="C25" s="5" t="s">
        <v>21</v>
      </c>
      <c r="D25" s="6">
        <v>280078681946</v>
      </c>
      <c r="E25" s="6">
        <v>0</v>
      </c>
      <c r="F25" s="6">
        <v>280078681946</v>
      </c>
      <c r="G25" s="33">
        <v>280078681946</v>
      </c>
      <c r="H25" s="6"/>
      <c r="I25" s="6" t="e">
        <f>+I26+#REF!+I27</f>
        <v>#REF!</v>
      </c>
      <c r="J25" s="6" t="e">
        <f>+J26+#REF!+J27</f>
        <v>#REF!</v>
      </c>
      <c r="K25" s="9">
        <f t="shared" si="0"/>
        <v>0</v>
      </c>
    </row>
    <row r="26" spans="1:13" x14ac:dyDescent="0.25">
      <c r="A26" s="8">
        <v>43</v>
      </c>
      <c r="B26" s="5"/>
      <c r="C26" s="5" t="s">
        <v>22</v>
      </c>
      <c r="D26" s="6">
        <v>1792490700000</v>
      </c>
      <c r="E26" s="6">
        <v>0</v>
      </c>
      <c r="F26" s="6">
        <v>1792490700000</v>
      </c>
      <c r="G26" s="33">
        <v>371055317589</v>
      </c>
      <c r="H26" s="6"/>
      <c r="I26" s="6" t="e">
        <f>+#REF!+I27+I28</f>
        <v>#REF!</v>
      </c>
      <c r="J26" s="6" t="e">
        <f>+#REF!+J27+J28</f>
        <v>#REF!</v>
      </c>
      <c r="K26" s="9">
        <f t="shared" si="0"/>
        <v>1421435382411</v>
      </c>
      <c r="M26" s="36"/>
    </row>
    <row r="27" spans="1:13" x14ac:dyDescent="0.25">
      <c r="A27" s="29" t="s">
        <v>23</v>
      </c>
      <c r="B27" s="30"/>
      <c r="C27" s="30"/>
      <c r="D27" s="6">
        <f t="shared" ref="D27:J27" si="1">+D11+D23</f>
        <v>2339516321946</v>
      </c>
      <c r="E27" s="6">
        <f t="shared" si="1"/>
        <v>0</v>
      </c>
      <c r="F27" s="6">
        <f t="shared" si="1"/>
        <v>2339516321946</v>
      </c>
      <c r="G27" s="33">
        <f>+G11+G23</f>
        <v>790924713529.28003</v>
      </c>
      <c r="H27" s="6">
        <f t="shared" si="1"/>
        <v>0</v>
      </c>
      <c r="I27" s="6">
        <f t="shared" si="1"/>
        <v>0</v>
      </c>
      <c r="J27" s="6">
        <f t="shared" si="1"/>
        <v>0</v>
      </c>
      <c r="K27" s="9">
        <f>+K11+K23</f>
        <v>1548591608416.72</v>
      </c>
    </row>
    <row r="28" spans="1:13" x14ac:dyDescent="0.25">
      <c r="A28" s="10"/>
      <c r="K28" s="11"/>
    </row>
    <row r="29" spans="1:13" x14ac:dyDescent="0.25">
      <c r="A29" s="10"/>
      <c r="K29" s="11"/>
    </row>
    <row r="30" spans="1:13" x14ac:dyDescent="0.25">
      <c r="A30" s="10"/>
      <c r="K30" s="11"/>
    </row>
    <row r="31" spans="1:13" x14ac:dyDescent="0.25">
      <c r="A31" s="10" t="s">
        <v>36</v>
      </c>
      <c r="F31" s="2" t="s">
        <v>6</v>
      </c>
      <c r="I31" s="2" t="s">
        <v>7</v>
      </c>
      <c r="K31" s="11"/>
    </row>
    <row r="32" spans="1:13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36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3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" zoomScaleNormal="100" workbookViewId="0">
      <selection activeCell="C11" sqref="C11:C25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2" width="11.42578125" style="1"/>
    <col min="13" max="13" width="22.7109375" style="1" customWidth="1"/>
    <col min="14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54</v>
      </c>
      <c r="G6" s="2" t="s">
        <v>59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32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33">
        <f t="shared" ref="G11" si="0">+G12+G17</f>
        <v>136828765180.28</v>
      </c>
      <c r="H11" s="6">
        <f>+H12+H17</f>
        <v>0</v>
      </c>
      <c r="I11" s="6">
        <f>+I12+I17</f>
        <v>0</v>
      </c>
      <c r="J11" s="6">
        <f>+J12+J17</f>
        <v>0</v>
      </c>
      <c r="K11" s="9">
        <f t="shared" ref="K11:K26" si="1">+F11-G11</f>
        <v>125383074819.72</v>
      </c>
    </row>
    <row r="12" spans="1:11" x14ac:dyDescent="0.25">
      <c r="A12" s="8">
        <v>31</v>
      </c>
      <c r="B12" s="5"/>
      <c r="C12" s="32" t="s">
        <v>12</v>
      </c>
      <c r="D12" s="6">
        <f>+D13</f>
        <v>239665840000</v>
      </c>
      <c r="E12" s="6">
        <v>0</v>
      </c>
      <c r="F12" s="6">
        <f>+F13</f>
        <v>239665840000</v>
      </c>
      <c r="G12" s="33">
        <f t="shared" ref="G12" si="2">+G13</f>
        <v>125141081236.23</v>
      </c>
      <c r="H12" s="6">
        <f>+H13</f>
        <v>0</v>
      </c>
      <c r="I12" s="6">
        <f>+I13</f>
        <v>0</v>
      </c>
      <c r="J12" s="6">
        <f>+J13</f>
        <v>0</v>
      </c>
      <c r="K12" s="9">
        <f t="shared" si="1"/>
        <v>114524758763.77</v>
      </c>
    </row>
    <row r="13" spans="1:11" x14ac:dyDescent="0.25">
      <c r="A13" s="8">
        <v>312</v>
      </c>
      <c r="B13" s="5"/>
      <c r="C13" s="32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33">
        <f t="shared" ref="G13" si="3">+G14+G16+G15</f>
        <v>125141081236.23</v>
      </c>
      <c r="H13" s="6">
        <f>+H14+H16+H15</f>
        <v>0</v>
      </c>
      <c r="I13" s="6">
        <f>+I14+I16</f>
        <v>0</v>
      </c>
      <c r="J13" s="6">
        <f>+J14+J16</f>
        <v>0</v>
      </c>
      <c r="K13" s="9">
        <f t="shared" si="1"/>
        <v>114524758763.77</v>
      </c>
    </row>
    <row r="14" spans="1:11" x14ac:dyDescent="0.25">
      <c r="A14" s="8">
        <v>3126</v>
      </c>
      <c r="B14" s="5"/>
      <c r="C14" s="32" t="s">
        <v>31</v>
      </c>
      <c r="D14" s="6">
        <v>40000000000</v>
      </c>
      <c r="E14" s="6">
        <v>0</v>
      </c>
      <c r="F14" s="6">
        <v>40000000000</v>
      </c>
      <c r="G14" s="33">
        <v>600000000</v>
      </c>
      <c r="H14" s="6"/>
      <c r="I14" s="6"/>
      <c r="J14" s="6"/>
      <c r="K14" s="9">
        <f t="shared" si="1"/>
        <v>39400000000</v>
      </c>
    </row>
    <row r="15" spans="1:11" x14ac:dyDescent="0.25">
      <c r="A15" s="8">
        <v>3127</v>
      </c>
      <c r="B15" s="5"/>
      <c r="C15" s="32" t="s">
        <v>27</v>
      </c>
      <c r="D15" s="6">
        <v>378000000</v>
      </c>
      <c r="E15" s="6">
        <v>0</v>
      </c>
      <c r="F15" s="6">
        <v>378000000</v>
      </c>
      <c r="G15" s="33">
        <v>589500000</v>
      </c>
      <c r="H15" s="6"/>
      <c r="I15" s="6"/>
      <c r="J15" s="6"/>
      <c r="K15" s="9">
        <f t="shared" si="1"/>
        <v>-211500000</v>
      </c>
    </row>
    <row r="16" spans="1:11" x14ac:dyDescent="0.25">
      <c r="A16" s="8">
        <v>3128</v>
      </c>
      <c r="B16" s="5"/>
      <c r="C16" s="32" t="s">
        <v>14</v>
      </c>
      <c r="D16" s="6">
        <v>199287840000</v>
      </c>
      <c r="E16" s="6">
        <v>0</v>
      </c>
      <c r="F16" s="6">
        <v>199287840000</v>
      </c>
      <c r="G16" s="33">
        <v>123951581236.23</v>
      </c>
      <c r="H16" s="6"/>
      <c r="I16" s="6"/>
      <c r="J16" s="6"/>
      <c r="K16" s="9">
        <f t="shared" si="1"/>
        <v>75336258763.770004</v>
      </c>
    </row>
    <row r="17" spans="1:13" x14ac:dyDescent="0.25">
      <c r="A17" s="8">
        <v>32</v>
      </c>
      <c r="B17" s="5"/>
      <c r="C17" s="32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33">
        <f t="shared" ref="G17" si="4">+G18+G20</f>
        <v>11687683944.049999</v>
      </c>
      <c r="H17" s="6">
        <f>+H18+H20</f>
        <v>0</v>
      </c>
      <c r="I17" s="6">
        <f>+I18+I20</f>
        <v>0</v>
      </c>
      <c r="J17" s="6">
        <f>+J18+J20</f>
        <v>0</v>
      </c>
      <c r="K17" s="9">
        <f t="shared" si="1"/>
        <v>10858316055.950001</v>
      </c>
    </row>
    <row r="18" spans="1:13" x14ac:dyDescent="0.25">
      <c r="A18" s="8">
        <v>323</v>
      </c>
      <c r="B18" s="5"/>
      <c r="C18" s="32" t="s">
        <v>16</v>
      </c>
      <c r="D18" s="6">
        <f>+D19</f>
        <v>12859900000</v>
      </c>
      <c r="E18" s="6">
        <v>0</v>
      </c>
      <c r="F18" s="6">
        <f>+F19</f>
        <v>12859900000</v>
      </c>
      <c r="G18" s="33">
        <f>G19</f>
        <v>195489564.31999999</v>
      </c>
      <c r="H18" s="6">
        <f>+H19</f>
        <v>0</v>
      </c>
      <c r="I18" s="6">
        <f>+I19</f>
        <v>0</v>
      </c>
      <c r="J18" s="6">
        <f>+J19</f>
        <v>0</v>
      </c>
      <c r="K18" s="9">
        <f t="shared" si="1"/>
        <v>12664410435.68</v>
      </c>
    </row>
    <row r="19" spans="1:13" x14ac:dyDescent="0.25">
      <c r="A19" s="8">
        <v>3230</v>
      </c>
      <c r="B19" s="5"/>
      <c r="C19" s="32" t="s">
        <v>16</v>
      </c>
      <c r="D19" s="6">
        <v>12859900000</v>
      </c>
      <c r="E19" s="6">
        <v>0</v>
      </c>
      <c r="F19" s="6">
        <v>12859900000</v>
      </c>
      <c r="G19" s="33">
        <v>195489564.31999999</v>
      </c>
      <c r="H19" s="6"/>
      <c r="I19" s="6"/>
      <c r="J19" s="6"/>
      <c r="K19" s="9">
        <f t="shared" si="1"/>
        <v>12664410435.68</v>
      </c>
    </row>
    <row r="20" spans="1:13" x14ac:dyDescent="0.25">
      <c r="A20" s="8">
        <v>325</v>
      </c>
      <c r="B20" s="5"/>
      <c r="C20" s="32" t="s">
        <v>17</v>
      </c>
      <c r="D20" s="6">
        <f>+D21</f>
        <v>9686100000</v>
      </c>
      <c r="E20" s="6">
        <v>0</v>
      </c>
      <c r="F20" s="6">
        <f>+F21</f>
        <v>9686100000</v>
      </c>
      <c r="G20" s="33">
        <f>+G21+G22</f>
        <v>11492194379.73</v>
      </c>
      <c r="H20" s="6">
        <f>+H21+H23</f>
        <v>0</v>
      </c>
      <c r="I20" s="6">
        <f>+I21+I23</f>
        <v>0</v>
      </c>
      <c r="J20" s="6">
        <f>+J21+J23</f>
        <v>0</v>
      </c>
      <c r="K20" s="9">
        <f t="shared" si="1"/>
        <v>-1806094379.7299995</v>
      </c>
    </row>
    <row r="21" spans="1:13" x14ac:dyDescent="0.25">
      <c r="A21" s="8">
        <v>3252</v>
      </c>
      <c r="B21" s="5"/>
      <c r="C21" s="32" t="s">
        <v>18</v>
      </c>
      <c r="D21" s="6">
        <v>9686100000</v>
      </c>
      <c r="E21" s="6">
        <v>0</v>
      </c>
      <c r="F21" s="6">
        <v>9686100000</v>
      </c>
      <c r="G21" s="33">
        <v>9686100000</v>
      </c>
      <c r="H21" s="6"/>
      <c r="I21" s="6"/>
      <c r="J21" s="6"/>
      <c r="K21" s="9">
        <f t="shared" si="1"/>
        <v>0</v>
      </c>
    </row>
    <row r="22" spans="1:13" x14ac:dyDescent="0.25">
      <c r="A22" s="8">
        <v>3255</v>
      </c>
      <c r="B22" s="5"/>
      <c r="C22" s="32" t="s">
        <v>49</v>
      </c>
      <c r="D22" s="6">
        <v>0</v>
      </c>
      <c r="E22" s="6">
        <v>0</v>
      </c>
      <c r="F22" s="6">
        <v>0</v>
      </c>
      <c r="G22" s="33">
        <v>1806094379.73</v>
      </c>
      <c r="H22" s="6"/>
      <c r="I22" s="6"/>
      <c r="J22" s="6"/>
      <c r="K22" s="9">
        <f t="shared" si="1"/>
        <v>-1806094379.73</v>
      </c>
    </row>
    <row r="23" spans="1:13" x14ac:dyDescent="0.25">
      <c r="A23" s="8">
        <v>4</v>
      </c>
      <c r="B23" s="5"/>
      <c r="C23" s="32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33">
        <f>+G24+G25+G26</f>
        <v>654407434180</v>
      </c>
      <c r="H23" s="6"/>
      <c r="I23" s="6"/>
      <c r="J23" s="6"/>
      <c r="K23" s="9">
        <f t="shared" si="1"/>
        <v>1422897047766</v>
      </c>
    </row>
    <row r="24" spans="1:13" x14ac:dyDescent="0.25">
      <c r="A24" s="8">
        <v>41</v>
      </c>
      <c r="B24" s="5"/>
      <c r="C24" s="32" t="s">
        <v>20</v>
      </c>
      <c r="D24" s="6">
        <v>4735100000</v>
      </c>
      <c r="E24" s="6">
        <v>0</v>
      </c>
      <c r="F24" s="6">
        <v>4735100000</v>
      </c>
      <c r="G24" s="33">
        <v>2963934097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 t="shared" si="1"/>
        <v>1771165903</v>
      </c>
      <c r="M24" s="40"/>
    </row>
    <row r="25" spans="1:13" x14ac:dyDescent="0.25">
      <c r="A25" s="8">
        <v>42</v>
      </c>
      <c r="B25" s="5"/>
      <c r="C25" s="32" t="s">
        <v>21</v>
      </c>
      <c r="D25" s="6">
        <v>280078681946</v>
      </c>
      <c r="E25" s="6">
        <v>0</v>
      </c>
      <c r="F25" s="6">
        <v>280078681946</v>
      </c>
      <c r="G25" s="33">
        <v>280078681946</v>
      </c>
      <c r="H25" s="6"/>
      <c r="I25" s="6" t="e">
        <f>+I26+#REF!+I27</f>
        <v>#REF!</v>
      </c>
      <c r="J25" s="6" t="e">
        <f>+J26+#REF!+J27</f>
        <v>#REF!</v>
      </c>
      <c r="K25" s="9">
        <f t="shared" si="1"/>
        <v>0</v>
      </c>
    </row>
    <row r="26" spans="1:13" x14ac:dyDescent="0.25">
      <c r="A26" s="8">
        <v>43</v>
      </c>
      <c r="B26" s="5"/>
      <c r="C26" s="5" t="s">
        <v>22</v>
      </c>
      <c r="D26" s="6">
        <v>1792490700000</v>
      </c>
      <c r="E26" s="6">
        <v>0</v>
      </c>
      <c r="F26" s="6">
        <v>1792490700000</v>
      </c>
      <c r="G26" s="33">
        <v>371364818137</v>
      </c>
      <c r="H26" s="6"/>
      <c r="I26" s="6" t="e">
        <f>+#REF!+I27+I28</f>
        <v>#REF!</v>
      </c>
      <c r="J26" s="6" t="e">
        <f>+#REF!+J27+J28</f>
        <v>#REF!</v>
      </c>
      <c r="K26" s="9">
        <f t="shared" si="1"/>
        <v>1421125881863</v>
      </c>
      <c r="M26" s="36"/>
    </row>
    <row r="27" spans="1:13" x14ac:dyDescent="0.25">
      <c r="A27" s="29" t="s">
        <v>23</v>
      </c>
      <c r="B27" s="30"/>
      <c r="C27" s="30"/>
      <c r="D27" s="6">
        <f t="shared" ref="D27:J27" si="5">+D11+D23</f>
        <v>2339516321946</v>
      </c>
      <c r="E27" s="6">
        <f t="shared" si="5"/>
        <v>0</v>
      </c>
      <c r="F27" s="6">
        <f t="shared" si="5"/>
        <v>2339516321946</v>
      </c>
      <c r="G27" s="33">
        <f>+G11+G23</f>
        <v>791236199360.28003</v>
      </c>
      <c r="H27" s="6">
        <f t="shared" si="5"/>
        <v>0</v>
      </c>
      <c r="I27" s="6">
        <f t="shared" si="5"/>
        <v>0</v>
      </c>
      <c r="J27" s="6">
        <f t="shared" si="5"/>
        <v>0</v>
      </c>
      <c r="K27" s="9">
        <f>+K11+K23</f>
        <v>1548280122585.72</v>
      </c>
      <c r="M27" s="36"/>
    </row>
    <row r="28" spans="1:13" x14ac:dyDescent="0.25">
      <c r="A28" s="10"/>
      <c r="K28" s="11"/>
    </row>
    <row r="29" spans="1:13" x14ac:dyDescent="0.25">
      <c r="A29" s="10"/>
      <c r="K29" s="11"/>
    </row>
    <row r="30" spans="1:13" x14ac:dyDescent="0.25">
      <c r="A30" s="10"/>
      <c r="K30" s="11"/>
    </row>
    <row r="31" spans="1:13" x14ac:dyDescent="0.25">
      <c r="A31" s="10" t="s">
        <v>36</v>
      </c>
      <c r="F31" s="2" t="s">
        <v>6</v>
      </c>
      <c r="I31" s="2" t="s">
        <v>7</v>
      </c>
      <c r="K31" s="11"/>
    </row>
    <row r="32" spans="1:13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36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3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>
      <selection activeCell="K51" sqref="K51:K53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2" width="11.42578125" style="1"/>
    <col min="13" max="13" width="22.7109375" style="1" customWidth="1"/>
    <col min="14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54</v>
      </c>
      <c r="G6" s="2" t="s">
        <v>60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32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33">
        <f t="shared" ref="G11" si="0">+G12+G17</f>
        <v>231434381005.51001</v>
      </c>
      <c r="H11" s="6">
        <f>+H12+H17</f>
        <v>0</v>
      </c>
      <c r="I11" s="6">
        <f>+I12+I17</f>
        <v>0</v>
      </c>
      <c r="J11" s="6">
        <f>+J12+J17</f>
        <v>0</v>
      </c>
      <c r="K11" s="9">
        <f t="shared" ref="K11:K26" si="1">+F11-G11</f>
        <v>30777458994.48999</v>
      </c>
    </row>
    <row r="12" spans="1:11" x14ac:dyDescent="0.25">
      <c r="A12" s="8">
        <v>31</v>
      </c>
      <c r="B12" s="5"/>
      <c r="C12" s="32" t="s">
        <v>12</v>
      </c>
      <c r="D12" s="6">
        <f>+D13</f>
        <v>239665840000</v>
      </c>
      <c r="E12" s="6">
        <v>0</v>
      </c>
      <c r="F12" s="6">
        <f>+F13</f>
        <v>239665840000</v>
      </c>
      <c r="G12" s="33">
        <f t="shared" ref="G12" si="2">+G13</f>
        <v>219293507808.70001</v>
      </c>
      <c r="H12" s="6">
        <f>+H13</f>
        <v>0</v>
      </c>
      <c r="I12" s="6">
        <f>+I13</f>
        <v>0</v>
      </c>
      <c r="J12" s="6">
        <f>+J13</f>
        <v>0</v>
      </c>
      <c r="K12" s="9">
        <f t="shared" si="1"/>
        <v>20372332191.299988</v>
      </c>
    </row>
    <row r="13" spans="1:11" x14ac:dyDescent="0.25">
      <c r="A13" s="8">
        <v>312</v>
      </c>
      <c r="B13" s="5"/>
      <c r="C13" s="32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33">
        <f t="shared" ref="G13" si="3">+G14+G16+G15</f>
        <v>219293507808.70001</v>
      </c>
      <c r="H13" s="6">
        <f>+H14+H16+H15</f>
        <v>0</v>
      </c>
      <c r="I13" s="6">
        <f>+I14+I16</f>
        <v>0</v>
      </c>
      <c r="J13" s="6">
        <f>+J14+J16</f>
        <v>0</v>
      </c>
      <c r="K13" s="9">
        <f t="shared" si="1"/>
        <v>20372332191.299988</v>
      </c>
    </row>
    <row r="14" spans="1:11" x14ac:dyDescent="0.25">
      <c r="A14" s="8">
        <v>3126</v>
      </c>
      <c r="B14" s="5"/>
      <c r="C14" s="32" t="s">
        <v>31</v>
      </c>
      <c r="D14" s="6">
        <v>40000000000</v>
      </c>
      <c r="E14" s="6">
        <v>0</v>
      </c>
      <c r="F14" s="6">
        <v>40000000000</v>
      </c>
      <c r="G14" s="33">
        <v>600000000</v>
      </c>
      <c r="H14" s="6"/>
      <c r="I14" s="6"/>
      <c r="J14" s="6"/>
      <c r="K14" s="9">
        <f t="shared" si="1"/>
        <v>39400000000</v>
      </c>
    </row>
    <row r="15" spans="1:11" x14ac:dyDescent="0.25">
      <c r="A15" s="8">
        <v>3127</v>
      </c>
      <c r="B15" s="5"/>
      <c r="C15" s="32" t="s">
        <v>27</v>
      </c>
      <c r="D15" s="6">
        <v>378000000</v>
      </c>
      <c r="E15" s="6">
        <v>0</v>
      </c>
      <c r="F15" s="6">
        <v>378000000</v>
      </c>
      <c r="G15" s="33">
        <v>589500000</v>
      </c>
      <c r="H15" s="6"/>
      <c r="I15" s="6"/>
      <c r="J15" s="6"/>
      <c r="K15" s="9">
        <f t="shared" si="1"/>
        <v>-211500000</v>
      </c>
    </row>
    <row r="16" spans="1:11" x14ac:dyDescent="0.25">
      <c r="A16" s="8">
        <v>3128</v>
      </c>
      <c r="B16" s="5"/>
      <c r="C16" s="32" t="s">
        <v>14</v>
      </c>
      <c r="D16" s="6">
        <v>199287840000</v>
      </c>
      <c r="E16" s="6">
        <v>0</v>
      </c>
      <c r="F16" s="6">
        <v>199287840000</v>
      </c>
      <c r="G16" s="33">
        <v>218104007808.70001</v>
      </c>
      <c r="H16" s="6"/>
      <c r="I16" s="6"/>
      <c r="J16" s="6"/>
      <c r="K16" s="9">
        <f t="shared" si="1"/>
        <v>-18816167808.700012</v>
      </c>
    </row>
    <row r="17" spans="1:13" x14ac:dyDescent="0.25">
      <c r="A17" s="8">
        <v>32</v>
      </c>
      <c r="B17" s="5"/>
      <c r="C17" s="32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33">
        <f>+G18+G20</f>
        <v>12140873196.809999</v>
      </c>
      <c r="H17" s="6">
        <f>+H18+H20</f>
        <v>0</v>
      </c>
      <c r="I17" s="6">
        <f>+I18+I20</f>
        <v>0</v>
      </c>
      <c r="J17" s="6">
        <f>+J18+J20</f>
        <v>0</v>
      </c>
      <c r="K17" s="9">
        <f t="shared" si="1"/>
        <v>10405126803.190001</v>
      </c>
    </row>
    <row r="18" spans="1:13" x14ac:dyDescent="0.25">
      <c r="A18" s="8">
        <v>323</v>
      </c>
      <c r="B18" s="5"/>
      <c r="C18" s="32" t="s">
        <v>16</v>
      </c>
      <c r="D18" s="6">
        <f>+D19</f>
        <v>12859900000</v>
      </c>
      <c r="E18" s="6">
        <v>0</v>
      </c>
      <c r="F18" s="6">
        <f>+F19</f>
        <v>12859900000</v>
      </c>
      <c r="G18" s="33">
        <f>G19</f>
        <v>627121117.08000004</v>
      </c>
      <c r="H18" s="6">
        <f>+H19</f>
        <v>0</v>
      </c>
      <c r="I18" s="6">
        <f>+I19</f>
        <v>0</v>
      </c>
      <c r="J18" s="6">
        <f>+J19</f>
        <v>0</v>
      </c>
      <c r="K18" s="9">
        <f t="shared" si="1"/>
        <v>12232778882.92</v>
      </c>
    </row>
    <row r="19" spans="1:13" x14ac:dyDescent="0.25">
      <c r="A19" s="8">
        <v>3230</v>
      </c>
      <c r="B19" s="5"/>
      <c r="C19" s="32" t="s">
        <v>16</v>
      </c>
      <c r="D19" s="6">
        <v>12859900000</v>
      </c>
      <c r="E19" s="6">
        <v>0</v>
      </c>
      <c r="F19" s="6">
        <v>12859900000</v>
      </c>
      <c r="G19" s="33">
        <v>627121117.08000004</v>
      </c>
      <c r="H19" s="6"/>
      <c r="I19" s="6"/>
      <c r="J19" s="6"/>
      <c r="K19" s="9">
        <f t="shared" si="1"/>
        <v>12232778882.92</v>
      </c>
    </row>
    <row r="20" spans="1:13" x14ac:dyDescent="0.25">
      <c r="A20" s="8">
        <v>325</v>
      </c>
      <c r="B20" s="5"/>
      <c r="C20" s="32" t="s">
        <v>17</v>
      </c>
      <c r="D20" s="6">
        <f>+D21</f>
        <v>9686100000</v>
      </c>
      <c r="E20" s="6">
        <v>0</v>
      </c>
      <c r="F20" s="6">
        <f>+F21</f>
        <v>9686100000</v>
      </c>
      <c r="G20" s="33">
        <f>+G21+G22</f>
        <v>11513752079.73</v>
      </c>
      <c r="H20" s="6">
        <f>+H21+H23</f>
        <v>0</v>
      </c>
      <c r="I20" s="6">
        <f>+I21+I23</f>
        <v>0</v>
      </c>
      <c r="J20" s="6">
        <f>+J21+J23</f>
        <v>0</v>
      </c>
      <c r="K20" s="9">
        <f t="shared" si="1"/>
        <v>-1827652079.7299995</v>
      </c>
    </row>
    <row r="21" spans="1:13" x14ac:dyDescent="0.25">
      <c r="A21" s="8">
        <v>3252</v>
      </c>
      <c r="B21" s="5"/>
      <c r="C21" s="32" t="s">
        <v>18</v>
      </c>
      <c r="D21" s="6">
        <v>9686100000</v>
      </c>
      <c r="E21" s="6">
        <v>0</v>
      </c>
      <c r="F21" s="6">
        <v>9686100000</v>
      </c>
      <c r="G21" s="33">
        <v>9686100000</v>
      </c>
      <c r="H21" s="6"/>
      <c r="I21" s="6"/>
      <c r="J21" s="6"/>
      <c r="K21" s="9">
        <f t="shared" si="1"/>
        <v>0</v>
      </c>
    </row>
    <row r="22" spans="1:13" x14ac:dyDescent="0.25">
      <c r="A22" s="8">
        <v>3255</v>
      </c>
      <c r="B22" s="5"/>
      <c r="C22" s="32" t="s">
        <v>49</v>
      </c>
      <c r="D22" s="6">
        <v>0</v>
      </c>
      <c r="E22" s="6">
        <v>0</v>
      </c>
      <c r="F22" s="6">
        <v>0</v>
      </c>
      <c r="G22" s="33">
        <v>1827652079.73</v>
      </c>
      <c r="H22" s="6"/>
      <c r="I22" s="6"/>
      <c r="J22" s="6"/>
      <c r="K22" s="9">
        <f t="shared" si="1"/>
        <v>-1827652079.73</v>
      </c>
    </row>
    <row r="23" spans="1:13" x14ac:dyDescent="0.25">
      <c r="A23" s="8">
        <v>4</v>
      </c>
      <c r="B23" s="5"/>
      <c r="C23" s="32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33">
        <f>+G24+G25+G26</f>
        <v>2059512272548.5</v>
      </c>
      <c r="H23" s="6"/>
      <c r="I23" s="6"/>
      <c r="J23" s="6"/>
      <c r="K23" s="9">
        <f t="shared" si="1"/>
        <v>17792209397.5</v>
      </c>
    </row>
    <row r="24" spans="1:13" x14ac:dyDescent="0.25">
      <c r="A24" s="8">
        <v>41</v>
      </c>
      <c r="B24" s="5"/>
      <c r="C24" s="5" t="s">
        <v>20</v>
      </c>
      <c r="D24" s="6">
        <v>4735100000</v>
      </c>
      <c r="E24" s="6">
        <v>0</v>
      </c>
      <c r="F24" s="6">
        <v>4735100000</v>
      </c>
      <c r="G24" s="33">
        <v>2963934097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 t="shared" si="1"/>
        <v>1771165903</v>
      </c>
      <c r="M24" s="40"/>
    </row>
    <row r="25" spans="1:13" x14ac:dyDescent="0.25">
      <c r="A25" s="8">
        <v>42</v>
      </c>
      <c r="B25" s="5"/>
      <c r="C25" s="5" t="s">
        <v>21</v>
      </c>
      <c r="D25" s="6">
        <v>280078681946</v>
      </c>
      <c r="E25" s="6">
        <v>0</v>
      </c>
      <c r="F25" s="6">
        <v>280078681946</v>
      </c>
      <c r="G25" s="33">
        <v>280078681946</v>
      </c>
      <c r="H25" s="6"/>
      <c r="I25" s="6" t="e">
        <f>+I26+#REF!+I27</f>
        <v>#REF!</v>
      </c>
      <c r="J25" s="6" t="e">
        <f>+J26+#REF!+J27</f>
        <v>#REF!</v>
      </c>
      <c r="K25" s="9">
        <f t="shared" si="1"/>
        <v>0</v>
      </c>
    </row>
    <row r="26" spans="1:13" x14ac:dyDescent="0.25">
      <c r="A26" s="8">
        <v>43</v>
      </c>
      <c r="B26" s="5"/>
      <c r="C26" s="5" t="s">
        <v>22</v>
      </c>
      <c r="D26" s="6">
        <v>1792490700000</v>
      </c>
      <c r="E26" s="6">
        <v>0</v>
      </c>
      <c r="F26" s="6">
        <v>1792490700000</v>
      </c>
      <c r="G26" s="33">
        <v>1776469656505.5</v>
      </c>
      <c r="H26" s="6"/>
      <c r="I26" s="6" t="e">
        <f>+#REF!+I27+I28</f>
        <v>#REF!</v>
      </c>
      <c r="J26" s="6" t="e">
        <f>+#REF!+J27+J28</f>
        <v>#REF!</v>
      </c>
      <c r="K26" s="9">
        <f t="shared" si="1"/>
        <v>16021043494.5</v>
      </c>
      <c r="M26" s="36"/>
    </row>
    <row r="27" spans="1:13" x14ac:dyDescent="0.25">
      <c r="A27" s="29" t="s">
        <v>23</v>
      </c>
      <c r="B27" s="30"/>
      <c r="C27" s="30"/>
      <c r="D27" s="6">
        <f t="shared" ref="D27:J27" si="4">+D11+D23</f>
        <v>2339516321946</v>
      </c>
      <c r="E27" s="6">
        <f t="shared" si="4"/>
        <v>0</v>
      </c>
      <c r="F27" s="6">
        <f t="shared" si="4"/>
        <v>2339516321946</v>
      </c>
      <c r="G27" s="33">
        <f>+G11+G23</f>
        <v>2290946653554.0098</v>
      </c>
      <c r="H27" s="6">
        <f t="shared" si="4"/>
        <v>0</v>
      </c>
      <c r="I27" s="6">
        <f t="shared" si="4"/>
        <v>0</v>
      </c>
      <c r="J27" s="6">
        <f t="shared" si="4"/>
        <v>0</v>
      </c>
      <c r="K27" s="9">
        <f>+K11+K23</f>
        <v>48569668391.98999</v>
      </c>
      <c r="M27" s="36"/>
    </row>
    <row r="28" spans="1:13" x14ac:dyDescent="0.25">
      <c r="A28" s="10"/>
      <c r="K28" s="11"/>
    </row>
    <row r="29" spans="1:13" x14ac:dyDescent="0.25">
      <c r="A29" s="10"/>
      <c r="K29" s="11"/>
    </row>
    <row r="30" spans="1:13" x14ac:dyDescent="0.25">
      <c r="A30" s="10"/>
      <c r="K30" s="11"/>
    </row>
    <row r="31" spans="1:13" x14ac:dyDescent="0.25">
      <c r="A31" s="10" t="s">
        <v>36</v>
      </c>
      <c r="F31" s="2" t="s">
        <v>6</v>
      </c>
      <c r="I31" s="2" t="s">
        <v>7</v>
      </c>
      <c r="K31" s="11"/>
    </row>
    <row r="32" spans="1:13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36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3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84" zoomScaleNormal="84" workbookViewId="0">
      <selection activeCell="D29" sqref="D29"/>
    </sheetView>
  </sheetViews>
  <sheetFormatPr baseColWidth="10" defaultColWidth="11.42578125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48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5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6">
        <f t="shared" ref="G11:J11" si="0">+G12+G17</f>
        <v>24416072635.619999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9">
        <f>+F11-G11</f>
        <v>237795767364.38</v>
      </c>
    </row>
    <row r="12" spans="1:11" x14ac:dyDescent="0.25">
      <c r="A12" s="8">
        <v>31</v>
      </c>
      <c r="B12" s="5"/>
      <c r="C12" s="5" t="s">
        <v>12</v>
      </c>
      <c r="D12" s="6">
        <f>+D13</f>
        <v>239665840000</v>
      </c>
      <c r="E12" s="6">
        <v>0</v>
      </c>
      <c r="F12" s="6">
        <f>+F13</f>
        <v>239665840000</v>
      </c>
      <c r="G12" s="6">
        <f t="shared" ref="G12:J12" si="1">+G13</f>
        <v>24348054265.23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9">
        <f t="shared" ref="K12:K26" si="2">+F12-G12</f>
        <v>215317785734.76999</v>
      </c>
    </row>
    <row r="13" spans="1:11" x14ac:dyDescent="0.25">
      <c r="A13" s="8">
        <v>312</v>
      </c>
      <c r="B13" s="5"/>
      <c r="C13" s="5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6">
        <f t="shared" ref="G13:H13" si="3">+G14+G16+G15</f>
        <v>24348054265.23</v>
      </c>
      <c r="H13" s="6">
        <f t="shared" si="3"/>
        <v>0</v>
      </c>
      <c r="I13" s="6">
        <f t="shared" ref="I13:J13" si="4">+I14+I16</f>
        <v>0</v>
      </c>
      <c r="J13" s="6">
        <f t="shared" si="4"/>
        <v>0</v>
      </c>
      <c r="K13" s="9">
        <f t="shared" si="2"/>
        <v>215317785734.76999</v>
      </c>
    </row>
    <row r="14" spans="1:11" x14ac:dyDescent="0.25">
      <c r="A14" s="8">
        <v>3126</v>
      </c>
      <c r="B14" s="5"/>
      <c r="C14" s="5" t="s">
        <v>31</v>
      </c>
      <c r="D14" s="6">
        <v>40000000000</v>
      </c>
      <c r="E14" s="6">
        <v>0</v>
      </c>
      <c r="F14" s="6">
        <v>40000000000</v>
      </c>
      <c r="G14" s="6">
        <v>600000000</v>
      </c>
      <c r="H14" s="6"/>
      <c r="I14" s="6"/>
      <c r="J14" s="6"/>
      <c r="K14" s="9">
        <f t="shared" si="2"/>
        <v>39400000000</v>
      </c>
    </row>
    <row r="15" spans="1:11" x14ac:dyDescent="0.25">
      <c r="A15" s="8">
        <v>3127</v>
      </c>
      <c r="B15" s="5"/>
      <c r="C15" s="5" t="s">
        <v>27</v>
      </c>
      <c r="D15" s="6">
        <v>378000000</v>
      </c>
      <c r="E15" s="6">
        <v>0</v>
      </c>
      <c r="F15" s="6">
        <v>378000000</v>
      </c>
      <c r="G15" s="6">
        <v>0</v>
      </c>
      <c r="H15" s="6"/>
      <c r="I15" s="6"/>
      <c r="J15" s="6"/>
      <c r="K15" s="9">
        <f t="shared" si="2"/>
        <v>378000000</v>
      </c>
    </row>
    <row r="16" spans="1:11" x14ac:dyDescent="0.25">
      <c r="A16" s="8">
        <v>3128</v>
      </c>
      <c r="B16" s="5"/>
      <c r="C16" s="5" t="s">
        <v>14</v>
      </c>
      <c r="D16" s="6">
        <v>199287840000</v>
      </c>
      <c r="E16" s="6">
        <v>0</v>
      </c>
      <c r="F16" s="6">
        <v>199287840000</v>
      </c>
      <c r="G16" s="6">
        <v>23748054265.23</v>
      </c>
      <c r="H16" s="6"/>
      <c r="I16" s="6"/>
      <c r="J16" s="6"/>
      <c r="K16" s="9">
        <f t="shared" si="2"/>
        <v>175539785734.76999</v>
      </c>
    </row>
    <row r="17" spans="1:11" x14ac:dyDescent="0.25">
      <c r="A17" s="8">
        <v>32</v>
      </c>
      <c r="B17" s="5"/>
      <c r="C17" s="5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6">
        <f t="shared" ref="G17:J17" si="5">+G18+G20</f>
        <v>68018370.390000001</v>
      </c>
      <c r="H17" s="6">
        <f t="shared" si="5"/>
        <v>0</v>
      </c>
      <c r="I17" s="6">
        <f t="shared" si="5"/>
        <v>0</v>
      </c>
      <c r="J17" s="6">
        <f t="shared" si="5"/>
        <v>0</v>
      </c>
      <c r="K17" s="9">
        <f t="shared" si="2"/>
        <v>22477981629.610001</v>
      </c>
    </row>
    <row r="18" spans="1:11" x14ac:dyDescent="0.25">
      <c r="A18" s="8">
        <v>323</v>
      </c>
      <c r="B18" s="5"/>
      <c r="C18" s="5" t="s">
        <v>16</v>
      </c>
      <c r="D18" s="6">
        <f>+D19</f>
        <v>12859900000</v>
      </c>
      <c r="E18" s="6">
        <v>0</v>
      </c>
      <c r="F18" s="6">
        <f>+F19</f>
        <v>12859900000</v>
      </c>
      <c r="G18" s="6">
        <f t="shared" ref="G18:J18" si="6">+G19</f>
        <v>5826413.3899999997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9">
        <f t="shared" si="2"/>
        <v>12854073586.610001</v>
      </c>
    </row>
    <row r="19" spans="1:11" x14ac:dyDescent="0.25">
      <c r="A19" s="8">
        <v>3230</v>
      </c>
      <c r="B19" s="5"/>
      <c r="C19" s="5" t="s">
        <v>16</v>
      </c>
      <c r="D19" s="6">
        <v>12859900000</v>
      </c>
      <c r="E19" s="6">
        <v>0</v>
      </c>
      <c r="F19" s="6">
        <v>12859900000</v>
      </c>
      <c r="G19" s="6">
        <v>5826413.3899999997</v>
      </c>
      <c r="H19" s="6"/>
      <c r="I19" s="6"/>
      <c r="J19" s="6"/>
      <c r="K19" s="9">
        <f t="shared" si="2"/>
        <v>12854073586.610001</v>
      </c>
    </row>
    <row r="20" spans="1:11" x14ac:dyDescent="0.25">
      <c r="A20" s="8">
        <v>325</v>
      </c>
      <c r="B20" s="5"/>
      <c r="C20" s="5" t="s">
        <v>17</v>
      </c>
      <c r="D20" s="6">
        <f>+D21</f>
        <v>9686100000</v>
      </c>
      <c r="E20" s="6">
        <v>0</v>
      </c>
      <c r="F20" s="6">
        <f>+F21</f>
        <v>9686100000</v>
      </c>
      <c r="G20" s="6">
        <f>+G21+G22</f>
        <v>62191957</v>
      </c>
      <c r="H20" s="6">
        <f t="shared" ref="H20:J20" si="7">+H21+H23</f>
        <v>0</v>
      </c>
      <c r="I20" s="6">
        <f t="shared" si="7"/>
        <v>0</v>
      </c>
      <c r="J20" s="6">
        <f t="shared" si="7"/>
        <v>0</v>
      </c>
      <c r="K20" s="9">
        <f t="shared" si="2"/>
        <v>9623908043</v>
      </c>
    </row>
    <row r="21" spans="1:11" x14ac:dyDescent="0.25">
      <c r="A21" s="8">
        <v>3252</v>
      </c>
      <c r="B21" s="5"/>
      <c r="C21" s="5" t="s">
        <v>18</v>
      </c>
      <c r="D21" s="6">
        <v>9686100000</v>
      </c>
      <c r="E21" s="6">
        <v>0</v>
      </c>
      <c r="F21" s="6">
        <v>9686100000</v>
      </c>
      <c r="G21" s="6">
        <v>0</v>
      </c>
      <c r="H21" s="6"/>
      <c r="I21" s="6"/>
      <c r="J21" s="6"/>
      <c r="K21" s="9">
        <f t="shared" si="2"/>
        <v>9686100000</v>
      </c>
    </row>
    <row r="22" spans="1:11" x14ac:dyDescent="0.25">
      <c r="A22" s="8">
        <v>3255</v>
      </c>
      <c r="B22" s="5"/>
      <c r="C22" s="5" t="s">
        <v>49</v>
      </c>
      <c r="D22" s="6">
        <v>0</v>
      </c>
      <c r="E22" s="6">
        <v>0</v>
      </c>
      <c r="F22" s="6">
        <v>0</v>
      </c>
      <c r="G22" s="6">
        <v>62191957</v>
      </c>
      <c r="H22" s="6"/>
      <c r="I22" s="6"/>
      <c r="J22" s="6"/>
      <c r="K22" s="9">
        <f t="shared" si="2"/>
        <v>-62191957</v>
      </c>
    </row>
    <row r="23" spans="1:11" x14ac:dyDescent="0.25">
      <c r="A23" s="8">
        <v>4</v>
      </c>
      <c r="B23" s="5"/>
      <c r="C23" s="5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6">
        <f t="shared" ref="G23" si="8">+G24+G25+G26</f>
        <v>0</v>
      </c>
      <c r="H23" s="6"/>
      <c r="I23" s="6"/>
      <c r="J23" s="6"/>
      <c r="K23" s="9">
        <f t="shared" si="2"/>
        <v>2077304481946</v>
      </c>
    </row>
    <row r="24" spans="1:11" x14ac:dyDescent="0.25">
      <c r="A24" s="8">
        <v>41</v>
      </c>
      <c r="B24" s="5"/>
      <c r="C24" s="5" t="s">
        <v>20</v>
      </c>
      <c r="D24" s="6">
        <v>4735100000</v>
      </c>
      <c r="E24" s="6">
        <v>0</v>
      </c>
      <c r="F24" s="6">
        <v>4735100000</v>
      </c>
      <c r="G24" s="6">
        <v>0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 t="shared" si="2"/>
        <v>4735100000</v>
      </c>
    </row>
    <row r="25" spans="1:11" x14ac:dyDescent="0.25">
      <c r="A25" s="8">
        <v>42</v>
      </c>
      <c r="B25" s="5"/>
      <c r="C25" s="5" t="s">
        <v>21</v>
      </c>
      <c r="D25" s="6">
        <v>280078681946</v>
      </c>
      <c r="E25" s="6">
        <v>0</v>
      </c>
      <c r="F25" s="6">
        <v>280078681946</v>
      </c>
      <c r="G25" s="6">
        <v>0</v>
      </c>
      <c r="H25" s="6"/>
      <c r="I25" s="6" t="e">
        <f>+I26+#REF!+I27</f>
        <v>#REF!</v>
      </c>
      <c r="J25" s="6" t="e">
        <f>+J26+#REF!+J27</f>
        <v>#REF!</v>
      </c>
      <c r="K25" s="9">
        <f t="shared" si="2"/>
        <v>280078681946</v>
      </c>
    </row>
    <row r="26" spans="1:11" x14ac:dyDescent="0.25">
      <c r="A26" s="8">
        <v>43</v>
      </c>
      <c r="B26" s="5"/>
      <c r="C26" s="5" t="s">
        <v>22</v>
      </c>
      <c r="D26" s="6">
        <v>1792490700000</v>
      </c>
      <c r="E26" s="6">
        <v>0</v>
      </c>
      <c r="F26" s="6">
        <v>1792490700000</v>
      </c>
      <c r="G26" s="6">
        <v>0</v>
      </c>
      <c r="H26" s="6"/>
      <c r="I26" s="6" t="e">
        <f>+#REF!+I27+I28</f>
        <v>#REF!</v>
      </c>
      <c r="J26" s="6" t="e">
        <f>+#REF!+J27+J28</f>
        <v>#REF!</v>
      </c>
      <c r="K26" s="9">
        <f t="shared" si="2"/>
        <v>1792490700000</v>
      </c>
    </row>
    <row r="27" spans="1:11" x14ac:dyDescent="0.25">
      <c r="A27" s="29" t="s">
        <v>23</v>
      </c>
      <c r="B27" s="30"/>
      <c r="C27" s="30"/>
      <c r="D27" s="6">
        <f>+D11+D23</f>
        <v>2339516321946</v>
      </c>
      <c r="E27" s="6">
        <f t="shared" ref="E27:K27" si="9">+E11+E23</f>
        <v>0</v>
      </c>
      <c r="F27" s="6">
        <f t="shared" si="9"/>
        <v>2339516321946</v>
      </c>
      <c r="G27" s="6">
        <f t="shared" si="9"/>
        <v>24416072635.619999</v>
      </c>
      <c r="H27" s="6">
        <f t="shared" si="9"/>
        <v>0</v>
      </c>
      <c r="I27" s="6">
        <f t="shared" si="9"/>
        <v>0</v>
      </c>
      <c r="J27" s="6">
        <f t="shared" si="9"/>
        <v>0</v>
      </c>
      <c r="K27" s="9">
        <f t="shared" si="9"/>
        <v>2315100249310.3799</v>
      </c>
    </row>
    <row r="28" spans="1:11" x14ac:dyDescent="0.25">
      <c r="A28" s="10"/>
      <c r="K28" s="11"/>
    </row>
    <row r="29" spans="1:11" x14ac:dyDescent="0.25">
      <c r="A29" s="10"/>
      <c r="K29" s="11"/>
    </row>
    <row r="30" spans="1:11" x14ac:dyDescent="0.25">
      <c r="A30" s="10"/>
      <c r="K30" s="11"/>
    </row>
    <row r="31" spans="1:11" x14ac:dyDescent="0.25">
      <c r="A31" s="10" t="s">
        <v>36</v>
      </c>
      <c r="F31" s="2" t="s">
        <v>6</v>
      </c>
      <c r="I31" s="2" t="s">
        <v>7</v>
      </c>
      <c r="K31" s="11"/>
    </row>
    <row r="32" spans="1:11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7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8" zoomScaleNormal="100" workbookViewId="0">
      <selection activeCell="C28" sqref="C28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52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5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6">
        <f t="shared" ref="G11:J11" si="0">+G12+G17</f>
        <v>45420653448.260002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9">
        <f>+F11-G11</f>
        <v>216791186551.73999</v>
      </c>
    </row>
    <row r="12" spans="1:11" x14ac:dyDescent="0.25">
      <c r="A12" s="8">
        <v>31</v>
      </c>
      <c r="B12" s="5"/>
      <c r="C12" s="5" t="s">
        <v>12</v>
      </c>
      <c r="D12" s="6">
        <f>+D13</f>
        <v>239665840000</v>
      </c>
      <c r="E12" s="6">
        <v>0</v>
      </c>
      <c r="F12" s="6">
        <f>+F13</f>
        <v>239665840000</v>
      </c>
      <c r="G12" s="6">
        <f t="shared" ref="G12:J12" si="1">+G13</f>
        <v>35658883790.410004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9">
        <f t="shared" ref="K12:K26" si="2">+F12-G12</f>
        <v>204006956209.59</v>
      </c>
    </row>
    <row r="13" spans="1:11" x14ac:dyDescent="0.25">
      <c r="A13" s="8">
        <v>312</v>
      </c>
      <c r="B13" s="5"/>
      <c r="C13" s="5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6">
        <f t="shared" ref="G13:H13" si="3">+G14+G16+G15</f>
        <v>35658883790.410004</v>
      </c>
      <c r="H13" s="6">
        <f t="shared" si="3"/>
        <v>0</v>
      </c>
      <c r="I13" s="6">
        <f t="shared" ref="I13:J13" si="4">+I14+I16</f>
        <v>0</v>
      </c>
      <c r="J13" s="6">
        <f t="shared" si="4"/>
        <v>0</v>
      </c>
      <c r="K13" s="9">
        <f t="shared" si="2"/>
        <v>204006956209.59</v>
      </c>
    </row>
    <row r="14" spans="1:11" x14ac:dyDescent="0.25">
      <c r="A14" s="8">
        <v>3126</v>
      </c>
      <c r="B14" s="5"/>
      <c r="C14" s="5" t="s">
        <v>31</v>
      </c>
      <c r="D14" s="6">
        <v>40000000000</v>
      </c>
      <c r="E14" s="6">
        <v>0</v>
      </c>
      <c r="F14" s="6">
        <v>40000000000</v>
      </c>
      <c r="G14" s="6">
        <v>600000000</v>
      </c>
      <c r="H14" s="6"/>
      <c r="I14" s="6"/>
      <c r="J14" s="6"/>
      <c r="K14" s="9">
        <f t="shared" si="2"/>
        <v>39400000000</v>
      </c>
    </row>
    <row r="15" spans="1:11" x14ac:dyDescent="0.25">
      <c r="A15" s="8">
        <v>3127</v>
      </c>
      <c r="B15" s="5"/>
      <c r="C15" s="5" t="s">
        <v>27</v>
      </c>
      <c r="D15" s="6">
        <v>378000000</v>
      </c>
      <c r="E15" s="6">
        <v>0</v>
      </c>
      <c r="F15" s="6">
        <v>378000000</v>
      </c>
      <c r="G15" s="6">
        <v>0</v>
      </c>
      <c r="H15" s="6"/>
      <c r="I15" s="6"/>
      <c r="J15" s="6"/>
      <c r="K15" s="9">
        <f t="shared" si="2"/>
        <v>378000000</v>
      </c>
    </row>
    <row r="16" spans="1:11" x14ac:dyDescent="0.25">
      <c r="A16" s="8">
        <v>3128</v>
      </c>
      <c r="B16" s="5"/>
      <c r="C16" s="5" t="s">
        <v>14</v>
      </c>
      <c r="D16" s="6">
        <v>199287840000</v>
      </c>
      <c r="E16" s="6">
        <v>0</v>
      </c>
      <c r="F16" s="6">
        <v>199287840000</v>
      </c>
      <c r="G16" s="6">
        <v>35058883790.410004</v>
      </c>
      <c r="H16" s="6"/>
      <c r="I16" s="6"/>
      <c r="J16" s="6"/>
      <c r="K16" s="9">
        <f t="shared" si="2"/>
        <v>164228956209.59</v>
      </c>
    </row>
    <row r="17" spans="1:11" x14ac:dyDescent="0.25">
      <c r="A17" s="8">
        <v>32</v>
      </c>
      <c r="B17" s="5"/>
      <c r="C17" s="5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6">
        <f t="shared" ref="G17:J17" si="5">+G18+G20</f>
        <v>9761769657.8500004</v>
      </c>
      <c r="H17" s="6">
        <f t="shared" si="5"/>
        <v>0</v>
      </c>
      <c r="I17" s="6">
        <f t="shared" si="5"/>
        <v>0</v>
      </c>
      <c r="J17" s="6">
        <f t="shared" si="5"/>
        <v>0</v>
      </c>
      <c r="K17" s="9">
        <f t="shared" si="2"/>
        <v>12784230342.15</v>
      </c>
    </row>
    <row r="18" spans="1:11" x14ac:dyDescent="0.25">
      <c r="A18" s="8">
        <v>323</v>
      </c>
      <c r="B18" s="5"/>
      <c r="C18" s="5" t="s">
        <v>16</v>
      </c>
      <c r="D18" s="6">
        <f>+D19</f>
        <v>12859900000</v>
      </c>
      <c r="E18" s="6">
        <v>0</v>
      </c>
      <c r="F18" s="6">
        <f>+F19</f>
        <v>12859900000</v>
      </c>
      <c r="G18" s="6">
        <f t="shared" ref="G18:J18" si="6">+G19</f>
        <v>8374156.8499999996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9">
        <f t="shared" si="2"/>
        <v>12851525843.15</v>
      </c>
    </row>
    <row r="19" spans="1:11" x14ac:dyDescent="0.25">
      <c r="A19" s="8">
        <v>3230</v>
      </c>
      <c r="B19" s="5"/>
      <c r="C19" s="5" t="s">
        <v>16</v>
      </c>
      <c r="D19" s="6">
        <v>12859900000</v>
      </c>
      <c r="E19" s="6">
        <v>0</v>
      </c>
      <c r="F19" s="6">
        <v>12859900000</v>
      </c>
      <c r="G19" s="6">
        <v>8374156.8499999996</v>
      </c>
      <c r="H19" s="6"/>
      <c r="I19" s="6"/>
      <c r="J19" s="6"/>
      <c r="K19" s="9">
        <f t="shared" si="2"/>
        <v>12851525843.15</v>
      </c>
    </row>
    <row r="20" spans="1:11" x14ac:dyDescent="0.25">
      <c r="A20" s="8">
        <v>325</v>
      </c>
      <c r="B20" s="5"/>
      <c r="C20" s="5" t="s">
        <v>17</v>
      </c>
      <c r="D20" s="6">
        <f>+D21</f>
        <v>9686100000</v>
      </c>
      <c r="E20" s="6">
        <v>0</v>
      </c>
      <c r="F20" s="6">
        <f>+F21</f>
        <v>9686100000</v>
      </c>
      <c r="G20" s="6">
        <f>+G21+G22</f>
        <v>9753395501</v>
      </c>
      <c r="H20" s="6">
        <f t="shared" ref="H20:J20" si="7">+H21+H23</f>
        <v>0</v>
      </c>
      <c r="I20" s="6">
        <f t="shared" si="7"/>
        <v>0</v>
      </c>
      <c r="J20" s="6">
        <f t="shared" si="7"/>
        <v>0</v>
      </c>
      <c r="K20" s="9">
        <f t="shared" si="2"/>
        <v>-67295501</v>
      </c>
    </row>
    <row r="21" spans="1:11" x14ac:dyDescent="0.25">
      <c r="A21" s="8">
        <v>3252</v>
      </c>
      <c r="B21" s="5"/>
      <c r="C21" s="5" t="s">
        <v>18</v>
      </c>
      <c r="D21" s="6">
        <v>9686100000</v>
      </c>
      <c r="E21" s="6">
        <v>0</v>
      </c>
      <c r="F21" s="6">
        <v>9686100000</v>
      </c>
      <c r="G21" s="6">
        <v>9686100000</v>
      </c>
      <c r="H21" s="6"/>
      <c r="I21" s="6"/>
      <c r="J21" s="6"/>
      <c r="K21" s="9">
        <f t="shared" si="2"/>
        <v>0</v>
      </c>
    </row>
    <row r="22" spans="1:11" x14ac:dyDescent="0.25">
      <c r="A22" s="8">
        <v>3255</v>
      </c>
      <c r="B22" s="5"/>
      <c r="C22" s="5" t="s">
        <v>49</v>
      </c>
      <c r="D22" s="6">
        <v>0</v>
      </c>
      <c r="E22" s="6">
        <v>0</v>
      </c>
      <c r="F22" s="6">
        <v>0</v>
      </c>
      <c r="G22" s="6">
        <v>67295501</v>
      </c>
      <c r="H22" s="6"/>
      <c r="I22" s="6"/>
      <c r="J22" s="6"/>
      <c r="K22" s="9">
        <f t="shared" si="2"/>
        <v>-67295501</v>
      </c>
    </row>
    <row r="23" spans="1:11" x14ac:dyDescent="0.25">
      <c r="A23" s="8">
        <v>4</v>
      </c>
      <c r="B23" s="5"/>
      <c r="C23" s="5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6">
        <f t="shared" ref="G23" si="8">+G24+G25+G26</f>
        <v>28731129053</v>
      </c>
      <c r="H23" s="6"/>
      <c r="I23" s="6"/>
      <c r="J23" s="6"/>
      <c r="K23" s="9">
        <f t="shared" si="2"/>
        <v>2048573352893</v>
      </c>
    </row>
    <row r="24" spans="1:11" x14ac:dyDescent="0.25">
      <c r="A24" s="8">
        <v>41</v>
      </c>
      <c r="B24" s="5"/>
      <c r="C24" s="5" t="s">
        <v>20</v>
      </c>
      <c r="D24" s="6">
        <v>4735100000</v>
      </c>
      <c r="E24" s="6">
        <v>0</v>
      </c>
      <c r="F24" s="6">
        <v>4735100000</v>
      </c>
      <c r="G24" s="6">
        <v>0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 t="shared" si="2"/>
        <v>4735100000</v>
      </c>
    </row>
    <row r="25" spans="1:11" x14ac:dyDescent="0.25">
      <c r="A25" s="8">
        <v>42</v>
      </c>
      <c r="B25" s="5"/>
      <c r="C25" s="5" t="s">
        <v>21</v>
      </c>
      <c r="D25" s="6">
        <v>280078681946</v>
      </c>
      <c r="E25" s="6">
        <v>0</v>
      </c>
      <c r="F25" s="6">
        <v>280078681946</v>
      </c>
      <c r="G25" s="6">
        <v>28731129053</v>
      </c>
      <c r="H25" s="6"/>
      <c r="I25" s="6" t="e">
        <f>+I26+#REF!+I27</f>
        <v>#REF!</v>
      </c>
      <c r="J25" s="6" t="e">
        <f>+J26+#REF!+J27</f>
        <v>#REF!</v>
      </c>
      <c r="K25" s="9">
        <f t="shared" si="2"/>
        <v>251347552893</v>
      </c>
    </row>
    <row r="26" spans="1:11" x14ac:dyDescent="0.25">
      <c r="A26" s="8">
        <v>43</v>
      </c>
      <c r="B26" s="5"/>
      <c r="C26" s="5" t="s">
        <v>22</v>
      </c>
      <c r="D26" s="6">
        <v>1792490700000</v>
      </c>
      <c r="E26" s="6">
        <v>0</v>
      </c>
      <c r="F26" s="6">
        <v>1792490700000</v>
      </c>
      <c r="G26" s="6">
        <v>0</v>
      </c>
      <c r="H26" s="6"/>
      <c r="I26" s="6" t="e">
        <f>+#REF!+I27+I28</f>
        <v>#REF!</v>
      </c>
      <c r="J26" s="6" t="e">
        <f>+#REF!+J27+J28</f>
        <v>#REF!</v>
      </c>
      <c r="K26" s="9">
        <f t="shared" si="2"/>
        <v>1792490700000</v>
      </c>
    </row>
    <row r="27" spans="1:11" x14ac:dyDescent="0.25">
      <c r="A27" s="29" t="s">
        <v>23</v>
      </c>
      <c r="B27" s="30"/>
      <c r="C27" s="30"/>
      <c r="D27" s="6">
        <f>+D11+D23</f>
        <v>2339516321946</v>
      </c>
      <c r="E27" s="6">
        <f t="shared" ref="E27:K27" si="9">+E11+E23</f>
        <v>0</v>
      </c>
      <c r="F27" s="6">
        <f t="shared" si="9"/>
        <v>2339516321946</v>
      </c>
      <c r="G27" s="6">
        <f t="shared" si="9"/>
        <v>74151782501.26001</v>
      </c>
      <c r="H27" s="6">
        <f t="shared" si="9"/>
        <v>0</v>
      </c>
      <c r="I27" s="6">
        <f t="shared" si="9"/>
        <v>0</v>
      </c>
      <c r="J27" s="6">
        <f t="shared" si="9"/>
        <v>0</v>
      </c>
      <c r="K27" s="9">
        <f t="shared" si="9"/>
        <v>2265364539444.7402</v>
      </c>
    </row>
    <row r="28" spans="1:11" x14ac:dyDescent="0.25">
      <c r="A28" s="10"/>
      <c r="K28" s="11"/>
    </row>
    <row r="29" spans="1:11" x14ac:dyDescent="0.25">
      <c r="A29" s="10"/>
      <c r="K29" s="11"/>
    </row>
    <row r="30" spans="1:11" x14ac:dyDescent="0.25">
      <c r="A30" s="10"/>
      <c r="K30" s="11"/>
    </row>
    <row r="31" spans="1:11" x14ac:dyDescent="0.25">
      <c r="A31" s="10" t="s">
        <v>36</v>
      </c>
      <c r="F31" s="2" t="s">
        <v>6</v>
      </c>
      <c r="I31" s="2" t="s">
        <v>7</v>
      </c>
      <c r="K31" s="11"/>
    </row>
    <row r="32" spans="1:11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7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sqref="A1:K1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2" width="11.42578125" style="1"/>
    <col min="13" max="13" width="17.85546875" style="1" bestFit="1" customWidth="1"/>
    <col min="14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51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5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6">
        <f t="shared" ref="G11:J11" si="0">+G12+G17</f>
        <v>45420653448.260002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9">
        <f>+F11-G11</f>
        <v>216791186551.73999</v>
      </c>
    </row>
    <row r="12" spans="1:11" x14ac:dyDescent="0.25">
      <c r="A12" s="8">
        <v>31</v>
      </c>
      <c r="B12" s="5"/>
      <c r="C12" s="5" t="s">
        <v>12</v>
      </c>
      <c r="D12" s="6">
        <f>+D13</f>
        <v>239665840000</v>
      </c>
      <c r="E12" s="6">
        <v>0</v>
      </c>
      <c r="F12" s="6">
        <f>+F13</f>
        <v>239665840000</v>
      </c>
      <c r="G12" s="6">
        <f t="shared" ref="G12:J12" si="1">+G13</f>
        <v>35658883790.410004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9">
        <f t="shared" ref="K12:K26" si="2">+F12-G12</f>
        <v>204006956209.59</v>
      </c>
    </row>
    <row r="13" spans="1:11" x14ac:dyDescent="0.25">
      <c r="A13" s="8">
        <v>312</v>
      </c>
      <c r="B13" s="5"/>
      <c r="C13" s="5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6">
        <f t="shared" ref="G13:H13" si="3">+G14+G16+G15</f>
        <v>35658883790.410004</v>
      </c>
      <c r="H13" s="6">
        <f t="shared" si="3"/>
        <v>0</v>
      </c>
      <c r="I13" s="6">
        <f t="shared" ref="I13:J13" si="4">+I14+I16</f>
        <v>0</v>
      </c>
      <c r="J13" s="6">
        <f t="shared" si="4"/>
        <v>0</v>
      </c>
      <c r="K13" s="9">
        <f t="shared" si="2"/>
        <v>204006956209.59</v>
      </c>
    </row>
    <row r="14" spans="1:11" x14ac:dyDescent="0.25">
      <c r="A14" s="8">
        <v>3126</v>
      </c>
      <c r="B14" s="5"/>
      <c r="C14" s="5" t="s">
        <v>31</v>
      </c>
      <c r="D14" s="6">
        <v>40000000000</v>
      </c>
      <c r="E14" s="6">
        <v>0</v>
      </c>
      <c r="F14" s="6">
        <v>40000000000</v>
      </c>
      <c r="G14" s="6">
        <v>600000000</v>
      </c>
      <c r="H14" s="6"/>
      <c r="I14" s="6"/>
      <c r="J14" s="6"/>
      <c r="K14" s="9">
        <f t="shared" si="2"/>
        <v>39400000000</v>
      </c>
    </row>
    <row r="15" spans="1:11" x14ac:dyDescent="0.25">
      <c r="A15" s="8">
        <v>3127</v>
      </c>
      <c r="B15" s="5"/>
      <c r="C15" s="5" t="s">
        <v>27</v>
      </c>
      <c r="D15" s="6">
        <v>378000000</v>
      </c>
      <c r="E15" s="6">
        <v>0</v>
      </c>
      <c r="F15" s="6">
        <v>378000000</v>
      </c>
      <c r="G15" s="6">
        <v>0</v>
      </c>
      <c r="H15" s="6"/>
      <c r="I15" s="6"/>
      <c r="J15" s="6"/>
      <c r="K15" s="9">
        <f t="shared" si="2"/>
        <v>378000000</v>
      </c>
    </row>
    <row r="16" spans="1:11" x14ac:dyDescent="0.25">
      <c r="A16" s="8">
        <v>3128</v>
      </c>
      <c r="B16" s="5"/>
      <c r="C16" s="5" t="s">
        <v>14</v>
      </c>
      <c r="D16" s="6">
        <v>199287840000</v>
      </c>
      <c r="E16" s="6">
        <v>0</v>
      </c>
      <c r="F16" s="6">
        <v>199287840000</v>
      </c>
      <c r="G16" s="6">
        <v>35058883790.410004</v>
      </c>
      <c r="H16" s="6"/>
      <c r="I16" s="6"/>
      <c r="J16" s="6"/>
      <c r="K16" s="9">
        <f t="shared" si="2"/>
        <v>164228956209.59</v>
      </c>
    </row>
    <row r="17" spans="1:11" x14ac:dyDescent="0.25">
      <c r="A17" s="8">
        <v>32</v>
      </c>
      <c r="B17" s="5"/>
      <c r="C17" s="5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6">
        <f t="shared" ref="G17:J17" si="5">+G18+G20</f>
        <v>9761769657.8500004</v>
      </c>
      <c r="H17" s="6">
        <f t="shared" si="5"/>
        <v>0</v>
      </c>
      <c r="I17" s="6">
        <f t="shared" si="5"/>
        <v>0</v>
      </c>
      <c r="J17" s="6">
        <f t="shared" si="5"/>
        <v>0</v>
      </c>
      <c r="K17" s="9">
        <f t="shared" si="2"/>
        <v>12784230342.15</v>
      </c>
    </row>
    <row r="18" spans="1:11" x14ac:dyDescent="0.25">
      <c r="A18" s="8">
        <v>323</v>
      </c>
      <c r="B18" s="5"/>
      <c r="C18" s="5" t="s">
        <v>16</v>
      </c>
      <c r="D18" s="6">
        <f>+D19</f>
        <v>12859900000</v>
      </c>
      <c r="E18" s="6">
        <v>0</v>
      </c>
      <c r="F18" s="6">
        <f>+F19</f>
        <v>12859900000</v>
      </c>
      <c r="G18" s="6">
        <f t="shared" ref="G18:J18" si="6">+G19</f>
        <v>8374156.8499999996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9">
        <f t="shared" si="2"/>
        <v>12851525843.15</v>
      </c>
    </row>
    <row r="19" spans="1:11" x14ac:dyDescent="0.25">
      <c r="A19" s="8">
        <v>3230</v>
      </c>
      <c r="B19" s="5"/>
      <c r="C19" s="5" t="s">
        <v>16</v>
      </c>
      <c r="D19" s="6">
        <v>12859900000</v>
      </c>
      <c r="E19" s="6">
        <v>0</v>
      </c>
      <c r="F19" s="6">
        <v>12859900000</v>
      </c>
      <c r="G19" s="6">
        <v>8374156.8499999996</v>
      </c>
      <c r="H19" s="6"/>
      <c r="I19" s="6"/>
      <c r="J19" s="6"/>
      <c r="K19" s="9">
        <f t="shared" si="2"/>
        <v>12851525843.15</v>
      </c>
    </row>
    <row r="20" spans="1:11" x14ac:dyDescent="0.25">
      <c r="A20" s="8">
        <v>325</v>
      </c>
      <c r="B20" s="5"/>
      <c r="C20" s="5" t="s">
        <v>17</v>
      </c>
      <c r="D20" s="6">
        <f>+D21</f>
        <v>9686100000</v>
      </c>
      <c r="E20" s="6">
        <v>0</v>
      </c>
      <c r="F20" s="6">
        <f>+F21</f>
        <v>9686100000</v>
      </c>
      <c r="G20" s="6">
        <f>+G21+G22</f>
        <v>9753395501</v>
      </c>
      <c r="H20" s="6">
        <f t="shared" ref="H20:J20" si="7">+H21+H23</f>
        <v>0</v>
      </c>
      <c r="I20" s="6">
        <f t="shared" si="7"/>
        <v>0</v>
      </c>
      <c r="J20" s="6">
        <f t="shared" si="7"/>
        <v>0</v>
      </c>
      <c r="K20" s="9">
        <f t="shared" si="2"/>
        <v>-67295501</v>
      </c>
    </row>
    <row r="21" spans="1:11" x14ac:dyDescent="0.25">
      <c r="A21" s="8">
        <v>3252</v>
      </c>
      <c r="B21" s="5"/>
      <c r="C21" s="5" t="s">
        <v>18</v>
      </c>
      <c r="D21" s="6">
        <v>9686100000</v>
      </c>
      <c r="E21" s="6">
        <v>0</v>
      </c>
      <c r="F21" s="6">
        <v>9686100000</v>
      </c>
      <c r="G21" s="6">
        <v>9686100000</v>
      </c>
      <c r="H21" s="6"/>
      <c r="I21" s="6"/>
      <c r="J21" s="6"/>
      <c r="K21" s="9">
        <f t="shared" si="2"/>
        <v>0</v>
      </c>
    </row>
    <row r="22" spans="1:11" x14ac:dyDescent="0.25">
      <c r="A22" s="8">
        <v>3255</v>
      </c>
      <c r="B22" s="5"/>
      <c r="C22" s="5" t="s">
        <v>49</v>
      </c>
      <c r="D22" s="6">
        <v>0</v>
      </c>
      <c r="E22" s="6">
        <v>0</v>
      </c>
      <c r="F22" s="6">
        <v>0</v>
      </c>
      <c r="G22" s="6">
        <v>67295501</v>
      </c>
      <c r="H22" s="6"/>
      <c r="I22" s="6"/>
      <c r="J22" s="6"/>
      <c r="K22" s="9">
        <f t="shared" si="2"/>
        <v>-67295501</v>
      </c>
    </row>
    <row r="23" spans="1:11" x14ac:dyDescent="0.25">
      <c r="A23" s="8">
        <v>4</v>
      </c>
      <c r="B23" s="5"/>
      <c r="C23" s="5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6">
        <f t="shared" ref="G23" si="8">+G24+G25+G26</f>
        <v>28806879069</v>
      </c>
      <c r="H23" s="6"/>
      <c r="I23" s="6"/>
      <c r="J23" s="6"/>
      <c r="K23" s="9">
        <f t="shared" si="2"/>
        <v>2048497602877</v>
      </c>
    </row>
    <row r="24" spans="1:11" x14ac:dyDescent="0.25">
      <c r="A24" s="8">
        <v>41</v>
      </c>
      <c r="B24" s="5"/>
      <c r="C24" s="5" t="s">
        <v>20</v>
      </c>
      <c r="D24" s="6">
        <v>4735100000</v>
      </c>
      <c r="E24" s="6">
        <v>0</v>
      </c>
      <c r="F24" s="6">
        <v>4735100000</v>
      </c>
      <c r="G24" s="6">
        <v>0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 t="shared" si="2"/>
        <v>4735100000</v>
      </c>
    </row>
    <row r="25" spans="1:11" x14ac:dyDescent="0.25">
      <c r="A25" s="8">
        <v>42</v>
      </c>
      <c r="B25" s="5"/>
      <c r="C25" s="5" t="s">
        <v>21</v>
      </c>
      <c r="D25" s="6">
        <v>280078681946</v>
      </c>
      <c r="E25" s="6">
        <v>0</v>
      </c>
      <c r="F25" s="6">
        <v>280078681946</v>
      </c>
      <c r="G25" s="6">
        <v>28806879069</v>
      </c>
      <c r="H25" s="6"/>
      <c r="I25" s="6" t="e">
        <f>+I26+#REF!+I27</f>
        <v>#REF!</v>
      </c>
      <c r="J25" s="6" t="e">
        <f>+J26+#REF!+J27</f>
        <v>#REF!</v>
      </c>
      <c r="K25" s="9">
        <f t="shared" si="2"/>
        <v>251271802877</v>
      </c>
    </row>
    <row r="26" spans="1:11" x14ac:dyDescent="0.25">
      <c r="A26" s="8">
        <v>43</v>
      </c>
      <c r="B26" s="5"/>
      <c r="C26" s="5" t="s">
        <v>22</v>
      </c>
      <c r="D26" s="6">
        <v>1792490700000</v>
      </c>
      <c r="E26" s="6">
        <v>0</v>
      </c>
      <c r="F26" s="6">
        <v>1792490700000</v>
      </c>
      <c r="G26" s="6">
        <v>0</v>
      </c>
      <c r="H26" s="6"/>
      <c r="I26" s="6" t="e">
        <f>+#REF!+I27+I28</f>
        <v>#REF!</v>
      </c>
      <c r="J26" s="6" t="e">
        <f>+#REF!+J27+J28</f>
        <v>#REF!</v>
      </c>
      <c r="K26" s="9">
        <f t="shared" si="2"/>
        <v>1792490700000</v>
      </c>
    </row>
    <row r="27" spans="1:11" x14ac:dyDescent="0.25">
      <c r="A27" s="29" t="s">
        <v>23</v>
      </c>
      <c r="B27" s="30"/>
      <c r="C27" s="30"/>
      <c r="D27" s="6">
        <f>+D11+D23</f>
        <v>2339516321946</v>
      </c>
      <c r="E27" s="6">
        <f t="shared" ref="E27:K27" si="9">+E11+E23</f>
        <v>0</v>
      </c>
      <c r="F27" s="6">
        <f t="shared" si="9"/>
        <v>2339516321946</v>
      </c>
      <c r="G27" s="6">
        <f t="shared" si="9"/>
        <v>74227532517.26001</v>
      </c>
      <c r="H27" s="6">
        <f t="shared" si="9"/>
        <v>0</v>
      </c>
      <c r="I27" s="6">
        <f t="shared" si="9"/>
        <v>0</v>
      </c>
      <c r="J27" s="6">
        <f t="shared" si="9"/>
        <v>0</v>
      </c>
      <c r="K27" s="9">
        <f t="shared" si="9"/>
        <v>2265288789428.7402</v>
      </c>
    </row>
    <row r="28" spans="1:11" x14ac:dyDescent="0.25">
      <c r="A28" s="10"/>
      <c r="K28" s="11"/>
    </row>
    <row r="29" spans="1:11" x14ac:dyDescent="0.25">
      <c r="A29" s="10"/>
      <c r="K29" s="11"/>
    </row>
    <row r="30" spans="1:11" x14ac:dyDescent="0.25">
      <c r="A30" s="10"/>
      <c r="K30" s="11"/>
    </row>
    <row r="31" spans="1:11" x14ac:dyDescent="0.25">
      <c r="A31" s="10" t="s">
        <v>36</v>
      </c>
      <c r="F31" s="2" t="s">
        <v>6</v>
      </c>
      <c r="I31" s="2" t="s">
        <v>7</v>
      </c>
      <c r="K31" s="11"/>
    </row>
    <row r="32" spans="1:11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36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3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E13" sqref="E13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2" width="11.42578125" style="1"/>
    <col min="13" max="13" width="17.85546875" style="1" bestFit="1" customWidth="1"/>
    <col min="14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50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5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6">
        <f t="shared" ref="G11:J11" si="0">+G12+G17</f>
        <v>70450030321.559998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9">
        <f>+F11-G11</f>
        <v>191761809678.44</v>
      </c>
    </row>
    <row r="12" spans="1:11" x14ac:dyDescent="0.25">
      <c r="A12" s="8">
        <v>31</v>
      </c>
      <c r="B12" s="5"/>
      <c r="C12" s="5" t="s">
        <v>12</v>
      </c>
      <c r="D12" s="6">
        <f>+D13</f>
        <v>239665840000</v>
      </c>
      <c r="E12" s="6">
        <v>0</v>
      </c>
      <c r="F12" s="6">
        <f>+F13</f>
        <v>239665840000</v>
      </c>
      <c r="G12" s="6">
        <f t="shared" ref="G12:J12" si="1">+G13</f>
        <v>60623402247.309998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9">
        <f t="shared" ref="K12:K22" si="2">+F12-G12</f>
        <v>179042437752.69</v>
      </c>
    </row>
    <row r="13" spans="1:11" x14ac:dyDescent="0.25">
      <c r="A13" s="8">
        <v>312</v>
      </c>
      <c r="B13" s="5"/>
      <c r="C13" s="5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6">
        <f t="shared" ref="G13:H13" si="3">+G14+G16+G15</f>
        <v>60623402247.309998</v>
      </c>
      <c r="H13" s="6">
        <f t="shared" si="3"/>
        <v>0</v>
      </c>
      <c r="I13" s="6">
        <f t="shared" ref="I13:J13" si="4">+I14+I16</f>
        <v>0</v>
      </c>
      <c r="J13" s="6">
        <f t="shared" si="4"/>
        <v>0</v>
      </c>
      <c r="K13" s="9">
        <f t="shared" si="2"/>
        <v>179042437752.69</v>
      </c>
    </row>
    <row r="14" spans="1:11" x14ac:dyDescent="0.25">
      <c r="A14" s="8">
        <v>3126</v>
      </c>
      <c r="B14" s="5"/>
      <c r="C14" s="5" t="s">
        <v>31</v>
      </c>
      <c r="D14" s="6">
        <v>40000000000</v>
      </c>
      <c r="E14" s="6">
        <v>0</v>
      </c>
      <c r="F14" s="6">
        <v>40000000000</v>
      </c>
      <c r="G14" s="6">
        <v>600000000</v>
      </c>
      <c r="H14" s="6"/>
      <c r="I14" s="6"/>
      <c r="J14" s="6"/>
      <c r="K14" s="9">
        <f t="shared" si="2"/>
        <v>39400000000</v>
      </c>
    </row>
    <row r="15" spans="1:11" x14ac:dyDescent="0.25">
      <c r="A15" s="8">
        <v>3127</v>
      </c>
      <c r="B15" s="5"/>
      <c r="C15" s="5" t="s">
        <v>27</v>
      </c>
      <c r="D15" s="6">
        <v>378000000</v>
      </c>
      <c r="E15" s="6">
        <v>0</v>
      </c>
      <c r="F15" s="6">
        <v>378000000</v>
      </c>
      <c r="G15" s="6">
        <v>0</v>
      </c>
      <c r="H15" s="6"/>
      <c r="I15" s="6"/>
      <c r="J15" s="6"/>
      <c r="K15" s="9">
        <f t="shared" si="2"/>
        <v>378000000</v>
      </c>
    </row>
    <row r="16" spans="1:11" x14ac:dyDescent="0.25">
      <c r="A16" s="8">
        <v>3128</v>
      </c>
      <c r="B16" s="5"/>
      <c r="C16" s="5" t="s">
        <v>14</v>
      </c>
      <c r="D16" s="6">
        <v>199287840000</v>
      </c>
      <c r="E16" s="6">
        <v>0</v>
      </c>
      <c r="F16" s="6">
        <v>199287840000</v>
      </c>
      <c r="G16" s="6">
        <v>60023402247.309998</v>
      </c>
      <c r="H16" s="6"/>
      <c r="I16" s="6"/>
      <c r="J16" s="6"/>
      <c r="K16" s="9">
        <f t="shared" si="2"/>
        <v>139264437752.69</v>
      </c>
    </row>
    <row r="17" spans="1:11" x14ac:dyDescent="0.25">
      <c r="A17" s="8">
        <v>32</v>
      </c>
      <c r="B17" s="5"/>
      <c r="C17" s="5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6">
        <f t="shared" ref="G17:J17" si="5">+G18+G20</f>
        <v>9826628074.25</v>
      </c>
      <c r="H17" s="6">
        <f t="shared" si="5"/>
        <v>0</v>
      </c>
      <c r="I17" s="6">
        <f t="shared" si="5"/>
        <v>0</v>
      </c>
      <c r="J17" s="6">
        <f t="shared" si="5"/>
        <v>0</v>
      </c>
      <c r="K17" s="9">
        <f t="shared" si="2"/>
        <v>12719371925.75</v>
      </c>
    </row>
    <row r="18" spans="1:11" x14ac:dyDescent="0.25">
      <c r="A18" s="8">
        <v>323</v>
      </c>
      <c r="B18" s="5"/>
      <c r="C18" s="5" t="s">
        <v>16</v>
      </c>
      <c r="D18" s="6">
        <f>+D19</f>
        <v>12859900000</v>
      </c>
      <c r="E18" s="6">
        <v>0</v>
      </c>
      <c r="F18" s="6">
        <f>+F19</f>
        <v>12859900000</v>
      </c>
      <c r="G18" s="6">
        <f t="shared" ref="G18:J18" si="6">+G19</f>
        <v>14395573.25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9">
        <f t="shared" si="2"/>
        <v>12845504426.75</v>
      </c>
    </row>
    <row r="19" spans="1:11" x14ac:dyDescent="0.25">
      <c r="A19" s="8">
        <v>3230</v>
      </c>
      <c r="B19" s="5"/>
      <c r="C19" s="5" t="s">
        <v>16</v>
      </c>
      <c r="D19" s="6">
        <v>12859900000</v>
      </c>
      <c r="E19" s="6">
        <v>0</v>
      </c>
      <c r="F19" s="6">
        <v>12859900000</v>
      </c>
      <c r="G19" s="6">
        <v>14395573.25</v>
      </c>
      <c r="H19" s="6"/>
      <c r="I19" s="6"/>
      <c r="J19" s="6"/>
      <c r="K19" s="9">
        <f t="shared" si="2"/>
        <v>12845504426.75</v>
      </c>
    </row>
    <row r="20" spans="1:11" x14ac:dyDescent="0.25">
      <c r="A20" s="8">
        <v>325</v>
      </c>
      <c r="B20" s="5"/>
      <c r="C20" s="5" t="s">
        <v>17</v>
      </c>
      <c r="D20" s="6">
        <f>+D21</f>
        <v>9686100000</v>
      </c>
      <c r="E20" s="6">
        <v>0</v>
      </c>
      <c r="F20" s="6">
        <f>+F21</f>
        <v>9686100000</v>
      </c>
      <c r="G20" s="6">
        <f>+G21+G22</f>
        <v>9812232501</v>
      </c>
      <c r="H20" s="6">
        <f t="shared" ref="H20:J20" si="7">+H21+H23</f>
        <v>0</v>
      </c>
      <c r="I20" s="6">
        <f t="shared" si="7"/>
        <v>0</v>
      </c>
      <c r="J20" s="6">
        <f t="shared" si="7"/>
        <v>0</v>
      </c>
      <c r="K20" s="9">
        <f t="shared" si="2"/>
        <v>-126132501</v>
      </c>
    </row>
    <row r="21" spans="1:11" x14ac:dyDescent="0.25">
      <c r="A21" s="8">
        <v>3252</v>
      </c>
      <c r="B21" s="5"/>
      <c r="C21" s="5" t="s">
        <v>18</v>
      </c>
      <c r="D21" s="6">
        <v>9686100000</v>
      </c>
      <c r="E21" s="6">
        <v>0</v>
      </c>
      <c r="F21" s="6">
        <v>9686100000</v>
      </c>
      <c r="G21" s="6">
        <v>9686100000</v>
      </c>
      <c r="H21" s="6"/>
      <c r="I21" s="6"/>
      <c r="J21" s="6"/>
      <c r="K21" s="9">
        <f t="shared" si="2"/>
        <v>0</v>
      </c>
    </row>
    <row r="22" spans="1:11" x14ac:dyDescent="0.25">
      <c r="A22" s="8">
        <v>3255</v>
      </c>
      <c r="B22" s="5"/>
      <c r="C22" s="5" t="s">
        <v>49</v>
      </c>
      <c r="D22" s="6">
        <v>0</v>
      </c>
      <c r="E22" s="6">
        <v>0</v>
      </c>
      <c r="F22" s="6">
        <v>0</v>
      </c>
      <c r="G22" s="6">
        <v>126132501</v>
      </c>
      <c r="H22" s="6"/>
      <c r="I22" s="6"/>
      <c r="J22" s="6"/>
      <c r="K22" s="9">
        <f t="shared" si="2"/>
        <v>-126132501</v>
      </c>
    </row>
    <row r="23" spans="1:11" x14ac:dyDescent="0.25">
      <c r="A23" s="8">
        <v>4</v>
      </c>
      <c r="B23" s="5"/>
      <c r="C23" s="5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6">
        <f t="shared" ref="G23" si="8">+G24+G25+G26</f>
        <v>120976030736</v>
      </c>
      <c r="H23" s="6"/>
      <c r="I23" s="6"/>
      <c r="J23" s="6"/>
      <c r="K23" s="9">
        <f>+F23-G23</f>
        <v>1956328451210</v>
      </c>
    </row>
    <row r="24" spans="1:11" s="35" customFormat="1" x14ac:dyDescent="0.25">
      <c r="A24" s="31">
        <v>41</v>
      </c>
      <c r="B24" s="32"/>
      <c r="C24" s="32" t="s">
        <v>20</v>
      </c>
      <c r="D24" s="33">
        <v>4735100000</v>
      </c>
      <c r="E24" s="33">
        <v>0</v>
      </c>
      <c r="F24" s="33">
        <v>4735100000</v>
      </c>
      <c r="G24" s="33">
        <v>0</v>
      </c>
      <c r="H24" s="33" t="e">
        <f>+H25+H26+#REF!</f>
        <v>#REF!</v>
      </c>
      <c r="I24" s="33" t="e">
        <f>+I25+I26+#REF!</f>
        <v>#REF!</v>
      </c>
      <c r="J24" s="33" t="e">
        <f>+J25+J26+#REF!</f>
        <v>#REF!</v>
      </c>
      <c r="K24" s="34">
        <f>+F24-G24</f>
        <v>4735100000</v>
      </c>
    </row>
    <row r="25" spans="1:11" s="35" customFormat="1" x14ac:dyDescent="0.25">
      <c r="A25" s="31">
        <v>42</v>
      </c>
      <c r="B25" s="32"/>
      <c r="C25" s="32" t="s">
        <v>21</v>
      </c>
      <c r="D25" s="33">
        <v>280078681946</v>
      </c>
      <c r="E25" s="33">
        <v>0</v>
      </c>
      <c r="F25" s="33">
        <v>280078681946</v>
      </c>
      <c r="G25" s="33">
        <f>80976030736+40000000000</f>
        <v>120976030736</v>
      </c>
      <c r="H25" s="33"/>
      <c r="I25" s="33" t="e">
        <f>+I26+#REF!+I27</f>
        <v>#REF!</v>
      </c>
      <c r="J25" s="33" t="e">
        <f>+J26+#REF!+J27</f>
        <v>#REF!</v>
      </c>
      <c r="K25" s="34">
        <f>+F25-G25</f>
        <v>159102651210</v>
      </c>
    </row>
    <row r="26" spans="1:11" s="35" customFormat="1" x14ac:dyDescent="0.25">
      <c r="A26" s="31">
        <v>43</v>
      </c>
      <c r="B26" s="32"/>
      <c r="C26" s="32" t="s">
        <v>22</v>
      </c>
      <c r="D26" s="33">
        <v>1792490700000</v>
      </c>
      <c r="E26" s="33">
        <v>0</v>
      </c>
      <c r="F26" s="33">
        <v>1792490700000</v>
      </c>
      <c r="G26" s="33">
        <v>0</v>
      </c>
      <c r="H26" s="33"/>
      <c r="I26" s="33" t="e">
        <f>+#REF!+I27+I28</f>
        <v>#REF!</v>
      </c>
      <c r="J26" s="33" t="e">
        <f>+#REF!+J27+J28</f>
        <v>#REF!</v>
      </c>
      <c r="K26" s="34">
        <f>+F26-G26</f>
        <v>1792490700000</v>
      </c>
    </row>
    <row r="27" spans="1:11" x14ac:dyDescent="0.25">
      <c r="A27" s="29" t="s">
        <v>23</v>
      </c>
      <c r="B27" s="30"/>
      <c r="C27" s="30"/>
      <c r="D27" s="6">
        <f>+D11+D23</f>
        <v>2339516321946</v>
      </c>
      <c r="E27" s="6">
        <f t="shared" ref="E27:K27" si="9">+E11+E23</f>
        <v>0</v>
      </c>
      <c r="F27" s="6">
        <f t="shared" si="9"/>
        <v>2339516321946</v>
      </c>
      <c r="G27" s="6">
        <f t="shared" si="9"/>
        <v>191426061057.56</v>
      </c>
      <c r="H27" s="6">
        <f t="shared" si="9"/>
        <v>0</v>
      </c>
      <c r="I27" s="6">
        <f t="shared" si="9"/>
        <v>0</v>
      </c>
      <c r="J27" s="6">
        <f t="shared" si="9"/>
        <v>0</v>
      </c>
      <c r="K27" s="9">
        <f t="shared" si="9"/>
        <v>2148090260888.4399</v>
      </c>
    </row>
    <row r="28" spans="1:11" x14ac:dyDescent="0.25">
      <c r="A28" s="10"/>
      <c r="K28" s="11"/>
    </row>
    <row r="29" spans="1:11" x14ac:dyDescent="0.25">
      <c r="A29" s="10"/>
      <c r="K29" s="11"/>
    </row>
    <row r="30" spans="1:11" x14ac:dyDescent="0.25">
      <c r="A30" s="10"/>
      <c r="K30" s="11"/>
    </row>
    <row r="31" spans="1:11" x14ac:dyDescent="0.25">
      <c r="A31" s="10" t="s">
        <v>36</v>
      </c>
      <c r="F31" s="2" t="s">
        <v>6</v>
      </c>
      <c r="I31" s="2" t="s">
        <v>7</v>
      </c>
      <c r="K31" s="11"/>
    </row>
    <row r="32" spans="1:11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36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3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" zoomScale="84" zoomScaleNormal="84" workbookViewId="0">
      <selection activeCell="M26" sqref="M26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48</v>
      </c>
      <c r="G6" s="2" t="s">
        <v>53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5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6">
        <f t="shared" ref="G11:J11" si="0">+G12+G17</f>
        <v>80145047151.190002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9">
        <f>+F11-G11</f>
        <v>182066792848.81</v>
      </c>
    </row>
    <row r="12" spans="1:11" x14ac:dyDescent="0.25">
      <c r="A12" s="8">
        <v>31</v>
      </c>
      <c r="B12" s="5"/>
      <c r="C12" s="5" t="s">
        <v>12</v>
      </c>
      <c r="D12" s="6">
        <f>+D13</f>
        <v>239665840000</v>
      </c>
      <c r="E12" s="6">
        <v>0</v>
      </c>
      <c r="F12" s="6">
        <f>+F13</f>
        <v>239665840000</v>
      </c>
      <c r="G12" s="6">
        <f t="shared" ref="G12:J12" si="1">+G13</f>
        <v>70316150210.990005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9">
        <f t="shared" ref="K12:K26" si="2">+F12-G12</f>
        <v>169349689789.01001</v>
      </c>
    </row>
    <row r="13" spans="1:11" x14ac:dyDescent="0.25">
      <c r="A13" s="8">
        <v>312</v>
      </c>
      <c r="B13" s="5"/>
      <c r="C13" s="5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6">
        <f t="shared" ref="G13:H13" si="3">+G14+G16+G15</f>
        <v>70316150210.990005</v>
      </c>
      <c r="H13" s="6">
        <f t="shared" si="3"/>
        <v>0</v>
      </c>
      <c r="I13" s="6">
        <f t="shared" ref="I13:J13" si="4">+I14+I16</f>
        <v>0</v>
      </c>
      <c r="J13" s="6">
        <f t="shared" si="4"/>
        <v>0</v>
      </c>
      <c r="K13" s="9">
        <f t="shared" si="2"/>
        <v>169349689789.01001</v>
      </c>
    </row>
    <row r="14" spans="1:11" x14ac:dyDescent="0.25">
      <c r="A14" s="8">
        <v>3126</v>
      </c>
      <c r="B14" s="5"/>
      <c r="C14" s="5" t="s">
        <v>31</v>
      </c>
      <c r="D14" s="6">
        <v>40000000000</v>
      </c>
      <c r="E14" s="6">
        <v>0</v>
      </c>
      <c r="F14" s="6">
        <v>40000000000</v>
      </c>
      <c r="G14" s="6">
        <v>600000000</v>
      </c>
      <c r="H14" s="6"/>
      <c r="I14" s="6"/>
      <c r="J14" s="6"/>
      <c r="K14" s="9">
        <f t="shared" si="2"/>
        <v>39400000000</v>
      </c>
    </row>
    <row r="15" spans="1:11" x14ac:dyDescent="0.25">
      <c r="A15" s="8">
        <v>3127</v>
      </c>
      <c r="B15" s="5"/>
      <c r="C15" s="5" t="s">
        <v>27</v>
      </c>
      <c r="D15" s="6">
        <v>378000000</v>
      </c>
      <c r="E15" s="6">
        <v>0</v>
      </c>
      <c r="F15" s="6">
        <v>378000000</v>
      </c>
      <c r="G15" s="6">
        <v>0</v>
      </c>
      <c r="H15" s="6"/>
      <c r="I15" s="6"/>
      <c r="J15" s="6"/>
      <c r="K15" s="9">
        <f t="shared" si="2"/>
        <v>378000000</v>
      </c>
    </row>
    <row r="16" spans="1:11" x14ac:dyDescent="0.25">
      <c r="A16" s="8">
        <v>3128</v>
      </c>
      <c r="B16" s="5"/>
      <c r="C16" s="5" t="s">
        <v>14</v>
      </c>
      <c r="D16" s="6">
        <v>199287840000</v>
      </c>
      <c r="E16" s="6">
        <v>0</v>
      </c>
      <c r="F16" s="6">
        <v>199287840000</v>
      </c>
      <c r="G16" s="6">
        <v>69716150210.990005</v>
      </c>
      <c r="H16" s="6"/>
      <c r="I16" s="6"/>
      <c r="J16" s="6"/>
      <c r="K16" s="9">
        <f t="shared" si="2"/>
        <v>129571689789.00999</v>
      </c>
    </row>
    <row r="17" spans="1:11" x14ac:dyDescent="0.25">
      <c r="A17" s="8">
        <v>32</v>
      </c>
      <c r="B17" s="5"/>
      <c r="C17" s="5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6">
        <f t="shared" ref="G17:J17" si="5">+G18+G20</f>
        <v>9828896940.2000008</v>
      </c>
      <c r="H17" s="6">
        <f t="shared" si="5"/>
        <v>0</v>
      </c>
      <c r="I17" s="6">
        <f t="shared" si="5"/>
        <v>0</v>
      </c>
      <c r="J17" s="6">
        <f t="shared" si="5"/>
        <v>0</v>
      </c>
      <c r="K17" s="9">
        <f t="shared" si="2"/>
        <v>12717103059.799999</v>
      </c>
    </row>
    <row r="18" spans="1:11" x14ac:dyDescent="0.25">
      <c r="A18" s="8">
        <v>323</v>
      </c>
      <c r="B18" s="5"/>
      <c r="C18" s="5" t="s">
        <v>16</v>
      </c>
      <c r="D18" s="6">
        <f>+D19</f>
        <v>12859900000</v>
      </c>
      <c r="E18" s="6">
        <v>0</v>
      </c>
      <c r="F18" s="6">
        <f>+F19</f>
        <v>12859900000</v>
      </c>
      <c r="G18" s="6">
        <f t="shared" ref="G18:J18" si="6">+G19</f>
        <v>16664439.199999999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9">
        <f t="shared" si="2"/>
        <v>12843235560.799999</v>
      </c>
    </row>
    <row r="19" spans="1:11" x14ac:dyDescent="0.25">
      <c r="A19" s="8">
        <v>3230</v>
      </c>
      <c r="B19" s="5"/>
      <c r="C19" s="5" t="s">
        <v>16</v>
      </c>
      <c r="D19" s="6">
        <v>12859900000</v>
      </c>
      <c r="E19" s="6">
        <v>0</v>
      </c>
      <c r="F19" s="6">
        <v>12859900000</v>
      </c>
      <c r="G19" s="6">
        <v>16664439.199999999</v>
      </c>
      <c r="H19" s="6"/>
      <c r="I19" s="6"/>
      <c r="J19" s="6"/>
      <c r="K19" s="9">
        <f t="shared" si="2"/>
        <v>12843235560.799999</v>
      </c>
    </row>
    <row r="20" spans="1:11" x14ac:dyDescent="0.25">
      <c r="A20" s="8">
        <v>325</v>
      </c>
      <c r="B20" s="5"/>
      <c r="C20" s="5" t="s">
        <v>17</v>
      </c>
      <c r="D20" s="6">
        <f>+D21</f>
        <v>9686100000</v>
      </c>
      <c r="E20" s="6">
        <v>0</v>
      </c>
      <c r="F20" s="6">
        <f>+F21</f>
        <v>9686100000</v>
      </c>
      <c r="G20" s="6">
        <f>+G21+G22</f>
        <v>9812232501</v>
      </c>
      <c r="H20" s="6">
        <f t="shared" ref="H20:J20" si="7">+H21+H23</f>
        <v>0</v>
      </c>
      <c r="I20" s="6">
        <f t="shared" si="7"/>
        <v>0</v>
      </c>
      <c r="J20" s="6">
        <f t="shared" si="7"/>
        <v>0</v>
      </c>
      <c r="K20" s="9">
        <f t="shared" si="2"/>
        <v>-126132501</v>
      </c>
    </row>
    <row r="21" spans="1:11" x14ac:dyDescent="0.25">
      <c r="A21" s="8">
        <v>3252</v>
      </c>
      <c r="B21" s="5"/>
      <c r="C21" s="5" t="s">
        <v>18</v>
      </c>
      <c r="D21" s="6">
        <v>9686100000</v>
      </c>
      <c r="E21" s="6">
        <v>0</v>
      </c>
      <c r="F21" s="6">
        <v>9686100000</v>
      </c>
      <c r="G21" s="6">
        <v>9686100000</v>
      </c>
      <c r="H21" s="6"/>
      <c r="I21" s="6"/>
      <c r="J21" s="6"/>
      <c r="K21" s="9">
        <f t="shared" si="2"/>
        <v>0</v>
      </c>
    </row>
    <row r="22" spans="1:11" x14ac:dyDescent="0.25">
      <c r="A22" s="8">
        <v>3255</v>
      </c>
      <c r="B22" s="5"/>
      <c r="C22" s="5" t="s">
        <v>49</v>
      </c>
      <c r="D22" s="6">
        <v>0</v>
      </c>
      <c r="E22" s="6">
        <v>0</v>
      </c>
      <c r="F22" s="6">
        <v>0</v>
      </c>
      <c r="G22" s="6">
        <v>126132501</v>
      </c>
      <c r="H22" s="6"/>
      <c r="I22" s="6"/>
      <c r="J22" s="6"/>
      <c r="K22" s="9">
        <f t="shared" si="2"/>
        <v>-126132501</v>
      </c>
    </row>
    <row r="23" spans="1:11" x14ac:dyDescent="0.25">
      <c r="A23" s="8">
        <v>4</v>
      </c>
      <c r="B23" s="5"/>
      <c r="C23" s="5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6">
        <f t="shared" ref="G23" si="8">+G24+G25+G26</f>
        <v>371586801248</v>
      </c>
      <c r="H23" s="6"/>
      <c r="I23" s="6"/>
      <c r="J23" s="6"/>
      <c r="K23" s="9">
        <f t="shared" si="2"/>
        <v>1705717680698</v>
      </c>
    </row>
    <row r="24" spans="1:11" x14ac:dyDescent="0.25">
      <c r="A24" s="8">
        <v>41</v>
      </c>
      <c r="B24" s="5"/>
      <c r="C24" s="5" t="s">
        <v>20</v>
      </c>
      <c r="D24" s="6">
        <v>4735100000</v>
      </c>
      <c r="E24" s="6">
        <v>0</v>
      </c>
      <c r="F24" s="6">
        <v>4735100000</v>
      </c>
      <c r="G24" s="6">
        <v>0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 t="shared" si="2"/>
        <v>4735100000</v>
      </c>
    </row>
    <row r="25" spans="1:11" x14ac:dyDescent="0.25">
      <c r="A25" s="8">
        <v>42</v>
      </c>
      <c r="B25" s="5"/>
      <c r="C25" s="5" t="s">
        <v>21</v>
      </c>
      <c r="D25" s="6">
        <v>280078681946</v>
      </c>
      <c r="E25" s="6">
        <v>0</v>
      </c>
      <c r="F25" s="6">
        <v>280078681946</v>
      </c>
      <c r="G25" s="6">
        <v>177595713873</v>
      </c>
      <c r="H25" s="6"/>
      <c r="I25" s="6" t="e">
        <f>+I26+#REF!+I27</f>
        <v>#REF!</v>
      </c>
      <c r="J25" s="6" t="e">
        <f>+J26+#REF!+J27</f>
        <v>#REF!</v>
      </c>
      <c r="K25" s="9">
        <f t="shared" si="2"/>
        <v>102482968073</v>
      </c>
    </row>
    <row r="26" spans="1:11" x14ac:dyDescent="0.25">
      <c r="A26" s="8">
        <v>43</v>
      </c>
      <c r="B26" s="5"/>
      <c r="C26" s="5" t="s">
        <v>22</v>
      </c>
      <c r="D26" s="6">
        <v>1792490700000</v>
      </c>
      <c r="E26" s="6">
        <v>0</v>
      </c>
      <c r="F26" s="6">
        <v>1792490700000</v>
      </c>
      <c r="G26" s="6">
        <v>193991087375</v>
      </c>
      <c r="H26" s="6"/>
      <c r="I26" s="6" t="e">
        <f>+#REF!+I27+I28</f>
        <v>#REF!</v>
      </c>
      <c r="J26" s="6" t="e">
        <f>+#REF!+J27+J28</f>
        <v>#REF!</v>
      </c>
      <c r="K26" s="9">
        <f t="shared" si="2"/>
        <v>1598499612625</v>
      </c>
    </row>
    <row r="27" spans="1:11" x14ac:dyDescent="0.25">
      <c r="A27" s="29" t="s">
        <v>23</v>
      </c>
      <c r="B27" s="30"/>
      <c r="C27" s="30"/>
      <c r="D27" s="6">
        <f>+D11+D23</f>
        <v>2339516321946</v>
      </c>
      <c r="E27" s="6">
        <f t="shared" ref="E27:K27" si="9">+E11+E23</f>
        <v>0</v>
      </c>
      <c r="F27" s="6">
        <f t="shared" si="9"/>
        <v>2339516321946</v>
      </c>
      <c r="G27" s="6">
        <f t="shared" si="9"/>
        <v>451731848399.19</v>
      </c>
      <c r="H27" s="6">
        <f t="shared" si="9"/>
        <v>0</v>
      </c>
      <c r="I27" s="6">
        <f t="shared" si="9"/>
        <v>0</v>
      </c>
      <c r="J27" s="6">
        <f t="shared" si="9"/>
        <v>0</v>
      </c>
      <c r="K27" s="9">
        <f t="shared" si="9"/>
        <v>1887784473546.8101</v>
      </c>
    </row>
    <row r="28" spans="1:11" x14ac:dyDescent="0.25">
      <c r="A28" s="10"/>
      <c r="K28" s="11"/>
    </row>
    <row r="29" spans="1:11" x14ac:dyDescent="0.25">
      <c r="A29" s="10"/>
      <c r="K29" s="11"/>
    </row>
    <row r="30" spans="1:11" x14ac:dyDescent="0.25">
      <c r="A30" s="10"/>
      <c r="K30" s="11"/>
    </row>
    <row r="31" spans="1:11" x14ac:dyDescent="0.25">
      <c r="A31" s="10" t="s">
        <v>36</v>
      </c>
      <c r="F31" s="2" t="s">
        <v>6</v>
      </c>
      <c r="I31" s="2" t="s">
        <v>7</v>
      </c>
      <c r="K31" s="11"/>
    </row>
    <row r="32" spans="1:11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7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F14" sqref="F14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2" width="11.42578125" style="1"/>
    <col min="13" max="13" width="17.85546875" style="1" bestFit="1" customWidth="1"/>
    <col min="14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54</v>
      </c>
      <c r="G6" s="2" t="s">
        <v>55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5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6">
        <f>+G12+G17</f>
        <v>91581737181.690002</v>
      </c>
      <c r="H11" s="6">
        <f>+H12+H17</f>
        <v>0</v>
      </c>
      <c r="I11" s="6">
        <f>+I12+I17</f>
        <v>0</v>
      </c>
      <c r="J11" s="6">
        <f>+J12+J17</f>
        <v>0</v>
      </c>
      <c r="K11" s="9">
        <f t="shared" ref="K11:K26" si="0">+F11-G11</f>
        <v>170630102818.31</v>
      </c>
    </row>
    <row r="12" spans="1:11" x14ac:dyDescent="0.25">
      <c r="A12" s="8">
        <v>31</v>
      </c>
      <c r="B12" s="5"/>
      <c r="C12" s="5" t="s">
        <v>12</v>
      </c>
      <c r="D12" s="6">
        <f>+D13</f>
        <v>239665840000</v>
      </c>
      <c r="E12" s="6">
        <v>0</v>
      </c>
      <c r="F12" s="6">
        <f>+F13</f>
        <v>239665840000</v>
      </c>
      <c r="G12" s="6">
        <f>+G13</f>
        <v>81749488387.940002</v>
      </c>
      <c r="H12" s="6">
        <f>+H13</f>
        <v>0</v>
      </c>
      <c r="I12" s="6">
        <f>+I13</f>
        <v>0</v>
      </c>
      <c r="J12" s="6">
        <f>+J13</f>
        <v>0</v>
      </c>
      <c r="K12" s="9">
        <f t="shared" si="0"/>
        <v>157916351612.06</v>
      </c>
    </row>
    <row r="13" spans="1:11" x14ac:dyDescent="0.25">
      <c r="A13" s="8">
        <v>312</v>
      </c>
      <c r="B13" s="5"/>
      <c r="C13" s="5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6">
        <f>+G14+G16+G15</f>
        <v>81749488387.940002</v>
      </c>
      <c r="H13" s="6">
        <f>+H14+H16+H15</f>
        <v>0</v>
      </c>
      <c r="I13" s="6">
        <f>+I14+I16</f>
        <v>0</v>
      </c>
      <c r="J13" s="6">
        <f>+J14+J16</f>
        <v>0</v>
      </c>
      <c r="K13" s="9">
        <f t="shared" si="0"/>
        <v>157916351612.06</v>
      </c>
    </row>
    <row r="14" spans="1:11" x14ac:dyDescent="0.25">
      <c r="A14" s="8">
        <v>3126</v>
      </c>
      <c r="B14" s="5"/>
      <c r="C14" s="5" t="s">
        <v>31</v>
      </c>
      <c r="D14" s="6">
        <v>40000000000</v>
      </c>
      <c r="E14" s="6">
        <v>0</v>
      </c>
      <c r="F14" s="6">
        <v>40000000000</v>
      </c>
      <c r="G14" s="6">
        <v>600000000</v>
      </c>
      <c r="H14" s="6"/>
      <c r="I14" s="6"/>
      <c r="J14" s="6"/>
      <c r="K14" s="9">
        <f t="shared" si="0"/>
        <v>39400000000</v>
      </c>
    </row>
    <row r="15" spans="1:11" x14ac:dyDescent="0.25">
      <c r="A15" s="8">
        <v>3127</v>
      </c>
      <c r="B15" s="5"/>
      <c r="C15" s="5" t="s">
        <v>27</v>
      </c>
      <c r="D15" s="6">
        <v>378000000</v>
      </c>
      <c r="E15" s="6">
        <v>0</v>
      </c>
      <c r="F15" s="6">
        <v>378000000</v>
      </c>
      <c r="G15" s="6">
        <v>0</v>
      </c>
      <c r="H15" s="6"/>
      <c r="I15" s="6"/>
      <c r="J15" s="6"/>
      <c r="K15" s="9">
        <f t="shared" si="0"/>
        <v>378000000</v>
      </c>
    </row>
    <row r="16" spans="1:11" x14ac:dyDescent="0.25">
      <c r="A16" s="8">
        <v>3128</v>
      </c>
      <c r="B16" s="5"/>
      <c r="C16" s="5" t="s">
        <v>14</v>
      </c>
      <c r="D16" s="6">
        <v>199287840000</v>
      </c>
      <c r="E16" s="6">
        <v>0</v>
      </c>
      <c r="F16" s="6">
        <v>199287840000</v>
      </c>
      <c r="G16" s="6">
        <v>81149488387.940002</v>
      </c>
      <c r="H16" s="6"/>
      <c r="I16" s="6"/>
      <c r="J16" s="6"/>
      <c r="K16" s="9">
        <f t="shared" si="0"/>
        <v>118138351612.06</v>
      </c>
    </row>
    <row r="17" spans="1:11" x14ac:dyDescent="0.25">
      <c r="A17" s="8">
        <v>32</v>
      </c>
      <c r="B17" s="5"/>
      <c r="C17" s="5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6">
        <f>+G18+G20</f>
        <v>9832248793.75</v>
      </c>
      <c r="H17" s="6">
        <f>+H18+H20</f>
        <v>0</v>
      </c>
      <c r="I17" s="6">
        <f>+I18+I20</f>
        <v>0</v>
      </c>
      <c r="J17" s="6">
        <f>+J18+J20</f>
        <v>0</v>
      </c>
      <c r="K17" s="9">
        <f t="shared" si="0"/>
        <v>12713751206.25</v>
      </c>
    </row>
    <row r="18" spans="1:11" x14ac:dyDescent="0.25">
      <c r="A18" s="8">
        <v>323</v>
      </c>
      <c r="B18" s="5"/>
      <c r="C18" s="5" t="s">
        <v>16</v>
      </c>
      <c r="D18" s="6">
        <f>+D19</f>
        <v>12859900000</v>
      </c>
      <c r="E18" s="6">
        <v>0</v>
      </c>
      <c r="F18" s="6">
        <f>+F19</f>
        <v>12859900000</v>
      </c>
      <c r="G18" s="6">
        <f>+G19</f>
        <v>20016292.75</v>
      </c>
      <c r="H18" s="6">
        <f>+H19</f>
        <v>0</v>
      </c>
      <c r="I18" s="6">
        <f>+I19</f>
        <v>0</v>
      </c>
      <c r="J18" s="6">
        <f>+J19</f>
        <v>0</v>
      </c>
      <c r="K18" s="9">
        <f t="shared" si="0"/>
        <v>12839883707.25</v>
      </c>
    </row>
    <row r="19" spans="1:11" x14ac:dyDescent="0.25">
      <c r="A19" s="8">
        <v>3230</v>
      </c>
      <c r="B19" s="5"/>
      <c r="C19" s="5" t="s">
        <v>16</v>
      </c>
      <c r="D19" s="6">
        <v>12859900000</v>
      </c>
      <c r="E19" s="6">
        <v>0</v>
      </c>
      <c r="F19" s="6">
        <v>12859900000</v>
      </c>
      <c r="G19" s="6">
        <v>20016292.75</v>
      </c>
      <c r="H19" s="6"/>
      <c r="I19" s="6"/>
      <c r="J19" s="6"/>
      <c r="K19" s="9">
        <f t="shared" si="0"/>
        <v>12839883707.25</v>
      </c>
    </row>
    <row r="20" spans="1:11" x14ac:dyDescent="0.25">
      <c r="A20" s="8">
        <v>325</v>
      </c>
      <c r="B20" s="5"/>
      <c r="C20" s="5" t="s">
        <v>17</v>
      </c>
      <c r="D20" s="6">
        <f>+D21</f>
        <v>9686100000</v>
      </c>
      <c r="E20" s="6">
        <v>0</v>
      </c>
      <c r="F20" s="6">
        <f>+F21</f>
        <v>9686100000</v>
      </c>
      <c r="G20" s="6">
        <f>+G21+G22</f>
        <v>9812232501</v>
      </c>
      <c r="H20" s="6">
        <f>+H21+H23</f>
        <v>0</v>
      </c>
      <c r="I20" s="6">
        <f>+I21+I23</f>
        <v>0</v>
      </c>
      <c r="J20" s="6">
        <f>+J21+J23</f>
        <v>0</v>
      </c>
      <c r="K20" s="9">
        <f t="shared" si="0"/>
        <v>-126132501</v>
      </c>
    </row>
    <row r="21" spans="1:11" x14ac:dyDescent="0.25">
      <c r="A21" s="8">
        <v>3252</v>
      </c>
      <c r="B21" s="5"/>
      <c r="C21" s="5" t="s">
        <v>18</v>
      </c>
      <c r="D21" s="6">
        <v>9686100000</v>
      </c>
      <c r="E21" s="6">
        <v>0</v>
      </c>
      <c r="F21" s="6">
        <v>9686100000</v>
      </c>
      <c r="G21" s="6">
        <v>9686100000</v>
      </c>
      <c r="H21" s="6"/>
      <c r="I21" s="6"/>
      <c r="J21" s="6"/>
      <c r="K21" s="9">
        <f t="shared" si="0"/>
        <v>0</v>
      </c>
    </row>
    <row r="22" spans="1:11" x14ac:dyDescent="0.25">
      <c r="A22" s="8">
        <v>3255</v>
      </c>
      <c r="B22" s="5"/>
      <c r="C22" s="5" t="s">
        <v>49</v>
      </c>
      <c r="D22" s="6">
        <v>0</v>
      </c>
      <c r="E22" s="6">
        <v>0</v>
      </c>
      <c r="F22" s="6">
        <v>0</v>
      </c>
      <c r="G22" s="6">
        <v>126132501</v>
      </c>
      <c r="H22" s="6"/>
      <c r="I22" s="6"/>
      <c r="J22" s="6"/>
      <c r="K22" s="9">
        <f t="shared" si="0"/>
        <v>-126132501</v>
      </c>
    </row>
    <row r="23" spans="1:11" x14ac:dyDescent="0.25">
      <c r="A23" s="8">
        <v>4</v>
      </c>
      <c r="B23" s="5"/>
      <c r="C23" s="5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6">
        <f>+G24+G25+G26</f>
        <v>461507677364</v>
      </c>
      <c r="H23" s="6"/>
      <c r="I23" s="6"/>
      <c r="J23" s="6"/>
      <c r="K23" s="9">
        <f t="shared" si="0"/>
        <v>1615796804582</v>
      </c>
    </row>
    <row r="24" spans="1:11" x14ac:dyDescent="0.25">
      <c r="A24" s="8">
        <v>41</v>
      </c>
      <c r="B24" s="5"/>
      <c r="C24" s="5" t="s">
        <v>20</v>
      </c>
      <c r="D24" s="6">
        <v>4735100000</v>
      </c>
      <c r="E24" s="6">
        <v>0</v>
      </c>
      <c r="F24" s="6">
        <v>4735100000</v>
      </c>
      <c r="G24" s="6">
        <v>0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 t="shared" si="0"/>
        <v>4735100000</v>
      </c>
    </row>
    <row r="25" spans="1:11" x14ac:dyDescent="0.25">
      <c r="A25" s="8">
        <v>42</v>
      </c>
      <c r="B25" s="5"/>
      <c r="C25" s="5" t="s">
        <v>21</v>
      </c>
      <c r="D25" s="6">
        <v>280078681946</v>
      </c>
      <c r="E25" s="6">
        <v>0</v>
      </c>
      <c r="F25" s="6">
        <v>280078681946</v>
      </c>
      <c r="G25" s="6">
        <v>267516589989</v>
      </c>
      <c r="H25" s="6"/>
      <c r="I25" s="6" t="e">
        <f>+I26+#REF!+I27</f>
        <v>#REF!</v>
      </c>
      <c r="J25" s="6" t="e">
        <f>+J26+#REF!+J27</f>
        <v>#REF!</v>
      </c>
      <c r="K25" s="9">
        <f t="shared" si="0"/>
        <v>12562091957</v>
      </c>
    </row>
    <row r="26" spans="1:11" x14ac:dyDescent="0.25">
      <c r="A26" s="8">
        <v>43</v>
      </c>
      <c r="B26" s="5"/>
      <c r="C26" s="5" t="s">
        <v>22</v>
      </c>
      <c r="D26" s="6">
        <v>1792490700000</v>
      </c>
      <c r="E26" s="6">
        <v>0</v>
      </c>
      <c r="F26" s="6">
        <v>1792490700000</v>
      </c>
      <c r="G26" s="6">
        <v>193991087375</v>
      </c>
      <c r="H26" s="6"/>
      <c r="I26" s="6" t="e">
        <f>+#REF!+I27+I28</f>
        <v>#REF!</v>
      </c>
      <c r="J26" s="6" t="e">
        <f>+#REF!+J27+J28</f>
        <v>#REF!</v>
      </c>
      <c r="K26" s="9">
        <f t="shared" si="0"/>
        <v>1598499612625</v>
      </c>
    </row>
    <row r="27" spans="1:11" x14ac:dyDescent="0.25">
      <c r="A27" s="29" t="s">
        <v>23</v>
      </c>
      <c r="B27" s="30"/>
      <c r="C27" s="30"/>
      <c r="D27" s="6">
        <f t="shared" ref="D27:K27" si="1">+D11+D23</f>
        <v>2339516321946</v>
      </c>
      <c r="E27" s="6">
        <f t="shared" si="1"/>
        <v>0</v>
      </c>
      <c r="F27" s="6">
        <f t="shared" si="1"/>
        <v>2339516321946</v>
      </c>
      <c r="G27" s="6">
        <f t="shared" si="1"/>
        <v>553089414545.68994</v>
      </c>
      <c r="H27" s="6">
        <f t="shared" si="1"/>
        <v>0</v>
      </c>
      <c r="I27" s="6">
        <f t="shared" si="1"/>
        <v>0</v>
      </c>
      <c r="J27" s="6">
        <f t="shared" si="1"/>
        <v>0</v>
      </c>
      <c r="K27" s="9">
        <f t="shared" si="1"/>
        <v>1786426907400.3101</v>
      </c>
    </row>
    <row r="28" spans="1:11" x14ac:dyDescent="0.25">
      <c r="A28" s="10"/>
      <c r="K28" s="11"/>
    </row>
    <row r="29" spans="1:11" x14ac:dyDescent="0.25">
      <c r="A29" s="10"/>
      <c r="K29" s="11"/>
    </row>
    <row r="30" spans="1:11" x14ac:dyDescent="0.25">
      <c r="A30" s="10"/>
      <c r="K30" s="11"/>
    </row>
    <row r="31" spans="1:11" x14ac:dyDescent="0.25">
      <c r="A31" s="10" t="s">
        <v>36</v>
      </c>
      <c r="F31" s="2" t="s">
        <v>6</v>
      </c>
      <c r="I31" s="2" t="s">
        <v>7</v>
      </c>
      <c r="K31" s="11"/>
    </row>
    <row r="32" spans="1:11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36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3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C26" sqref="C26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2" width="11.42578125" style="1"/>
    <col min="13" max="13" width="17.85546875" style="1" bestFit="1" customWidth="1"/>
    <col min="14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56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8">
        <v>3</v>
      </c>
      <c r="B11" s="5"/>
      <c r="C11" s="32" t="s">
        <v>26</v>
      </c>
      <c r="D11" s="6">
        <f>+D12+D17</f>
        <v>262211840000</v>
      </c>
      <c r="E11" s="6">
        <v>0</v>
      </c>
      <c r="F11" s="6">
        <f>+F12+F17</f>
        <v>262211840000</v>
      </c>
      <c r="G11" s="33">
        <f>+G12+G17</f>
        <v>106633335246.19</v>
      </c>
      <c r="H11" s="6">
        <f>+H12+H17</f>
        <v>0</v>
      </c>
      <c r="I11" s="6">
        <f>+I12+I17</f>
        <v>0</v>
      </c>
      <c r="J11" s="6">
        <f>+J12+J17</f>
        <v>0</v>
      </c>
      <c r="K11" s="9">
        <f>+F11-G11</f>
        <v>155578504753.81</v>
      </c>
    </row>
    <row r="12" spans="1:11" x14ac:dyDescent="0.25">
      <c r="A12" s="8">
        <v>31</v>
      </c>
      <c r="B12" s="5"/>
      <c r="C12" s="32" t="s">
        <v>12</v>
      </c>
      <c r="D12" s="6">
        <f>+D13</f>
        <v>239665840000</v>
      </c>
      <c r="E12" s="6">
        <v>0</v>
      </c>
      <c r="F12" s="6">
        <f>+F13</f>
        <v>239665840000</v>
      </c>
      <c r="G12" s="33">
        <v>95235964978.660004</v>
      </c>
      <c r="H12" s="6">
        <f>+H13</f>
        <v>0</v>
      </c>
      <c r="I12" s="6">
        <f>+I13</f>
        <v>0</v>
      </c>
      <c r="J12" s="6">
        <f>+J13</f>
        <v>0</v>
      </c>
      <c r="K12" s="9">
        <f>+F12-G12</f>
        <v>144429875021.34</v>
      </c>
    </row>
    <row r="13" spans="1:11" x14ac:dyDescent="0.25">
      <c r="A13" s="8">
        <v>312</v>
      </c>
      <c r="B13" s="5"/>
      <c r="C13" s="32" t="s">
        <v>13</v>
      </c>
      <c r="D13" s="6">
        <f>+D14+D16+D15</f>
        <v>239665840000</v>
      </c>
      <c r="E13" s="6">
        <v>0</v>
      </c>
      <c r="F13" s="6">
        <f>+F14+F16+F15</f>
        <v>239665840000</v>
      </c>
      <c r="G13" s="33">
        <f>+G14+G16+G15</f>
        <v>95235964978.660004</v>
      </c>
      <c r="H13" s="6">
        <f>+H14+H16+H15</f>
        <v>0</v>
      </c>
      <c r="I13" s="6">
        <f>+I14+I16</f>
        <v>0</v>
      </c>
      <c r="J13" s="6">
        <f>+J14+J16</f>
        <v>0</v>
      </c>
      <c r="K13" s="9">
        <f>+F13-G13</f>
        <v>144429875021.34</v>
      </c>
    </row>
    <row r="14" spans="1:11" x14ac:dyDescent="0.25">
      <c r="A14" s="8">
        <v>3126</v>
      </c>
      <c r="B14" s="5"/>
      <c r="C14" s="32" t="s">
        <v>31</v>
      </c>
      <c r="D14" s="6">
        <v>40000000000</v>
      </c>
      <c r="E14" s="6">
        <v>0</v>
      </c>
      <c r="F14" s="6">
        <v>40000000000</v>
      </c>
      <c r="G14" s="33">
        <v>600000000</v>
      </c>
      <c r="H14" s="6"/>
      <c r="I14" s="6"/>
      <c r="J14" s="6"/>
      <c r="K14" s="9">
        <f>+F14-G14</f>
        <v>39400000000</v>
      </c>
    </row>
    <row r="15" spans="1:11" x14ac:dyDescent="0.25">
      <c r="A15" s="8">
        <v>3127</v>
      </c>
      <c r="B15" s="5"/>
      <c r="C15" s="32" t="s">
        <v>27</v>
      </c>
      <c r="D15" s="6">
        <v>378000000</v>
      </c>
      <c r="E15" s="6">
        <v>0</v>
      </c>
      <c r="F15" s="6">
        <v>378000000</v>
      </c>
      <c r="G15" s="33">
        <v>0</v>
      </c>
      <c r="H15" s="6"/>
      <c r="I15" s="6"/>
      <c r="J15" s="6"/>
      <c r="K15" s="9">
        <f>+F15-G15</f>
        <v>378000000</v>
      </c>
    </row>
    <row r="16" spans="1:11" x14ac:dyDescent="0.25">
      <c r="A16" s="8">
        <v>3128</v>
      </c>
      <c r="B16" s="5"/>
      <c r="C16" s="32" t="s">
        <v>14</v>
      </c>
      <c r="D16" s="6">
        <v>199287840000</v>
      </c>
      <c r="E16" s="6">
        <v>0</v>
      </c>
      <c r="F16" s="6">
        <v>199287840000</v>
      </c>
      <c r="G16" s="33">
        <v>94635964978.660004</v>
      </c>
      <c r="H16" s="6"/>
      <c r="I16" s="6"/>
      <c r="J16" s="6"/>
      <c r="K16" s="9">
        <f>+F16-G16</f>
        <v>104651875021.34</v>
      </c>
    </row>
    <row r="17" spans="1:11" x14ac:dyDescent="0.25">
      <c r="A17" s="8">
        <v>32</v>
      </c>
      <c r="B17" s="5"/>
      <c r="C17" s="32" t="s">
        <v>15</v>
      </c>
      <c r="D17" s="6">
        <f>+D18+D20</f>
        <v>22546000000</v>
      </c>
      <c r="E17" s="6">
        <v>0</v>
      </c>
      <c r="F17" s="6">
        <f>+F18+F20</f>
        <v>22546000000</v>
      </c>
      <c r="G17" s="33">
        <f>+G18+G20</f>
        <v>11397370267.530001</v>
      </c>
      <c r="H17" s="6">
        <f>+H18+H20</f>
        <v>0</v>
      </c>
      <c r="I17" s="6">
        <f>+I18+I20</f>
        <v>0</v>
      </c>
      <c r="J17" s="6">
        <f>+J18+J20</f>
        <v>0</v>
      </c>
      <c r="K17" s="9">
        <f>+F17-G17</f>
        <v>11148629732.469999</v>
      </c>
    </row>
    <row r="18" spans="1:11" x14ac:dyDescent="0.25">
      <c r="A18" s="8">
        <v>323</v>
      </c>
      <c r="B18" s="5"/>
      <c r="C18" s="32" t="s">
        <v>16</v>
      </c>
      <c r="D18" s="6">
        <f>+D19</f>
        <v>12859900000</v>
      </c>
      <c r="E18" s="6">
        <v>0</v>
      </c>
      <c r="F18" s="6">
        <f>+F19</f>
        <v>12859900000</v>
      </c>
      <c r="G18" s="33">
        <v>23587304.530000001</v>
      </c>
      <c r="H18" s="6">
        <f>+H19</f>
        <v>0</v>
      </c>
      <c r="I18" s="6">
        <f>+I19</f>
        <v>0</v>
      </c>
      <c r="J18" s="6">
        <f>+J19</f>
        <v>0</v>
      </c>
      <c r="K18" s="9">
        <f>+F18-G18</f>
        <v>12836312695.469999</v>
      </c>
    </row>
    <row r="19" spans="1:11" x14ac:dyDescent="0.25">
      <c r="A19" s="8">
        <v>3230</v>
      </c>
      <c r="B19" s="5"/>
      <c r="C19" s="32" t="s">
        <v>16</v>
      </c>
      <c r="D19" s="6">
        <v>12859900000</v>
      </c>
      <c r="E19" s="6">
        <v>0</v>
      </c>
      <c r="F19" s="6">
        <v>12859900000</v>
      </c>
      <c r="G19" s="33">
        <v>23587304.530000001</v>
      </c>
      <c r="H19" s="6"/>
      <c r="I19" s="6"/>
      <c r="J19" s="6"/>
      <c r="K19" s="9">
        <f>+F19-G19</f>
        <v>12836312695.469999</v>
      </c>
    </row>
    <row r="20" spans="1:11" x14ac:dyDescent="0.25">
      <c r="A20" s="8">
        <v>325</v>
      </c>
      <c r="B20" s="5"/>
      <c r="C20" s="32" t="s">
        <v>17</v>
      </c>
      <c r="D20" s="6">
        <f>+D21</f>
        <v>9686100000</v>
      </c>
      <c r="E20" s="6">
        <v>0</v>
      </c>
      <c r="F20" s="6">
        <f>+F21</f>
        <v>9686100000</v>
      </c>
      <c r="G20" s="33">
        <f>+G21+G22</f>
        <v>11373782963</v>
      </c>
      <c r="H20" s="6">
        <f>+H21+H23</f>
        <v>0</v>
      </c>
      <c r="I20" s="6">
        <f>+I21+I23</f>
        <v>0</v>
      </c>
      <c r="J20" s="6">
        <f>+J21+J23</f>
        <v>0</v>
      </c>
      <c r="K20" s="9">
        <f>+F20-G20</f>
        <v>-1687682963</v>
      </c>
    </row>
    <row r="21" spans="1:11" x14ac:dyDescent="0.25">
      <c r="A21" s="8">
        <v>3252</v>
      </c>
      <c r="B21" s="5"/>
      <c r="C21" s="32" t="s">
        <v>18</v>
      </c>
      <c r="D21" s="6">
        <v>9686100000</v>
      </c>
      <c r="E21" s="6">
        <v>0</v>
      </c>
      <c r="F21" s="6">
        <v>9686100000</v>
      </c>
      <c r="G21" s="33">
        <v>9686100000</v>
      </c>
      <c r="H21" s="6"/>
      <c r="I21" s="6"/>
      <c r="J21" s="6"/>
      <c r="K21" s="9">
        <f>+F21-G21</f>
        <v>0</v>
      </c>
    </row>
    <row r="22" spans="1:11" x14ac:dyDescent="0.25">
      <c r="A22" s="8">
        <v>3255</v>
      </c>
      <c r="B22" s="5"/>
      <c r="C22" s="32" t="s">
        <v>49</v>
      </c>
      <c r="D22" s="6">
        <v>0</v>
      </c>
      <c r="E22" s="6">
        <v>0</v>
      </c>
      <c r="F22" s="6">
        <v>0</v>
      </c>
      <c r="G22" s="33">
        <v>1687682963</v>
      </c>
      <c r="H22" s="6"/>
      <c r="I22" s="6"/>
      <c r="J22" s="6"/>
      <c r="K22" s="9">
        <f>+F22-G22</f>
        <v>-1687682963</v>
      </c>
    </row>
    <row r="23" spans="1:11" x14ac:dyDescent="0.25">
      <c r="A23" s="8">
        <v>4</v>
      </c>
      <c r="B23" s="5"/>
      <c r="C23" s="32" t="s">
        <v>19</v>
      </c>
      <c r="D23" s="6">
        <f>+D24+D25+D26</f>
        <v>2077304481946</v>
      </c>
      <c r="E23" s="6">
        <v>0</v>
      </c>
      <c r="F23" s="6">
        <f>+F24+F25+F26</f>
        <v>2077304481946</v>
      </c>
      <c r="G23" s="33">
        <f>+G24+G25+G26</f>
        <v>477033703418</v>
      </c>
      <c r="H23" s="6"/>
      <c r="I23" s="6"/>
      <c r="J23" s="6"/>
      <c r="K23" s="9">
        <f>+F23-G23</f>
        <v>1600270778528</v>
      </c>
    </row>
    <row r="24" spans="1:11" x14ac:dyDescent="0.25">
      <c r="A24" s="8">
        <v>41</v>
      </c>
      <c r="B24" s="5"/>
      <c r="C24" s="32" t="s">
        <v>20</v>
      </c>
      <c r="D24" s="6">
        <v>4735100000</v>
      </c>
      <c r="E24" s="6">
        <v>0</v>
      </c>
      <c r="F24" s="6">
        <v>4735100000</v>
      </c>
      <c r="G24" s="33">
        <v>2963934097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>+F24-G24</f>
        <v>1771165903</v>
      </c>
    </row>
    <row r="25" spans="1:11" x14ac:dyDescent="0.25">
      <c r="A25" s="8">
        <v>42</v>
      </c>
      <c r="B25" s="5"/>
      <c r="C25" s="5" t="s">
        <v>21</v>
      </c>
      <c r="D25" s="6">
        <v>280078681946</v>
      </c>
      <c r="E25" s="6">
        <v>0</v>
      </c>
      <c r="F25" s="6">
        <v>280078681946</v>
      </c>
      <c r="G25" s="33">
        <v>280078681946</v>
      </c>
      <c r="H25" s="6"/>
      <c r="I25" s="6" t="e">
        <f>+I26+#REF!+I27</f>
        <v>#REF!</v>
      </c>
      <c r="J25" s="6" t="e">
        <f>+J26+#REF!+J27</f>
        <v>#REF!</v>
      </c>
      <c r="K25" s="9">
        <f>+F25-G25</f>
        <v>0</v>
      </c>
    </row>
    <row r="26" spans="1:11" x14ac:dyDescent="0.25">
      <c r="A26" s="8">
        <v>43</v>
      </c>
      <c r="B26" s="5"/>
      <c r="C26" s="5" t="s">
        <v>22</v>
      </c>
      <c r="D26" s="6">
        <v>1792490700000</v>
      </c>
      <c r="E26" s="6">
        <v>0</v>
      </c>
      <c r="F26" s="6">
        <v>1792490700000</v>
      </c>
      <c r="G26" s="33">
        <v>193991087375</v>
      </c>
      <c r="H26" s="6"/>
      <c r="I26" s="6" t="e">
        <f>+#REF!+I27+I28</f>
        <v>#REF!</v>
      </c>
      <c r="J26" s="6" t="e">
        <f>+#REF!+J27+J28</f>
        <v>#REF!</v>
      </c>
      <c r="K26" s="9">
        <f>+F26-G26</f>
        <v>1598499612625</v>
      </c>
    </row>
    <row r="27" spans="1:11" x14ac:dyDescent="0.25">
      <c r="A27" s="29" t="s">
        <v>23</v>
      </c>
      <c r="B27" s="30"/>
      <c r="C27" s="30"/>
      <c r="D27" s="6">
        <f>+D11+D23</f>
        <v>2339516321946</v>
      </c>
      <c r="E27" s="6">
        <f>+E11+E23</f>
        <v>0</v>
      </c>
      <c r="F27" s="6">
        <f>+F11+F23</f>
        <v>2339516321946</v>
      </c>
      <c r="G27" s="33">
        <f>+G11+G23</f>
        <v>583667038664.18994</v>
      </c>
      <c r="H27" s="6">
        <f>+H11+H23</f>
        <v>0</v>
      </c>
      <c r="I27" s="6">
        <f>+I11+I23</f>
        <v>0</v>
      </c>
      <c r="J27" s="6">
        <f>+J11+J23</f>
        <v>0</v>
      </c>
      <c r="K27" s="9">
        <f>+K11+K23</f>
        <v>1755849283281.8101</v>
      </c>
    </row>
    <row r="28" spans="1:11" x14ac:dyDescent="0.25">
      <c r="A28" s="10"/>
      <c r="K28" s="11"/>
    </row>
    <row r="29" spans="1:11" x14ac:dyDescent="0.25">
      <c r="A29" s="10"/>
      <c r="K29" s="11"/>
    </row>
    <row r="30" spans="1:11" x14ac:dyDescent="0.25">
      <c r="A30" s="10"/>
      <c r="K30" s="11"/>
    </row>
    <row r="31" spans="1:11" x14ac:dyDescent="0.25">
      <c r="A31" s="10" t="s">
        <v>36</v>
      </c>
      <c r="F31" s="2" t="s">
        <v>6</v>
      </c>
      <c r="I31" s="2" t="s">
        <v>7</v>
      </c>
      <c r="K31" s="11"/>
    </row>
    <row r="32" spans="1:11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36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3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3" zoomScaleNormal="100" workbookViewId="0">
      <selection activeCell="C9" sqref="C9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2" customWidth="1"/>
    <col min="5" max="5" width="19.140625" style="2" customWidth="1"/>
    <col min="6" max="6" width="20.42578125" style="2" customWidth="1"/>
    <col min="7" max="7" width="26.28515625" style="2" customWidth="1"/>
    <col min="8" max="8" width="17.85546875" style="2" hidden="1" customWidth="1"/>
    <col min="9" max="9" width="21" style="2" hidden="1" customWidth="1"/>
    <col min="10" max="10" width="17.42578125" style="2" hidden="1" customWidth="1"/>
    <col min="11" max="11" width="26" style="2" customWidth="1"/>
    <col min="12" max="12" width="11.42578125" style="1"/>
    <col min="13" max="13" width="17.85546875" style="1" bestFit="1" customWidth="1"/>
    <col min="14" max="16384" width="11.42578125" style="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3" t="s">
        <v>0</v>
      </c>
    </row>
    <row r="5" spans="1:11" x14ac:dyDescent="0.25">
      <c r="K5" s="4"/>
    </row>
    <row r="6" spans="1:11" x14ac:dyDescent="0.25">
      <c r="A6" s="1" t="s">
        <v>25</v>
      </c>
      <c r="C6" s="1" t="s">
        <v>1</v>
      </c>
      <c r="F6" s="2" t="s">
        <v>54</v>
      </c>
      <c r="G6" s="2" t="s">
        <v>57</v>
      </c>
      <c r="J6" s="1"/>
      <c r="K6" s="2" t="s">
        <v>30</v>
      </c>
    </row>
    <row r="8" spans="1:11" ht="15.75" thickBot="1" x14ac:dyDescent="0.3"/>
    <row r="9" spans="1:11" ht="48.75" customHeight="1" thickBot="1" x14ac:dyDescent="0.3">
      <c r="A9" s="25" t="s">
        <v>28</v>
      </c>
      <c r="B9" s="26"/>
      <c r="C9" s="17" t="s">
        <v>2</v>
      </c>
      <c r="D9" s="18" t="s">
        <v>32</v>
      </c>
      <c r="E9" s="18" t="s">
        <v>24</v>
      </c>
      <c r="F9" s="18" t="s">
        <v>33</v>
      </c>
      <c r="G9" s="18" t="s">
        <v>34</v>
      </c>
      <c r="H9" s="19" t="s">
        <v>3</v>
      </c>
      <c r="I9" s="20" t="s">
        <v>4</v>
      </c>
      <c r="J9" s="21" t="s">
        <v>5</v>
      </c>
      <c r="K9" s="18" t="s">
        <v>35</v>
      </c>
    </row>
    <row r="10" spans="1:11" x14ac:dyDescent="0.25">
      <c r="A10" s="27"/>
      <c r="B10" s="28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25">
      <c r="A11" s="31">
        <v>3</v>
      </c>
      <c r="B11" s="32"/>
      <c r="C11" s="32" t="s">
        <v>26</v>
      </c>
      <c r="D11" s="33">
        <f>+D12+D17</f>
        <v>262211840000</v>
      </c>
      <c r="E11" s="33">
        <v>0</v>
      </c>
      <c r="F11" s="33">
        <f>+F12+F17</f>
        <v>262211840000</v>
      </c>
      <c r="G11" s="33">
        <f>+G12+G17</f>
        <v>121278242978.53</v>
      </c>
      <c r="H11" s="6">
        <f>+H12+H17</f>
        <v>0</v>
      </c>
      <c r="I11" s="6">
        <f>+I12+I17</f>
        <v>0</v>
      </c>
      <c r="J11" s="6">
        <f>+J12+J17</f>
        <v>0</v>
      </c>
      <c r="K11" s="9">
        <f t="shared" ref="K11:K23" si="0">+F11-G11</f>
        <v>140933597021.47</v>
      </c>
    </row>
    <row r="12" spans="1:11" x14ac:dyDescent="0.25">
      <c r="A12" s="31">
        <v>31</v>
      </c>
      <c r="B12" s="32"/>
      <c r="C12" s="32" t="s">
        <v>12</v>
      </c>
      <c r="D12" s="33">
        <f>+D13</f>
        <v>239665840000</v>
      </c>
      <c r="E12" s="33">
        <v>0</v>
      </c>
      <c r="F12" s="33">
        <f>+F13</f>
        <v>239665840000</v>
      </c>
      <c r="G12" s="33">
        <v>109877569582.37</v>
      </c>
      <c r="H12" s="6">
        <f>+H13</f>
        <v>0</v>
      </c>
      <c r="I12" s="6">
        <f>+I13</f>
        <v>0</v>
      </c>
      <c r="J12" s="6">
        <f>+J13</f>
        <v>0</v>
      </c>
      <c r="K12" s="9">
        <f t="shared" si="0"/>
        <v>129788270417.63</v>
      </c>
    </row>
    <row r="13" spans="1:11" x14ac:dyDescent="0.25">
      <c r="A13" s="31">
        <v>312</v>
      </c>
      <c r="B13" s="32"/>
      <c r="C13" s="32" t="s">
        <v>13</v>
      </c>
      <c r="D13" s="33">
        <f>+D14+D16+D15</f>
        <v>239665840000</v>
      </c>
      <c r="E13" s="33">
        <v>0</v>
      </c>
      <c r="F13" s="33">
        <f>+F14+F16+F15</f>
        <v>239665840000</v>
      </c>
      <c r="G13" s="33">
        <v>109877569582.37</v>
      </c>
      <c r="H13" s="6">
        <f>+H14+H16+H15</f>
        <v>0</v>
      </c>
      <c r="I13" s="6">
        <f>+I14+I16</f>
        <v>0</v>
      </c>
      <c r="J13" s="6">
        <f>+J14+J16</f>
        <v>0</v>
      </c>
      <c r="K13" s="9">
        <f t="shared" si="0"/>
        <v>129788270417.63</v>
      </c>
    </row>
    <row r="14" spans="1:11" x14ac:dyDescent="0.25">
      <c r="A14" s="31">
        <v>3126</v>
      </c>
      <c r="B14" s="32"/>
      <c r="C14" s="32" t="s">
        <v>31</v>
      </c>
      <c r="D14" s="33">
        <v>40000000000</v>
      </c>
      <c r="E14" s="33">
        <v>0</v>
      </c>
      <c r="F14" s="33">
        <v>40000000000</v>
      </c>
      <c r="G14" s="33">
        <v>600000000</v>
      </c>
      <c r="H14" s="6"/>
      <c r="I14" s="6"/>
      <c r="J14" s="6"/>
      <c r="K14" s="9">
        <f t="shared" si="0"/>
        <v>39400000000</v>
      </c>
    </row>
    <row r="15" spans="1:11" x14ac:dyDescent="0.25">
      <c r="A15" s="31">
        <v>3127</v>
      </c>
      <c r="B15" s="32"/>
      <c r="C15" s="32" t="s">
        <v>27</v>
      </c>
      <c r="D15" s="33">
        <v>378000000</v>
      </c>
      <c r="E15" s="33">
        <v>0</v>
      </c>
      <c r="F15" s="33">
        <v>378000000</v>
      </c>
      <c r="G15" s="33">
        <v>589500000</v>
      </c>
      <c r="H15" s="6"/>
      <c r="I15" s="6"/>
      <c r="J15" s="6"/>
      <c r="K15" s="9">
        <f t="shared" si="0"/>
        <v>-211500000</v>
      </c>
    </row>
    <row r="16" spans="1:11" x14ac:dyDescent="0.25">
      <c r="A16" s="31">
        <v>3128</v>
      </c>
      <c r="B16" s="32"/>
      <c r="C16" s="32" t="s">
        <v>14</v>
      </c>
      <c r="D16" s="33">
        <v>199287840000</v>
      </c>
      <c r="E16" s="33">
        <v>0</v>
      </c>
      <c r="F16" s="33">
        <v>199287840000</v>
      </c>
      <c r="G16" s="33">
        <v>108688069582.37</v>
      </c>
      <c r="H16" s="6"/>
      <c r="I16" s="6"/>
      <c r="J16" s="6"/>
      <c r="K16" s="9">
        <f t="shared" si="0"/>
        <v>90599770417.630005</v>
      </c>
    </row>
    <row r="17" spans="1:11" x14ac:dyDescent="0.25">
      <c r="A17" s="31">
        <v>32</v>
      </c>
      <c r="B17" s="32"/>
      <c r="C17" s="32" t="s">
        <v>15</v>
      </c>
      <c r="D17" s="33">
        <f>+D18+D20</f>
        <v>22546000000</v>
      </c>
      <c r="E17" s="33">
        <v>0</v>
      </c>
      <c r="F17" s="33">
        <f>+F18+F20</f>
        <v>22546000000</v>
      </c>
      <c r="G17" s="33">
        <f>+G18+G20</f>
        <v>11400673396.16</v>
      </c>
      <c r="H17" s="6">
        <f>+H18+H20</f>
        <v>0</v>
      </c>
      <c r="I17" s="6">
        <f>+I18+I20</f>
        <v>0</v>
      </c>
      <c r="J17" s="6">
        <f>+J18+J20</f>
        <v>0</v>
      </c>
      <c r="K17" s="9">
        <f t="shared" si="0"/>
        <v>11145326603.84</v>
      </c>
    </row>
    <row r="18" spans="1:11" x14ac:dyDescent="0.25">
      <c r="A18" s="31">
        <v>323</v>
      </c>
      <c r="B18" s="32"/>
      <c r="C18" s="32" t="s">
        <v>16</v>
      </c>
      <c r="D18" s="33">
        <f>+D19</f>
        <v>12859900000</v>
      </c>
      <c r="E18" s="33">
        <v>0</v>
      </c>
      <c r="F18" s="33">
        <f>+F19</f>
        <v>12859900000</v>
      </c>
      <c r="G18" s="33">
        <f>G19</f>
        <v>26890433.16</v>
      </c>
      <c r="H18" s="6">
        <f>+H19</f>
        <v>0</v>
      </c>
      <c r="I18" s="6">
        <f>+I19</f>
        <v>0</v>
      </c>
      <c r="J18" s="6">
        <f>+J19</f>
        <v>0</v>
      </c>
      <c r="K18" s="9">
        <f t="shared" si="0"/>
        <v>12833009566.84</v>
      </c>
    </row>
    <row r="19" spans="1:11" x14ac:dyDescent="0.25">
      <c r="A19" s="31">
        <v>3230</v>
      </c>
      <c r="B19" s="32"/>
      <c r="C19" s="32" t="s">
        <v>16</v>
      </c>
      <c r="D19" s="33">
        <v>12859900000</v>
      </c>
      <c r="E19" s="33">
        <v>0</v>
      </c>
      <c r="F19" s="33">
        <v>12859900000</v>
      </c>
      <c r="G19" s="33">
        <v>26890433.16</v>
      </c>
      <c r="H19" s="6"/>
      <c r="I19" s="6"/>
      <c r="J19" s="6"/>
      <c r="K19" s="9">
        <f t="shared" si="0"/>
        <v>12833009566.84</v>
      </c>
    </row>
    <row r="20" spans="1:11" x14ac:dyDescent="0.25">
      <c r="A20" s="31">
        <v>325</v>
      </c>
      <c r="B20" s="32"/>
      <c r="C20" s="32" t="s">
        <v>17</v>
      </c>
      <c r="D20" s="33">
        <f>+D21</f>
        <v>9686100000</v>
      </c>
      <c r="E20" s="33">
        <v>0</v>
      </c>
      <c r="F20" s="33">
        <f>+F21</f>
        <v>9686100000</v>
      </c>
      <c r="G20" s="33">
        <f>+G21+G22</f>
        <v>11373782963</v>
      </c>
      <c r="H20" s="6">
        <f>+H21+H23</f>
        <v>0</v>
      </c>
      <c r="I20" s="6">
        <f>+I21+I23</f>
        <v>0</v>
      </c>
      <c r="J20" s="6">
        <f>+J21+J23</f>
        <v>0</v>
      </c>
      <c r="K20" s="9">
        <f t="shared" si="0"/>
        <v>-1687682963</v>
      </c>
    </row>
    <row r="21" spans="1:11" x14ac:dyDescent="0.25">
      <c r="A21" s="31">
        <v>3252</v>
      </c>
      <c r="B21" s="32"/>
      <c r="C21" s="32" t="s">
        <v>18</v>
      </c>
      <c r="D21" s="33">
        <v>9686100000</v>
      </c>
      <c r="E21" s="33">
        <v>0</v>
      </c>
      <c r="F21" s="33">
        <v>9686100000</v>
      </c>
      <c r="G21" s="33">
        <v>9686100000</v>
      </c>
      <c r="H21" s="6"/>
      <c r="I21" s="6"/>
      <c r="J21" s="6"/>
      <c r="K21" s="9">
        <f t="shared" si="0"/>
        <v>0</v>
      </c>
    </row>
    <row r="22" spans="1:11" x14ac:dyDescent="0.25">
      <c r="A22" s="31">
        <v>3255</v>
      </c>
      <c r="B22" s="32"/>
      <c r="C22" s="32" t="s">
        <v>49</v>
      </c>
      <c r="D22" s="33">
        <v>0</v>
      </c>
      <c r="E22" s="33">
        <v>0</v>
      </c>
      <c r="F22" s="33">
        <v>0</v>
      </c>
      <c r="G22" s="33">
        <v>1687682963</v>
      </c>
      <c r="H22" s="6"/>
      <c r="I22" s="6"/>
      <c r="J22" s="6"/>
      <c r="K22" s="9">
        <f t="shared" si="0"/>
        <v>-1687682963</v>
      </c>
    </row>
    <row r="23" spans="1:11" x14ac:dyDescent="0.25">
      <c r="A23" s="31">
        <v>4</v>
      </c>
      <c r="B23" s="32"/>
      <c r="C23" s="32" t="s">
        <v>19</v>
      </c>
      <c r="D23" s="33">
        <f>+D24+D25+D26</f>
        <v>2077304481946</v>
      </c>
      <c r="E23" s="33">
        <v>0</v>
      </c>
      <c r="F23" s="33">
        <f>+F24+F25+F26</f>
        <v>2077304481946</v>
      </c>
      <c r="G23" s="33">
        <f>G24+G25+G26</f>
        <v>653288543418</v>
      </c>
      <c r="H23" s="6"/>
      <c r="I23" s="6"/>
      <c r="J23" s="6"/>
      <c r="K23" s="9">
        <f t="shared" si="0"/>
        <v>1424015938528</v>
      </c>
    </row>
    <row r="24" spans="1:11" x14ac:dyDescent="0.25">
      <c r="A24" s="31">
        <v>41</v>
      </c>
      <c r="B24" s="32"/>
      <c r="C24" s="32" t="s">
        <v>20</v>
      </c>
      <c r="D24" s="33">
        <v>4735100000</v>
      </c>
      <c r="E24" s="33">
        <v>0</v>
      </c>
      <c r="F24" s="33">
        <v>4735100000</v>
      </c>
      <c r="G24" s="33">
        <v>2963934097</v>
      </c>
      <c r="H24" s="6" t="e">
        <f>+H25+H26+#REF!</f>
        <v>#REF!</v>
      </c>
      <c r="I24" s="6" t="e">
        <f>+I25+I26+#REF!</f>
        <v>#REF!</v>
      </c>
      <c r="J24" s="6" t="e">
        <f>+J25+J26+#REF!</f>
        <v>#REF!</v>
      </c>
      <c r="K24" s="9">
        <f>+F24-G24</f>
        <v>1771165903</v>
      </c>
    </row>
    <row r="25" spans="1:11" x14ac:dyDescent="0.25">
      <c r="A25" s="31">
        <v>42</v>
      </c>
      <c r="B25" s="32"/>
      <c r="C25" s="32" t="s">
        <v>21</v>
      </c>
      <c r="D25" s="33">
        <v>280078681946</v>
      </c>
      <c r="E25" s="33">
        <v>0</v>
      </c>
      <c r="F25" s="33">
        <v>280078681946</v>
      </c>
      <c r="G25" s="33">
        <v>280078681946</v>
      </c>
      <c r="H25" s="6"/>
      <c r="I25" s="6" t="e">
        <f>+I26+#REF!+I27</f>
        <v>#REF!</v>
      </c>
      <c r="J25" s="6" t="e">
        <f>+J26+#REF!+J27</f>
        <v>#REF!</v>
      </c>
      <c r="K25" s="9">
        <f>+F25-G25</f>
        <v>0</v>
      </c>
    </row>
    <row r="26" spans="1:11" x14ac:dyDescent="0.25">
      <c r="A26" s="31">
        <v>43</v>
      </c>
      <c r="B26" s="32"/>
      <c r="C26" s="32" t="s">
        <v>22</v>
      </c>
      <c r="D26" s="33">
        <v>1792490700000</v>
      </c>
      <c r="E26" s="33">
        <v>0</v>
      </c>
      <c r="F26" s="33">
        <v>1792490700000</v>
      </c>
      <c r="G26" s="33">
        <v>370245927375</v>
      </c>
      <c r="H26" s="6"/>
      <c r="I26" s="6" t="e">
        <f>+#REF!+I27+I28</f>
        <v>#REF!</v>
      </c>
      <c r="J26" s="6" t="e">
        <f>+#REF!+J27+J28</f>
        <v>#REF!</v>
      </c>
      <c r="K26" s="9">
        <f>+F26-G26</f>
        <v>1422244772625</v>
      </c>
    </row>
    <row r="27" spans="1:11" x14ac:dyDescent="0.25">
      <c r="A27" s="38" t="s">
        <v>23</v>
      </c>
      <c r="B27" s="39"/>
      <c r="C27" s="39"/>
      <c r="D27" s="33">
        <f t="shared" ref="D27:K27" si="1">+D11+D23</f>
        <v>2339516321946</v>
      </c>
      <c r="E27" s="33">
        <f t="shared" si="1"/>
        <v>0</v>
      </c>
      <c r="F27" s="33">
        <f t="shared" si="1"/>
        <v>2339516321946</v>
      </c>
      <c r="G27" s="33">
        <f t="shared" si="1"/>
        <v>774566786396.53003</v>
      </c>
      <c r="H27" s="6">
        <f t="shared" si="1"/>
        <v>0</v>
      </c>
      <c r="I27" s="6">
        <f t="shared" si="1"/>
        <v>0</v>
      </c>
      <c r="J27" s="6">
        <f t="shared" si="1"/>
        <v>0</v>
      </c>
      <c r="K27" s="9">
        <f t="shared" si="1"/>
        <v>1564949535549.47</v>
      </c>
    </row>
    <row r="28" spans="1:11" x14ac:dyDescent="0.25">
      <c r="A28" s="10"/>
      <c r="K28" s="11"/>
    </row>
    <row r="29" spans="1:11" x14ac:dyDescent="0.25">
      <c r="A29" s="10"/>
      <c r="K29" s="11"/>
    </row>
    <row r="30" spans="1:11" x14ac:dyDescent="0.25">
      <c r="A30" s="10"/>
      <c r="K30" s="11"/>
    </row>
    <row r="31" spans="1:11" x14ac:dyDescent="0.25">
      <c r="A31" s="10" t="s">
        <v>36</v>
      </c>
      <c r="F31" s="2" t="s">
        <v>6</v>
      </c>
      <c r="I31" s="2" t="s">
        <v>7</v>
      </c>
      <c r="K31" s="11"/>
    </row>
    <row r="32" spans="1:11" x14ac:dyDescent="0.25">
      <c r="A32" s="12" t="s">
        <v>37</v>
      </c>
      <c r="E32" s="7"/>
      <c r="F32" s="7" t="s">
        <v>8</v>
      </c>
      <c r="I32" s="7" t="s">
        <v>9</v>
      </c>
      <c r="K32" s="11"/>
    </row>
    <row r="33" spans="1:11" s="2" customFormat="1" x14ac:dyDescent="0.25">
      <c r="A33" s="12" t="s">
        <v>38</v>
      </c>
      <c r="B33" s="1"/>
      <c r="C33" s="1"/>
      <c r="E33" s="7"/>
      <c r="F33" s="7" t="s">
        <v>39</v>
      </c>
      <c r="I33" s="7" t="s">
        <v>10</v>
      </c>
      <c r="K33" s="11"/>
    </row>
    <row r="34" spans="1:11" s="2" customFormat="1" x14ac:dyDescent="0.25">
      <c r="A34" s="12"/>
      <c r="B34" s="1"/>
      <c r="C34" s="1"/>
      <c r="D34" s="7"/>
      <c r="E34" s="7"/>
      <c r="F34" s="7"/>
      <c r="I34" s="7"/>
      <c r="K34" s="11"/>
    </row>
    <row r="35" spans="1:11" x14ac:dyDescent="0.25">
      <c r="A35" s="10"/>
      <c r="D35" s="7"/>
      <c r="K35" s="11"/>
    </row>
    <row r="36" spans="1:11" x14ac:dyDescent="0.25">
      <c r="A36" s="10"/>
      <c r="K36" s="11"/>
    </row>
    <row r="37" spans="1:11" s="2" customFormat="1" x14ac:dyDescent="0.25">
      <c r="A37" s="10" t="s">
        <v>40</v>
      </c>
      <c r="B37" s="1"/>
      <c r="C37" s="1"/>
      <c r="F37" s="2" t="s">
        <v>41</v>
      </c>
      <c r="K37" s="11"/>
    </row>
    <row r="38" spans="1:11" s="2" customFormat="1" x14ac:dyDescent="0.25">
      <c r="A38" s="12" t="s">
        <v>42</v>
      </c>
      <c r="B38" s="1"/>
      <c r="C38" s="1"/>
      <c r="D38" s="36"/>
      <c r="F38" s="7" t="s">
        <v>43</v>
      </c>
      <c r="K38" s="11"/>
    </row>
    <row r="39" spans="1:11" s="2" customFormat="1" x14ac:dyDescent="0.25">
      <c r="A39" s="12" t="s">
        <v>44</v>
      </c>
      <c r="B39" s="1"/>
      <c r="C39" s="1"/>
      <c r="D39" s="37"/>
      <c r="F39" s="7" t="s">
        <v>45</v>
      </c>
      <c r="K39" s="11"/>
    </row>
    <row r="40" spans="1:11" x14ac:dyDescent="0.25">
      <c r="A40" s="10"/>
      <c r="K40" s="11"/>
    </row>
    <row r="41" spans="1:11" x14ac:dyDescent="0.25">
      <c r="A41" s="10"/>
      <c r="K41" s="11"/>
    </row>
    <row r="42" spans="1:11" ht="15.75" thickBot="1" x14ac:dyDescent="0.3">
      <c r="A42" s="13"/>
      <c r="B42" s="14"/>
      <c r="C42" s="14"/>
      <c r="D42" s="15"/>
      <c r="E42" s="15"/>
      <c r="F42" s="15"/>
      <c r="G42" s="15"/>
      <c r="H42" s="15"/>
      <c r="I42" s="15"/>
      <c r="J42" s="15"/>
      <c r="K42" s="16"/>
    </row>
    <row r="51" spans="11:11" x14ac:dyDescent="0.25">
      <c r="K51" s="2" t="s">
        <v>46</v>
      </c>
    </row>
    <row r="52" spans="11:11" x14ac:dyDescent="0.25">
      <c r="K52" s="2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Ingreso  Ene 2015</vt:lpstr>
      <vt:lpstr> Ingresos Feb 2015</vt:lpstr>
      <vt:lpstr> Ingreso Mzo 2015</vt:lpstr>
      <vt:lpstr>Ingreso Abr 2015</vt:lpstr>
      <vt:lpstr>Ingreso Mayo2015</vt:lpstr>
      <vt:lpstr> Ingresos Jun 2015</vt:lpstr>
      <vt:lpstr>Ingreso Jul 2015</vt:lpstr>
      <vt:lpstr>Ingreso Agost 2015</vt:lpstr>
      <vt:lpstr>Ingreso  Septm 2015</vt:lpstr>
      <vt:lpstr> Ingreso Octubre 2015</vt:lpstr>
      <vt:lpstr> Ingreso Noviemb 2015</vt:lpstr>
      <vt:lpstr>Ingreso Diciemb 2015</vt:lpstr>
      <vt:lpstr>' Ingreso Mzo 2015'!Área_de_impresión</vt:lpstr>
      <vt:lpstr>' Ingreso Noviemb 2015'!Área_de_impresión</vt:lpstr>
      <vt:lpstr>' Ingreso Octubre 2015'!Área_de_impresión</vt:lpstr>
      <vt:lpstr>' Ingresos Feb 2015'!Área_de_impresión</vt:lpstr>
      <vt:lpstr>' Ingresos Jun 2015'!Área_de_impresión</vt:lpstr>
      <vt:lpstr>'Ingreso  Ene 2015'!Área_de_impresión</vt:lpstr>
      <vt:lpstr>'Ingreso  Septm 2015'!Área_de_impresión</vt:lpstr>
      <vt:lpstr>'Ingreso Abr 2015'!Área_de_impresión</vt:lpstr>
      <vt:lpstr>'Ingreso Agost 2015'!Área_de_impresión</vt:lpstr>
      <vt:lpstr>'Ingreso Diciemb 2015'!Área_de_impresión</vt:lpstr>
      <vt:lpstr>'Ingreso Jul 2015'!Área_de_impresión</vt:lpstr>
      <vt:lpstr>'Ingreso Mayo2015'!Área_de_impresión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Milena Rojas Malambo</dc:creator>
  <cp:lastModifiedBy>Ludy Maritza Montoya Roberto</cp:lastModifiedBy>
  <cp:lastPrinted>2015-06-05T18:04:15Z</cp:lastPrinted>
  <dcterms:created xsi:type="dcterms:W3CDTF">2014-04-03T19:51:53Z</dcterms:created>
  <dcterms:modified xsi:type="dcterms:W3CDTF">2016-04-04T15:59:02Z</dcterms:modified>
</cp:coreProperties>
</file>