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ntoya\Documents\ANI 2017\INGRESOS 2017\PUBLICACIONES\"/>
    </mc:Choice>
  </mc:AlternateContent>
  <bookViews>
    <workbookView xWindow="0" yWindow="0" windowWidth="24000" windowHeight="8835" firstSheet="1" activeTab="8"/>
  </bookViews>
  <sheets>
    <sheet name="Enero 2017" sheetId="1" r:id="rId1"/>
    <sheet name="Febrero  2017" sheetId="2" r:id="rId2"/>
    <sheet name="Marzo 2017 " sheetId="3" r:id="rId3"/>
    <sheet name="Abril 2017" sheetId="4" r:id="rId4"/>
    <sheet name="Mayo 2017" sheetId="5" r:id="rId5"/>
    <sheet name="Junio 2017 " sheetId="6" r:id="rId6"/>
    <sheet name="Julio 2017" sheetId="7" r:id="rId7"/>
    <sheet name="Agosto 2017" sheetId="8" r:id="rId8"/>
    <sheet name="Septiembre 2017" sheetId="9" r:id="rId9"/>
  </sheets>
  <externalReferences>
    <externalReference r:id="rId10"/>
  </externalReferences>
  <definedNames>
    <definedName name="_xlnm.Print_Area" localSheetId="3">'Abril 2017'!$A$1:$G$45</definedName>
    <definedName name="_xlnm.Print_Area" localSheetId="7">'Agosto 2017'!$A$1:$G$49</definedName>
    <definedName name="_xlnm.Print_Area" localSheetId="0">'Enero 2017'!$A$1:$G$50</definedName>
    <definedName name="_xlnm.Print_Area" localSheetId="1">'Febrero  2017'!$A$1:$G$45</definedName>
    <definedName name="_xlnm.Print_Area" localSheetId="6">'Julio 2017'!$A$1:$G$47</definedName>
    <definedName name="_xlnm.Print_Area" localSheetId="5">'Junio 2017 '!$A$1:$G$45</definedName>
    <definedName name="_xlnm.Print_Area" localSheetId="2">'Marzo 2017 '!$A$1:$G$45</definedName>
    <definedName name="_xlnm.Print_Area" localSheetId="4">'Mayo 2017'!$A$1:$G$45</definedName>
    <definedName name="_xlnm.Print_Area" localSheetId="8">'Septiembre 2017'!$A$1:$G$49</definedName>
  </definedNames>
  <calcPr calcId="152511"/>
</workbook>
</file>

<file path=xl/calcChain.xml><?xml version="1.0" encoding="utf-8"?>
<calcChain xmlns="http://schemas.openxmlformats.org/spreadsheetml/2006/main">
  <c r="E36" i="9" l="1"/>
  <c r="G36" i="9" s="1"/>
  <c r="G35" i="9"/>
  <c r="E35" i="9"/>
  <c r="G34" i="9"/>
  <c r="E34" i="9"/>
  <c r="E33" i="9" s="1"/>
  <c r="F33" i="9"/>
  <c r="D33" i="9"/>
  <c r="C33" i="9"/>
  <c r="G32" i="9"/>
  <c r="E32" i="9"/>
  <c r="G31" i="9"/>
  <c r="E30" i="9"/>
  <c r="G30" i="9" s="1"/>
  <c r="F29" i="9"/>
  <c r="C29" i="9"/>
  <c r="C28" i="9" s="1"/>
  <c r="C27" i="9" s="1"/>
  <c r="F28" i="9"/>
  <c r="F27" i="9"/>
  <c r="E26" i="9"/>
  <c r="G26" i="9" s="1"/>
  <c r="E25" i="9"/>
  <c r="G25" i="9" s="1"/>
  <c r="F24" i="9"/>
  <c r="F23" i="9" s="1"/>
  <c r="C24" i="9"/>
  <c r="C23" i="9" s="1"/>
  <c r="E23" i="9" s="1"/>
  <c r="E22" i="9"/>
  <c r="G22" i="9" s="1"/>
  <c r="E21" i="9"/>
  <c r="G21" i="9" s="1"/>
  <c r="F20" i="9"/>
  <c r="C20" i="9"/>
  <c r="E19" i="9"/>
  <c r="G19" i="9" s="1"/>
  <c r="F18" i="9"/>
  <c r="C18" i="9"/>
  <c r="E18" i="9" s="1"/>
  <c r="E17" i="9"/>
  <c r="G15" i="9"/>
  <c r="F15" i="9"/>
  <c r="G14" i="9"/>
  <c r="E14" i="9"/>
  <c r="F13" i="9"/>
  <c r="E13" i="9"/>
  <c r="G13" i="9" s="1"/>
  <c r="G12" i="9" s="1"/>
  <c r="C13" i="9"/>
  <c r="F12" i="9"/>
  <c r="E12" i="9"/>
  <c r="C11" i="9"/>
  <c r="C10" i="9" s="1"/>
  <c r="D9" i="9"/>
  <c r="D37" i="9" s="1"/>
  <c r="G18" i="9" l="1"/>
  <c r="F17" i="9"/>
  <c r="F11" i="9" s="1"/>
  <c r="F10" i="9" s="1"/>
  <c r="F9" i="9" s="1"/>
  <c r="F37" i="9" s="1"/>
  <c r="G23" i="9"/>
  <c r="G33" i="9"/>
  <c r="C9" i="9"/>
  <c r="C37" i="9" s="1"/>
  <c r="E11" i="9"/>
  <c r="E20" i="9"/>
  <c r="G20" i="9" s="1"/>
  <c r="E24" i="9"/>
  <c r="G24" i="9" s="1"/>
  <c r="E29" i="9"/>
  <c r="G32" i="8"/>
  <c r="G15" i="8"/>
  <c r="E11" i="8"/>
  <c r="F11" i="8"/>
  <c r="F13" i="8"/>
  <c r="F12" i="8"/>
  <c r="F15" i="8"/>
  <c r="G17" i="9" l="1"/>
  <c r="G29" i="9"/>
  <c r="E28" i="9"/>
  <c r="G11" i="9"/>
  <c r="E10" i="9"/>
  <c r="F33" i="8"/>
  <c r="G36" i="8"/>
  <c r="E36" i="8"/>
  <c r="E35" i="8"/>
  <c r="G34" i="8"/>
  <c r="E34" i="8"/>
  <c r="E33" i="8"/>
  <c r="D33" i="8"/>
  <c r="C33" i="8"/>
  <c r="E32" i="8"/>
  <c r="G31" i="8"/>
  <c r="E30" i="8"/>
  <c r="G30" i="8" s="1"/>
  <c r="F29" i="8"/>
  <c r="F28" i="8" s="1"/>
  <c r="C29" i="8"/>
  <c r="C28" i="8" s="1"/>
  <c r="C27" i="8" s="1"/>
  <c r="G26" i="8"/>
  <c r="E26" i="8"/>
  <c r="E25" i="8"/>
  <c r="G25" i="8" s="1"/>
  <c r="F24" i="8"/>
  <c r="C24" i="8"/>
  <c r="C23" i="8" s="1"/>
  <c r="E23" i="8" s="1"/>
  <c r="G22" i="8"/>
  <c r="E22" i="8"/>
  <c r="E21" i="8"/>
  <c r="E20" i="8" s="1"/>
  <c r="F20" i="8"/>
  <c r="C20" i="8"/>
  <c r="E19" i="8"/>
  <c r="G19" i="8" s="1"/>
  <c r="F18" i="8"/>
  <c r="E18" i="8"/>
  <c r="C18" i="8"/>
  <c r="E17" i="8"/>
  <c r="E14" i="8"/>
  <c r="G14" i="8" s="1"/>
  <c r="E13" i="8"/>
  <c r="G13" i="8" s="1"/>
  <c r="G12" i="8" s="1"/>
  <c r="C13" i="8"/>
  <c r="E12" i="8"/>
  <c r="C11" i="8"/>
  <c r="D9" i="8"/>
  <c r="D37" i="8" s="1"/>
  <c r="G10" i="9" l="1"/>
  <c r="G9" i="9" s="1"/>
  <c r="G37" i="9" s="1"/>
  <c r="E9" i="9"/>
  <c r="E37" i="9" s="1"/>
  <c r="G28" i="9"/>
  <c r="E27" i="9"/>
  <c r="G27" i="9" s="1"/>
  <c r="G18" i="8"/>
  <c r="F17" i="8"/>
  <c r="F10" i="8" s="1"/>
  <c r="G20" i="8"/>
  <c r="F23" i="8"/>
  <c r="F27" i="8"/>
  <c r="G35" i="8"/>
  <c r="G33" i="8" s="1"/>
  <c r="E10" i="8"/>
  <c r="G21" i="8"/>
  <c r="E24" i="8"/>
  <c r="G24" i="8" s="1"/>
  <c r="E29" i="8"/>
  <c r="C10" i="8"/>
  <c r="C9" i="8" s="1"/>
  <c r="C37" i="8" s="1"/>
  <c r="E34" i="7"/>
  <c r="F9" i="8" l="1"/>
  <c r="F37" i="8" s="1"/>
  <c r="G11" i="8"/>
  <c r="G17" i="8"/>
  <c r="G23" i="8"/>
  <c r="E9" i="8"/>
  <c r="E37" i="8" s="1"/>
  <c r="G10" i="8"/>
  <c r="E28" i="8"/>
  <c r="G29" i="8"/>
  <c r="F35" i="7"/>
  <c r="G9" i="8" l="1"/>
  <c r="G37" i="8" s="1"/>
  <c r="E27" i="8"/>
  <c r="G27" i="8" s="1"/>
  <c r="G28" i="8"/>
  <c r="F18" i="7"/>
  <c r="G34" i="7"/>
  <c r="G33" i="7"/>
  <c r="E33" i="7"/>
  <c r="G32" i="7"/>
  <c r="E32" i="7"/>
  <c r="F31" i="7"/>
  <c r="D31" i="7"/>
  <c r="C31" i="7"/>
  <c r="C35" i="7" s="1"/>
  <c r="E30" i="7"/>
  <c r="G30" i="7" s="1"/>
  <c r="G29" i="7"/>
  <c r="E28" i="7"/>
  <c r="G28" i="7" s="1"/>
  <c r="F27" i="7"/>
  <c r="C27" i="7"/>
  <c r="C26" i="7" s="1"/>
  <c r="C25" i="7" s="1"/>
  <c r="F26" i="7"/>
  <c r="F25" i="7" s="1"/>
  <c r="E24" i="7"/>
  <c r="G24" i="7" s="1"/>
  <c r="E23" i="7"/>
  <c r="G23" i="7" s="1"/>
  <c r="F22" i="7"/>
  <c r="F21" i="7" s="1"/>
  <c r="C22" i="7"/>
  <c r="E22" i="7" s="1"/>
  <c r="E20" i="7"/>
  <c r="G20" i="7" s="1"/>
  <c r="E19" i="7"/>
  <c r="G19" i="7" s="1"/>
  <c r="C18" i="7"/>
  <c r="E17" i="7"/>
  <c r="G17" i="7" s="1"/>
  <c r="F16" i="7"/>
  <c r="F15" i="7" s="1"/>
  <c r="F11" i="7" s="1"/>
  <c r="F10" i="7" s="1"/>
  <c r="C16" i="7"/>
  <c r="E16" i="7" s="1"/>
  <c r="G16" i="7" s="1"/>
  <c r="E15" i="7"/>
  <c r="E14" i="7"/>
  <c r="G14" i="7" s="1"/>
  <c r="C13" i="7"/>
  <c r="E13" i="7" s="1"/>
  <c r="G13" i="7" s="1"/>
  <c r="G12" i="7" s="1"/>
  <c r="E12" i="7"/>
  <c r="C11" i="7"/>
  <c r="C10" i="7" s="1"/>
  <c r="D9" i="7"/>
  <c r="D35" i="7" l="1"/>
  <c r="E31" i="7"/>
  <c r="E35" i="7" s="1"/>
  <c r="G31" i="7"/>
  <c r="G35" i="7" s="1"/>
  <c r="G15" i="7"/>
  <c r="F9" i="7"/>
  <c r="G22" i="7"/>
  <c r="C21" i="7"/>
  <c r="E21" i="7" s="1"/>
  <c r="G21" i="7" s="1"/>
  <c r="E11" i="7"/>
  <c r="E18" i="7"/>
  <c r="G18" i="7" s="1"/>
  <c r="E27" i="7"/>
  <c r="D35" i="6"/>
  <c r="E35" i="6"/>
  <c r="F35" i="6"/>
  <c r="G35" i="6"/>
  <c r="C35" i="6"/>
  <c r="G32" i="6"/>
  <c r="F31" i="6"/>
  <c r="G33" i="6"/>
  <c r="F22" i="6"/>
  <c r="C9" i="7" l="1"/>
  <c r="G11" i="7"/>
  <c r="E10" i="7"/>
  <c r="G27" i="7"/>
  <c r="E26" i="7"/>
  <c r="E34" i="6"/>
  <c r="G34" i="6" s="1"/>
  <c r="E33" i="6"/>
  <c r="E32" i="6"/>
  <c r="D31" i="6"/>
  <c r="C31" i="6"/>
  <c r="E30" i="6"/>
  <c r="G30" i="6" s="1"/>
  <c r="G29" i="6"/>
  <c r="E28" i="6"/>
  <c r="G28" i="6" s="1"/>
  <c r="F27" i="6"/>
  <c r="F26" i="6" s="1"/>
  <c r="C27" i="6"/>
  <c r="C26" i="6" s="1"/>
  <c r="C25" i="6" s="1"/>
  <c r="E24" i="6"/>
  <c r="G24" i="6" s="1"/>
  <c r="E23" i="6"/>
  <c r="G23" i="6" s="1"/>
  <c r="C22" i="6"/>
  <c r="E22" i="6" s="1"/>
  <c r="E20" i="6"/>
  <c r="G20" i="6" s="1"/>
  <c r="E19" i="6"/>
  <c r="F18" i="6"/>
  <c r="C18" i="6"/>
  <c r="E17" i="6"/>
  <c r="G17" i="6" s="1"/>
  <c r="F16" i="6"/>
  <c r="C16" i="6"/>
  <c r="E16" i="6" s="1"/>
  <c r="E15" i="6"/>
  <c r="E14" i="6"/>
  <c r="G14" i="6" s="1"/>
  <c r="C13" i="6"/>
  <c r="E13" i="6" s="1"/>
  <c r="G13" i="6" s="1"/>
  <c r="G12" i="6" s="1"/>
  <c r="E12" i="6"/>
  <c r="C11" i="6"/>
  <c r="E11" i="6" s="1"/>
  <c r="D9" i="6"/>
  <c r="G26" i="7" l="1"/>
  <c r="E25" i="7"/>
  <c r="G25" i="7" s="1"/>
  <c r="G10" i="7"/>
  <c r="G9" i="7" s="1"/>
  <c r="E9" i="7"/>
  <c r="E18" i="6"/>
  <c r="C10" i="6"/>
  <c r="G16" i="6"/>
  <c r="F15" i="6"/>
  <c r="G15" i="6" s="1"/>
  <c r="G18" i="6"/>
  <c r="G22" i="6"/>
  <c r="F21" i="6"/>
  <c r="F25" i="6"/>
  <c r="E10" i="6"/>
  <c r="G31" i="6"/>
  <c r="G19" i="6"/>
  <c r="C21" i="6"/>
  <c r="E21" i="6" s="1"/>
  <c r="E27" i="6"/>
  <c r="E31" i="6"/>
  <c r="E34" i="5"/>
  <c r="G34" i="5" s="1"/>
  <c r="E33" i="5"/>
  <c r="G33" i="5" s="1"/>
  <c r="E32" i="5"/>
  <c r="G32" i="5" s="1"/>
  <c r="F31" i="5"/>
  <c r="D31" i="5"/>
  <c r="C31" i="5"/>
  <c r="G30" i="5"/>
  <c r="E30" i="5"/>
  <c r="G29" i="5"/>
  <c r="E28" i="5"/>
  <c r="G28" i="5" s="1"/>
  <c r="F27" i="5"/>
  <c r="C27" i="5"/>
  <c r="F26" i="5"/>
  <c r="C26" i="5"/>
  <c r="C25" i="5" s="1"/>
  <c r="C21" i="5" s="1"/>
  <c r="E21" i="5" s="1"/>
  <c r="F25" i="5"/>
  <c r="E24" i="5"/>
  <c r="G24" i="5" s="1"/>
  <c r="E23" i="5"/>
  <c r="G23" i="5" s="1"/>
  <c r="F22" i="5"/>
  <c r="C22" i="5"/>
  <c r="E22" i="5" s="1"/>
  <c r="G22" i="5" s="1"/>
  <c r="F21" i="5"/>
  <c r="E20" i="5"/>
  <c r="G20" i="5" s="1"/>
  <c r="E19" i="5"/>
  <c r="G19" i="5" s="1"/>
  <c r="F18" i="5"/>
  <c r="C18" i="5"/>
  <c r="E17" i="5"/>
  <c r="G17" i="5" s="1"/>
  <c r="F16" i="5"/>
  <c r="C16" i="5"/>
  <c r="E16" i="5" s="1"/>
  <c r="G16" i="5" s="1"/>
  <c r="E15" i="5"/>
  <c r="E14" i="5"/>
  <c r="G14" i="5" s="1"/>
  <c r="C13" i="5"/>
  <c r="E13" i="5" s="1"/>
  <c r="G13" i="5" s="1"/>
  <c r="G12" i="5" s="1"/>
  <c r="E12" i="5"/>
  <c r="C11" i="5"/>
  <c r="E11" i="5" s="1"/>
  <c r="C10" i="5"/>
  <c r="C9" i="5" s="1"/>
  <c r="C35" i="5" s="1"/>
  <c r="D9" i="5"/>
  <c r="D35" i="5" s="1"/>
  <c r="F11" i="6" l="1"/>
  <c r="G21" i="6"/>
  <c r="G27" i="6"/>
  <c r="E26" i="6"/>
  <c r="C9" i="6"/>
  <c r="E9" i="6"/>
  <c r="F15" i="5"/>
  <c r="G15" i="5" s="1"/>
  <c r="G21" i="5"/>
  <c r="E10" i="5"/>
  <c r="G31" i="5"/>
  <c r="F11" i="5"/>
  <c r="F10" i="5" s="1"/>
  <c r="F9" i="5" s="1"/>
  <c r="F35" i="5" s="1"/>
  <c r="E18" i="5"/>
  <c r="G18" i="5" s="1"/>
  <c r="E27" i="5"/>
  <c r="E31" i="5"/>
  <c r="D36" i="4"/>
  <c r="D35" i="4"/>
  <c r="E34" i="4"/>
  <c r="G34" i="4" s="1"/>
  <c r="G33" i="4"/>
  <c r="E33" i="4"/>
  <c r="E32" i="4"/>
  <c r="G32" i="4" s="1"/>
  <c r="F31" i="4"/>
  <c r="D31" i="4"/>
  <c r="C31" i="4"/>
  <c r="G30" i="4"/>
  <c r="E30" i="4"/>
  <c r="G29" i="4"/>
  <c r="G28" i="4"/>
  <c r="E28" i="4"/>
  <c r="F27" i="4"/>
  <c r="F26" i="4" s="1"/>
  <c r="E27" i="4"/>
  <c r="G27" i="4" s="1"/>
  <c r="C27" i="4"/>
  <c r="C26" i="4"/>
  <c r="C25" i="4"/>
  <c r="E24" i="4"/>
  <c r="G24" i="4" s="1"/>
  <c r="G23" i="4"/>
  <c r="E23" i="4"/>
  <c r="F22" i="4"/>
  <c r="E22" i="4"/>
  <c r="C22" i="4"/>
  <c r="E21" i="4"/>
  <c r="C21" i="4"/>
  <c r="E20" i="4"/>
  <c r="G20" i="4" s="1"/>
  <c r="G19" i="4"/>
  <c r="E19" i="4"/>
  <c r="F18" i="4"/>
  <c r="E18" i="4"/>
  <c r="C18" i="4"/>
  <c r="E17" i="4"/>
  <c r="G17" i="4" s="1"/>
  <c r="F16" i="4"/>
  <c r="C16" i="4"/>
  <c r="E16" i="4" s="1"/>
  <c r="G16" i="4" s="1"/>
  <c r="E15" i="4"/>
  <c r="E14" i="4"/>
  <c r="G14" i="4" s="1"/>
  <c r="C13" i="4"/>
  <c r="E13" i="4" s="1"/>
  <c r="G13" i="4" s="1"/>
  <c r="G12" i="4" s="1"/>
  <c r="E12" i="4"/>
  <c r="E11" i="4"/>
  <c r="C11" i="4"/>
  <c r="C10" i="4"/>
  <c r="C9" i="4" s="1"/>
  <c r="C35" i="4" s="1"/>
  <c r="D9" i="4"/>
  <c r="F10" i="6" l="1"/>
  <c r="G11" i="6"/>
  <c r="G26" i="6"/>
  <c r="E25" i="6"/>
  <c r="G25" i="6" s="1"/>
  <c r="G11" i="5"/>
  <c r="G10" i="5"/>
  <c r="G9" i="5" s="1"/>
  <c r="G35" i="5" s="1"/>
  <c r="E9" i="5"/>
  <c r="E35" i="5" s="1"/>
  <c r="G27" i="5"/>
  <c r="E26" i="5"/>
  <c r="G31" i="4"/>
  <c r="F15" i="4"/>
  <c r="G15" i="4" s="1"/>
  <c r="G18" i="4"/>
  <c r="G22" i="4"/>
  <c r="F11" i="4"/>
  <c r="F10" i="4" s="1"/>
  <c r="F25" i="4"/>
  <c r="F21" i="4"/>
  <c r="G21" i="4" s="1"/>
  <c r="E10" i="4"/>
  <c r="E26" i="4"/>
  <c r="E31" i="4"/>
  <c r="D9" i="3"/>
  <c r="C11" i="3"/>
  <c r="E11" i="3" s="1"/>
  <c r="E12" i="3"/>
  <c r="C13" i="3"/>
  <c r="E13" i="3" s="1"/>
  <c r="G13" i="3" s="1"/>
  <c r="G12" i="3" s="1"/>
  <c r="E14" i="3"/>
  <c r="G14" i="3" s="1"/>
  <c r="E15" i="3"/>
  <c r="C16" i="3"/>
  <c r="E16" i="3" s="1"/>
  <c r="F16" i="3"/>
  <c r="E17" i="3"/>
  <c r="G17" i="3" s="1"/>
  <c r="C18" i="3"/>
  <c r="F18" i="3"/>
  <c r="E19" i="3"/>
  <c r="E20" i="3"/>
  <c r="G20" i="3" s="1"/>
  <c r="C22" i="3"/>
  <c r="E22" i="3" s="1"/>
  <c r="F22" i="3"/>
  <c r="E23" i="3"/>
  <c r="G23" i="3" s="1"/>
  <c r="E24" i="3"/>
  <c r="G24" i="3" s="1"/>
  <c r="C27" i="3"/>
  <c r="C26" i="3" s="1"/>
  <c r="C25" i="3" s="1"/>
  <c r="F27" i="3"/>
  <c r="F26" i="3" s="1"/>
  <c r="F25" i="3" s="1"/>
  <c r="E28" i="3"/>
  <c r="G29" i="3"/>
  <c r="E30" i="3"/>
  <c r="G30" i="3" s="1"/>
  <c r="C31" i="3"/>
  <c r="D31" i="3"/>
  <c r="F31" i="3"/>
  <c r="E32" i="3"/>
  <c r="G32" i="3" s="1"/>
  <c r="E33" i="3"/>
  <c r="G33" i="3" s="1"/>
  <c r="E34" i="3"/>
  <c r="G34" i="3" s="1"/>
  <c r="F9" i="6" l="1"/>
  <c r="G10" i="6"/>
  <c r="G9" i="6" s="1"/>
  <c r="G26" i="5"/>
  <c r="E25" i="5"/>
  <c r="G25" i="5" s="1"/>
  <c r="G11" i="4"/>
  <c r="G26" i="4"/>
  <c r="E25" i="4"/>
  <c r="G25" i="4" s="1"/>
  <c r="F9" i="4"/>
  <c r="F35" i="4" s="1"/>
  <c r="G10" i="4"/>
  <c r="G9" i="4" s="1"/>
  <c r="G35" i="4" s="1"/>
  <c r="E9" i="4"/>
  <c r="E35" i="4" s="1"/>
  <c r="G22" i="3"/>
  <c r="E18" i="3"/>
  <c r="G18" i="3" s="1"/>
  <c r="G16" i="3"/>
  <c r="F15" i="3"/>
  <c r="F11" i="3" s="1"/>
  <c r="F10" i="3" s="1"/>
  <c r="E27" i="3"/>
  <c r="G27" i="3" s="1"/>
  <c r="G15" i="3"/>
  <c r="D35" i="3"/>
  <c r="E10" i="3"/>
  <c r="F21" i="3"/>
  <c r="G31" i="3"/>
  <c r="E26" i="3"/>
  <c r="C21" i="3"/>
  <c r="E21" i="3" s="1"/>
  <c r="G21" i="3" s="1"/>
  <c r="C10" i="3"/>
  <c r="E31" i="3"/>
  <c r="G28" i="3"/>
  <c r="G19" i="3"/>
  <c r="C9" i="3" l="1"/>
  <c r="C35" i="3" s="1"/>
  <c r="F9" i="3"/>
  <c r="F35" i="3" s="1"/>
  <c r="G11" i="3"/>
  <c r="E25" i="3"/>
  <c r="G25" i="3" s="1"/>
  <c r="G26" i="3"/>
  <c r="E9" i="3"/>
  <c r="E35" i="3" s="1"/>
  <c r="G10" i="3"/>
  <c r="G9" i="3" s="1"/>
  <c r="G35" i="3" s="1"/>
  <c r="E34" i="2" l="1"/>
  <c r="G34" i="2" s="1"/>
  <c r="E33" i="2"/>
  <c r="G33" i="2" s="1"/>
  <c r="E32" i="2"/>
  <c r="G32" i="2" s="1"/>
  <c r="F31" i="2"/>
  <c r="D31" i="2"/>
  <c r="C31" i="2"/>
  <c r="E30" i="2"/>
  <c r="G30" i="2" s="1"/>
  <c r="G29" i="2"/>
  <c r="E28" i="2"/>
  <c r="G28" i="2" s="1"/>
  <c r="F27" i="2"/>
  <c r="F26" i="2" s="1"/>
  <c r="F25" i="2" s="1"/>
  <c r="C27" i="2"/>
  <c r="C26" i="2"/>
  <c r="C25" i="2" s="1"/>
  <c r="C21" i="2" s="1"/>
  <c r="E21" i="2" s="1"/>
  <c r="E24" i="2"/>
  <c r="G24" i="2" s="1"/>
  <c r="E23" i="2"/>
  <c r="G23" i="2" s="1"/>
  <c r="F22" i="2"/>
  <c r="C22" i="2"/>
  <c r="E22" i="2" s="1"/>
  <c r="G22" i="2" s="1"/>
  <c r="E20" i="2"/>
  <c r="G20" i="2" s="1"/>
  <c r="E19" i="2"/>
  <c r="G19" i="2" s="1"/>
  <c r="F18" i="2"/>
  <c r="C18" i="2"/>
  <c r="E17" i="2"/>
  <c r="G17" i="2" s="1"/>
  <c r="F16" i="2"/>
  <c r="F15" i="2" s="1"/>
  <c r="F11" i="2" s="1"/>
  <c r="F10" i="2" s="1"/>
  <c r="C16" i="2"/>
  <c r="E16" i="2" s="1"/>
  <c r="E15" i="2"/>
  <c r="E14" i="2"/>
  <c r="G14" i="2" s="1"/>
  <c r="C13" i="2"/>
  <c r="E13" i="2" s="1"/>
  <c r="G13" i="2" s="1"/>
  <c r="G12" i="2" s="1"/>
  <c r="E12" i="2"/>
  <c r="C11" i="2"/>
  <c r="E11" i="2" s="1"/>
  <c r="G11" i="2" s="1"/>
  <c r="D9" i="2"/>
  <c r="D35" i="2" s="1"/>
  <c r="E18" i="2" l="1"/>
  <c r="G15" i="2"/>
  <c r="F21" i="2"/>
  <c r="F9" i="2" s="1"/>
  <c r="F35" i="2" s="1"/>
  <c r="E27" i="2"/>
  <c r="G27" i="2" s="1"/>
  <c r="G21" i="2"/>
  <c r="C10" i="2"/>
  <c r="C9" i="2" s="1"/>
  <c r="C35" i="2" s="1"/>
  <c r="G16" i="2"/>
  <c r="G18" i="2"/>
  <c r="G31" i="2"/>
  <c r="E26" i="2"/>
  <c r="E10" i="2"/>
  <c r="E31" i="2"/>
  <c r="G26" i="2" l="1"/>
  <c r="E25" i="2"/>
  <c r="G25" i="2" s="1"/>
  <c r="G10" i="2"/>
  <c r="G9" i="2" s="1"/>
  <c r="G35" i="2" s="1"/>
  <c r="E9" i="2"/>
  <c r="E35" i="2" s="1"/>
  <c r="D9" i="1" l="1"/>
  <c r="D31" i="1"/>
  <c r="F31" i="1"/>
  <c r="E23" i="1"/>
  <c r="E30" i="1"/>
  <c r="E24" i="1"/>
  <c r="E28" i="1"/>
  <c r="E14" i="1"/>
  <c r="C13" i="1"/>
  <c r="E13" i="1" s="1"/>
  <c r="C22" i="1"/>
  <c r="D35" i="1" l="1"/>
  <c r="E32" i="1"/>
  <c r="E34" i="1"/>
  <c r="C31" i="1"/>
  <c r="E12" i="1" l="1"/>
  <c r="G12" i="1" s="1"/>
  <c r="E15" i="1"/>
  <c r="E22" i="1"/>
  <c r="G34" i="1"/>
  <c r="E33" i="1"/>
  <c r="G33" i="1" s="1"/>
  <c r="G32" i="1"/>
  <c r="G30" i="1"/>
  <c r="G29" i="1"/>
  <c r="G28" i="1"/>
  <c r="F27" i="1"/>
  <c r="F26" i="1" s="1"/>
  <c r="E27" i="1"/>
  <c r="E26" i="1" s="1"/>
  <c r="E25" i="1" s="1"/>
  <c r="C27" i="1"/>
  <c r="C26" i="1" s="1"/>
  <c r="C25" i="1" s="1"/>
  <c r="C21" i="1" s="1"/>
  <c r="E21" i="1" s="1"/>
  <c r="G23" i="1"/>
  <c r="F22" i="1"/>
  <c r="E20" i="1"/>
  <c r="G20" i="1" s="1"/>
  <c r="E19" i="1"/>
  <c r="F18" i="1"/>
  <c r="C18" i="1"/>
  <c r="E17" i="1"/>
  <c r="G17" i="1" s="1"/>
  <c r="F16" i="1"/>
  <c r="C16" i="1"/>
  <c r="E16" i="1" s="1"/>
  <c r="C11" i="1"/>
  <c r="E11" i="1" s="1"/>
  <c r="G26" i="1" l="1"/>
  <c r="G31" i="1"/>
  <c r="E31" i="1"/>
  <c r="C10" i="1"/>
  <c r="C9" i="1" s="1"/>
  <c r="C35" i="1" s="1"/>
  <c r="E18" i="1"/>
  <c r="G18" i="1" s="1"/>
  <c r="G22" i="1"/>
  <c r="G19" i="1"/>
  <c r="G16" i="1"/>
  <c r="F15" i="1"/>
  <c r="G15" i="1" s="1"/>
  <c r="F21" i="1"/>
  <c r="G21" i="1" s="1"/>
  <c r="G27" i="1"/>
  <c r="E10" i="1"/>
  <c r="E9" i="1" s="1"/>
  <c r="E35" i="1" l="1"/>
  <c r="F11" i="1"/>
  <c r="F10" i="1" s="1"/>
  <c r="F9" i="1" s="1"/>
  <c r="F35" i="1" s="1"/>
  <c r="G11" i="1" l="1"/>
  <c r="G10" i="1"/>
  <c r="G9" i="1" s="1"/>
  <c r="G35" i="1" s="1"/>
</calcChain>
</file>

<file path=xl/sharedStrings.xml><?xml version="1.0" encoding="utf-8"?>
<sst xmlns="http://schemas.openxmlformats.org/spreadsheetml/2006/main" count="498" uniqueCount="76">
  <si>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</si>
  <si>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</si>
  <si>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</si>
  <si>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</si>
  <si>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</si>
  <si>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</si>
  <si>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</si>
  <si>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</si>
  <si>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</si>
  <si>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</si>
  <si>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</si>
  <si>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</si>
  <si>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</si>
  <si>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</si>
  <si>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</si>
  <si>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TASAS, MULTAS Y CONTRIBUCIONES</t>
  </si>
  <si>
    <t>OTROS INGRESOS</t>
  </si>
  <si>
    <t>ORDINARIOS</t>
  </si>
  <si>
    <t>COMISIONES</t>
  </si>
  <si>
    <t>EXTRAORDINARIOS</t>
  </si>
  <si>
    <t>RECUPERACIONES</t>
  </si>
  <si>
    <t>APROVECHAMIENTOS</t>
  </si>
  <si>
    <t>RECURSOS DE CAPITAL</t>
  </si>
  <si>
    <t>RENDIMIENTOS FINANCIEROS</t>
  </si>
  <si>
    <t>RENDIMIENTOS FINANCIEROS CUENTAS BANCARIAS</t>
  </si>
  <si>
    <t>OTROS RECURSOS DEL BALANCE</t>
  </si>
  <si>
    <t>REINTEGROS DE VIGENCIA ANTERIOR</t>
  </si>
  <si>
    <t>REINTEGRO DE VIGENCIAS ANTERIORES - FUNCIONAMIENTO</t>
  </si>
  <si>
    <t>REINTEGRO DE VIGENCIAS ANTERIORES - INVERSION</t>
  </si>
  <si>
    <t>REINTEGRO INCAPACIDADES VIGENCIAS ANTERIORES</t>
  </si>
  <si>
    <t>APORTES DE LA NACION</t>
  </si>
  <si>
    <t>FUNCIONAMIENTO</t>
  </si>
  <si>
    <t>DEUDA</t>
  </si>
  <si>
    <t>INVERSION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</si>
  <si>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</si>
  <si>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</si>
  <si>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 xml:space="preserve">           ______________________________________</t>
  </si>
  <si>
    <t xml:space="preserve">                                             MARÍA CLARA GARRIDO GARRIDO</t>
  </si>
  <si>
    <t xml:space="preserve">            NELCY JENITH MALDONADO BALLEN</t>
  </si>
  <si>
    <t xml:space="preserve">                                              VICEPRESIDENTE ADMINISTRATIVA Y FINANCIERA</t>
  </si>
  <si>
    <t xml:space="preserve">             COORDINADORA G.I.T. ADMINISTRATIVA Y FINANCIERA</t>
  </si>
  <si>
    <t xml:space="preserve">                                            ______________________________________</t>
  </si>
  <si>
    <t xml:space="preserve">              ______________________________________</t>
  </si>
  <si>
    <t xml:space="preserve">                                            JUANA CELINA CARVAJAL REYES</t>
  </si>
  <si>
    <t xml:space="preserve">               ELSA LILIANA LIÉVANO TORRES</t>
  </si>
  <si>
    <t xml:space="preserve">                                            EXP.G3-6 CON FUNCIONES DE TESORERA</t>
  </si>
  <si>
    <t xml:space="preserve">                EXPG3-6 CON FUNCIONES JEFE DE PRESUPUESTO</t>
  </si>
  <si>
    <t>VIGENCIA FISCAL:      2017</t>
  </si>
  <si>
    <t>RECURSOS DEL BALANCE</t>
  </si>
  <si>
    <t>RENDIMIENTOS FINANCIEROS CUN</t>
  </si>
  <si>
    <t>ARRENDAMIENTOS</t>
  </si>
  <si>
    <t>TASAS</t>
  </si>
  <si>
    <t>ENERO</t>
  </si>
  <si>
    <t>FEBRERO</t>
  </si>
  <si>
    <t>para pagar en may</t>
  </si>
  <si>
    <t>para pagar 15-05-2014</t>
  </si>
  <si>
    <t>MARZO</t>
  </si>
  <si>
    <t>ABRIL</t>
  </si>
  <si>
    <t>MAYO</t>
  </si>
  <si>
    <t>JUNIO</t>
  </si>
  <si>
    <t>MIREYI VARGAS OLIVEROS</t>
  </si>
  <si>
    <t>_____________________________________</t>
  </si>
  <si>
    <t>______________________________________</t>
  </si>
  <si>
    <t>ELSA LILIANA LIÉVANO TORRES</t>
  </si>
  <si>
    <t>EXPG3-6 CON FUNCIONES JEFE DE PRESUPUESTO</t>
  </si>
  <si>
    <t>JULIO</t>
  </si>
  <si>
    <t>COORGRUPO INT. TRAB ADTIVO Y FCRO  ( E )</t>
  </si>
  <si>
    <t>EXPG3-6 CON FUNCIONES JEFE DE PPTO</t>
  </si>
  <si>
    <t>INVERSIÓN</t>
  </si>
  <si>
    <t>* MEDIANTE DECRETO 1238  DEL 19/07/2017 A LA  AGENCIA NACIONAL DE INFRAESTRUCTURA, SE LE REDUJO LA SUMADE  $ 8.169.601.565,oo, POR CONCEPTO APORTES NACIÓN EN EL                                                                  CODIGO PRESUPUESTAL  43 INVERSIÓN.</t>
  </si>
  <si>
    <t xml:space="preserve">COORGRUPO INT. TRAB ADTIVO Y FCRO ( E )  </t>
  </si>
  <si>
    <t>AGOSTO</t>
  </si>
  <si>
    <t>MULTAS</t>
  </si>
  <si>
    <t>NELCY JENITH MALDONADO BALLEN</t>
  </si>
  <si>
    <t xml:space="preserve">COORGRUPO INT. TRAB ADTIVO Y FCRO  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</si>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</sst>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 applyBorder="1"/>
    <xf numFmtId="0" fontId="2" fillId="0" borderId="4" xfId="0" applyFont="1" applyFill="1" applyBorder="1"/>
    <xf numFmtId="164" fontId="2" fillId="0" borderId="0" xfId="1" applyFont="1" applyFill="1" applyBorder="1"/>
    <xf numFmtId="164" fontId="2" fillId="0" borderId="5" xfId="1" applyFont="1" applyFill="1" applyBorder="1"/>
    <xf numFmtId="0" fontId="3" fillId="0" borderId="4" xfId="0" applyFont="1" applyFill="1" applyBorder="1"/>
    <xf numFmtId="14" fontId="2" fillId="0" borderId="5" xfId="1" applyNumberFormat="1" applyFont="1" applyFill="1" applyBorder="1"/>
    <xf numFmtId="0" fontId="3" fillId="0" borderId="6" xfId="0" applyFont="1" applyFill="1" applyBorder="1" applyAlignment="1">
      <alignment horizontal="center" vertical="center"/>
    </xf>
    <xf numFmtId="164" fontId="3" fillId="0" borderId="6" xfId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8" xfId="0" applyFont="1" applyFill="1" applyBorder="1" applyAlignment="1">
      <alignment vertical="center"/>
    </xf>
    <xf numFmtId="164" fontId="3" fillId="0" borderId="8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/>
    <xf numFmtId="164" fontId="2" fillId="0" borderId="8" xfId="1" applyFont="1" applyFill="1" applyBorder="1" applyAlignment="1">
      <alignment horizontal="right"/>
    </xf>
    <xf numFmtId="164" fontId="2" fillId="0" borderId="9" xfId="1" applyFont="1" applyFill="1" applyBorder="1" applyAlignment="1">
      <alignment horizontal="right"/>
    </xf>
    <xf numFmtId="0" fontId="2" fillId="0" borderId="8" xfId="0" applyFont="1" applyFill="1" applyBorder="1" applyAlignment="1"/>
    <xf numFmtId="0" fontId="3" fillId="0" borderId="8" xfId="0" applyFont="1" applyFill="1" applyBorder="1"/>
    <xf numFmtId="164" fontId="3" fillId="0" borderId="8" xfId="1" applyFont="1" applyFill="1" applyBorder="1" applyAlignment="1">
      <alignment horizontal="right"/>
    </xf>
    <xf numFmtId="164" fontId="3" fillId="0" borderId="0" xfId="1" applyFont="1" applyFill="1" applyBorder="1"/>
    <xf numFmtId="43" fontId="2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164" fontId="2" fillId="0" borderId="11" xfId="1" applyFont="1" applyFill="1" applyBorder="1"/>
    <xf numFmtId="164" fontId="2" fillId="0" borderId="12" xfId="1" applyFont="1" applyFill="1" applyBorder="1"/>
    <xf numFmtId="4" fontId="4" fillId="2" borderId="8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64" fontId="2" fillId="0" borderId="0" xfId="1" applyFont="1" applyFill="1" applyBorder="1" applyAlignment="1">
      <alignment vertical="center"/>
    </xf>
    <xf numFmtId="164" fontId="2" fillId="0" borderId="5" xfId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4" fontId="2" fillId="0" borderId="5" xfId="1" applyNumberFormat="1" applyFont="1" applyFill="1" applyBorder="1" applyAlignment="1">
      <alignment vertical="center"/>
    </xf>
    <xf numFmtId="164" fontId="3" fillId="0" borderId="9" xfId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164" fontId="2" fillId="0" borderId="8" xfId="1" applyFont="1" applyFill="1" applyBorder="1" applyAlignment="1">
      <alignment horizontal="right" vertical="center"/>
    </xf>
    <xf numFmtId="164" fontId="2" fillId="0" borderId="9" xfId="1" applyFont="1" applyFill="1" applyBorder="1" applyAlignment="1">
      <alignment horizontal="right" vertical="center"/>
    </xf>
    <xf numFmtId="43" fontId="2" fillId="0" borderId="0" xfId="0" applyNumberFormat="1" applyFont="1" applyFill="1" applyBorder="1" applyAlignment="1">
      <alignment vertical="center"/>
    </xf>
    <xf numFmtId="4" fontId="4" fillId="2" borderId="8" xfId="0" applyNumberFormat="1" applyFont="1" applyFill="1" applyBorder="1" applyAlignment="1">
      <alignment horizontal="right" vertical="center" wrapText="1"/>
    </xf>
    <xf numFmtId="164" fontId="3" fillId="0" borderId="0" xfId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64" fontId="2" fillId="0" borderId="11" xfId="1" applyFont="1" applyFill="1" applyBorder="1" applyAlignment="1">
      <alignment vertical="center"/>
    </xf>
    <xf numFmtId="164" fontId="2" fillId="0" borderId="12" xfId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164" fontId="3" fillId="0" borderId="14" xfId="1" applyFont="1" applyFill="1" applyBorder="1" applyAlignment="1">
      <alignment horizontal="right" vertical="center"/>
    </xf>
    <xf numFmtId="164" fontId="3" fillId="0" borderId="15" xfId="1" applyFont="1" applyFill="1" applyBorder="1" applyAlignment="1">
      <alignment horizontal="right" vertical="center"/>
    </xf>
    <xf numFmtId="164" fontId="3" fillId="0" borderId="9" xfId="1" applyFont="1" applyFill="1" applyBorder="1" applyAlignment="1">
      <alignment horizontal="right"/>
    </xf>
    <xf numFmtId="164" fontId="2" fillId="2" borderId="8" xfId="1" applyFont="1" applyFill="1" applyBorder="1" applyAlignment="1">
      <alignment horizontal="right" vertical="center"/>
    </xf>
    <xf numFmtId="164" fontId="3" fillId="2" borderId="8" xfId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43" fontId="2" fillId="2" borderId="0" xfId="0" applyNumberFormat="1" applyFont="1" applyFill="1" applyBorder="1"/>
    <xf numFmtId="164" fontId="2" fillId="0" borderId="8" xfId="1" applyFont="1" applyFill="1" applyBorder="1" applyAlignment="1">
      <alignment vertical="center"/>
    </xf>
    <xf numFmtId="164" fontId="2" fillId="0" borderId="0" xfId="1" applyFont="1" applyFill="1" applyBorder="1" applyAlignment="1">
      <alignment horizontal="left" vertical="center"/>
    </xf>
    <xf numFmtId="164" fontId="3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64" fontId="3" fillId="0" borderId="0" xfId="1" applyFont="1" applyFill="1" applyBorder="1" applyAlignment="1">
      <alignment vertical="top"/>
    </xf>
    <xf numFmtId="164" fontId="2" fillId="0" borderId="9" xfId="1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justify"/>
    </xf>
    <xf numFmtId="0" fontId="2" fillId="2" borderId="18" xfId="0" applyFont="1" applyFill="1" applyBorder="1" applyAlignment="1">
      <alignment horizontal="left" vertical="justify"/>
    </xf>
    <xf numFmtId="0" fontId="2" fillId="2" borderId="16" xfId="0" applyFont="1" applyFill="1" applyBorder="1" applyAlignment="1">
      <alignment horizontal="left" vertical="justify"/>
    </xf>
    <xf numFmtId="0" fontId="2" fillId="2" borderId="4" xfId="0" applyFont="1" applyFill="1" applyBorder="1" applyAlignment="1">
      <alignment horizontal="left" vertical="justify" wrapText="1"/>
    </xf>
    <xf numFmtId="0" fontId="2" fillId="2" borderId="0" xfId="0" applyFont="1" applyFill="1" applyBorder="1" applyAlignment="1">
      <alignment horizontal="left" vertical="justify" wrapText="1"/>
    </xf>
    <xf numFmtId="0" fontId="2" fillId="2" borderId="5" xfId="0" applyFont="1" applyFill="1" applyBorder="1" applyAlignment="1">
      <alignment horizontal="left"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montoya/Documents/ANI%202017/INGRESOS%202017/Copia%20de%20excell%20gastos(17)_Abr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codigo sinfad"/>
      <sheetName val="enero firma"/>
      <sheetName val="feb"/>
      <sheetName val="FEB FIRMA"/>
      <sheetName val="marzo"/>
      <sheetName val="marzo firma"/>
      <sheetName val="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6">
          <cell r="I146">
            <v>1550042000000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pane xSplit="2" ySplit="8" topLeftCell="C22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C32" sqref="C32"/>
    </sheetView>
  </sheetViews>
  <sheetFormatPr baseColWidth="10" defaultRowHeight="15" x14ac:dyDescent="0.25"/>
  <cols>
    <col min="1" max="1" width="15.85546875" style="1" customWidth="1"/>
    <col min="2" max="2" width="43.7109375" style="1" customWidth="1"/>
    <col min="3" max="3" width="22.85546875" style="3" customWidth="1"/>
    <col min="4" max="4" width="19.140625" style="3" customWidth="1"/>
    <col min="5" max="5" width="20.42578125" style="3" customWidth="1"/>
    <col min="6" max="6" width="26.28515625" style="3" customWidth="1"/>
    <col min="7" max="7" width="26" style="3" customWidth="1"/>
    <col min="8" max="16384" width="11.42578125" style="1"/>
  </cols>
  <sheetData>
    <row r="1" spans="1:7" ht="15.75" x14ac:dyDescent="0.25">
      <c r="A1" s="72" t="s">
        <v>0</v>
      </c>
      <c r="B1" s="73"/>
      <c r="C1" s="73"/>
      <c r="D1" s="73"/>
      <c r="E1" s="73"/>
      <c r="F1" s="73"/>
      <c r="G1" s="74"/>
    </row>
    <row r="2" spans="1:7" x14ac:dyDescent="0.25">
      <c r="A2" s="75"/>
      <c r="B2" s="76"/>
      <c r="C2" s="76"/>
      <c r="D2" s="76"/>
      <c r="E2" s="76"/>
      <c r="F2" s="76"/>
      <c r="G2" s="77"/>
    </row>
    <row r="3" spans="1:7" x14ac:dyDescent="0.25">
      <c r="A3" s="2"/>
      <c r="G3" s="4"/>
    </row>
    <row r="4" spans="1:7" x14ac:dyDescent="0.25">
      <c r="A4" s="5" t="s">
        <v>1</v>
      </c>
      <c r="G4" s="4"/>
    </row>
    <row r="5" spans="1:7" x14ac:dyDescent="0.25">
      <c r="A5" s="2"/>
      <c r="G5" s="6"/>
    </row>
    <row r="6" spans="1:7" x14ac:dyDescent="0.25">
      <c r="A6" s="2" t="s">
        <v>2</v>
      </c>
      <c r="B6" s="1" t="s">
        <v>3</v>
      </c>
      <c r="E6" s="3" t="s">
        <v>4</v>
      </c>
      <c r="F6" s="3" t="s">
        <v>52</v>
      </c>
      <c r="G6" s="4" t="s">
        <v>47</v>
      </c>
    </row>
    <row r="7" spans="1:7" ht="15.75" thickBot="1" x14ac:dyDescent="0.3">
      <c r="A7" s="2"/>
      <c r="G7" s="4"/>
    </row>
    <row r="8" spans="1:7" s="9" customFormat="1" ht="48.75" customHeight="1" thickBot="1" x14ac:dyDescent="0.3">
      <c r="A8" s="47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27" customHeight="1" x14ac:dyDescent="0.25">
      <c r="A9" s="51">
        <v>3</v>
      </c>
      <c r="B9" s="52" t="s">
        <v>12</v>
      </c>
      <c r="C9" s="53">
        <f>+C10+C21</f>
        <v>263314200000</v>
      </c>
      <c r="D9" s="53">
        <f t="shared" ref="D9:G9" si="0">+D10+D21</f>
        <v>0</v>
      </c>
      <c r="E9" s="53">
        <f t="shared" si="0"/>
        <v>263314200000</v>
      </c>
      <c r="F9" s="53">
        <f t="shared" si="0"/>
        <v>19249283843.259998</v>
      </c>
      <c r="G9" s="54">
        <f t="shared" si="0"/>
        <v>244064916156.74002</v>
      </c>
    </row>
    <row r="10" spans="1:7" x14ac:dyDescent="0.25">
      <c r="A10" s="13">
        <v>31</v>
      </c>
      <c r="B10" s="14" t="s">
        <v>13</v>
      </c>
      <c r="C10" s="15">
        <f>+C11</f>
        <v>263122200000</v>
      </c>
      <c r="D10" s="15"/>
      <c r="E10" s="15">
        <f>+E11</f>
        <v>263122200000</v>
      </c>
      <c r="F10" s="15">
        <f t="shared" ref="F10" si="1">+F11</f>
        <v>19210648513.169998</v>
      </c>
      <c r="G10" s="16">
        <f>E10-F10</f>
        <v>243911551486.83002</v>
      </c>
    </row>
    <row r="11" spans="1:7" x14ac:dyDescent="0.25">
      <c r="A11" s="13">
        <v>312</v>
      </c>
      <c r="B11" s="14" t="s">
        <v>14</v>
      </c>
      <c r="C11" s="15">
        <f>C12+C15</f>
        <v>263122200000</v>
      </c>
      <c r="D11" s="15"/>
      <c r="E11" s="15">
        <f>C11+D11</f>
        <v>263122200000</v>
      </c>
      <c r="F11" s="15">
        <f>F15</f>
        <v>19210648513.169998</v>
      </c>
      <c r="G11" s="16">
        <f>E11-F11</f>
        <v>243911551486.83002</v>
      </c>
    </row>
    <row r="12" spans="1:7" x14ac:dyDescent="0.25">
      <c r="A12" s="13">
        <v>3127</v>
      </c>
      <c r="B12" s="14" t="s">
        <v>15</v>
      </c>
      <c r="C12" s="15">
        <v>684000000</v>
      </c>
      <c r="D12" s="15"/>
      <c r="E12" s="15">
        <f>C12</f>
        <v>684000000</v>
      </c>
      <c r="F12" s="15">
        <v>0</v>
      </c>
      <c r="G12" s="16">
        <f>E12-F12</f>
        <v>684000000</v>
      </c>
    </row>
    <row r="13" spans="1:7" x14ac:dyDescent="0.25">
      <c r="A13" s="13">
        <v>312701</v>
      </c>
      <c r="B13" s="14" t="s">
        <v>51</v>
      </c>
      <c r="C13" s="15">
        <f>C14</f>
        <v>684000000</v>
      </c>
      <c r="D13" s="15"/>
      <c r="E13" s="15">
        <f t="shared" ref="E13:E14" si="2">C13</f>
        <v>684000000</v>
      </c>
      <c r="F13" s="15"/>
      <c r="G13" s="16"/>
    </row>
    <row r="14" spans="1:7" x14ac:dyDescent="0.25">
      <c r="A14" s="13">
        <v>31270107</v>
      </c>
      <c r="B14" s="14" t="s">
        <v>50</v>
      </c>
      <c r="C14" s="15">
        <v>684000000</v>
      </c>
      <c r="D14" s="15"/>
      <c r="E14" s="15">
        <f t="shared" si="2"/>
        <v>684000000</v>
      </c>
      <c r="F14" s="15"/>
      <c r="G14" s="16"/>
    </row>
    <row r="15" spans="1:7" x14ac:dyDescent="0.25">
      <c r="A15" s="13">
        <v>3128</v>
      </c>
      <c r="B15" s="14" t="s">
        <v>16</v>
      </c>
      <c r="C15" s="15">
        <v>262438200000</v>
      </c>
      <c r="D15" s="15"/>
      <c r="E15" s="15">
        <f>C15</f>
        <v>262438200000</v>
      </c>
      <c r="F15" s="15">
        <f>F16+F18</f>
        <v>19210648513.169998</v>
      </c>
      <c r="G15" s="16">
        <f t="shared" ref="G15:G23" si="3">E15-F15</f>
        <v>243227551486.83002</v>
      </c>
    </row>
    <row r="16" spans="1:7" x14ac:dyDescent="0.25">
      <c r="A16" s="13">
        <v>31281</v>
      </c>
      <c r="B16" s="14" t="s">
        <v>17</v>
      </c>
      <c r="C16" s="15">
        <f>C17</f>
        <v>192163569881</v>
      </c>
      <c r="D16" s="15"/>
      <c r="E16" s="15">
        <f>C16</f>
        <v>192163569881</v>
      </c>
      <c r="F16" s="15">
        <f>F17</f>
        <v>16796552563</v>
      </c>
      <c r="G16" s="16">
        <f t="shared" si="3"/>
        <v>175367017318</v>
      </c>
    </row>
    <row r="17" spans="1:7" x14ac:dyDescent="0.25">
      <c r="A17" s="13">
        <v>312811</v>
      </c>
      <c r="B17" s="14" t="s">
        <v>18</v>
      </c>
      <c r="C17" s="15">
        <v>192163569881</v>
      </c>
      <c r="D17" s="15"/>
      <c r="E17" s="15">
        <f>C17</f>
        <v>192163569881</v>
      </c>
      <c r="F17" s="15">
        <v>16796552563</v>
      </c>
      <c r="G17" s="16">
        <f t="shared" si="3"/>
        <v>175367017318</v>
      </c>
    </row>
    <row r="18" spans="1:7" x14ac:dyDescent="0.25">
      <c r="A18" s="13">
        <v>31282</v>
      </c>
      <c r="B18" s="14" t="s">
        <v>19</v>
      </c>
      <c r="C18" s="15">
        <f>C19+C20</f>
        <v>70274630119</v>
      </c>
      <c r="D18" s="15"/>
      <c r="E18" s="15">
        <f>E19+E20</f>
        <v>70274630119</v>
      </c>
      <c r="F18" s="15">
        <f>F19+F20</f>
        <v>2414095950.1700001</v>
      </c>
      <c r="G18" s="16">
        <f t="shared" si="3"/>
        <v>67860534168.830002</v>
      </c>
    </row>
    <row r="19" spans="1:7" x14ac:dyDescent="0.25">
      <c r="A19" s="13">
        <v>312821</v>
      </c>
      <c r="B19" s="14" t="s">
        <v>20</v>
      </c>
      <c r="C19" s="15">
        <v>3000000</v>
      </c>
      <c r="D19" s="15"/>
      <c r="E19" s="15">
        <f t="shared" ref="E19:E24" si="4">C19</f>
        <v>3000000</v>
      </c>
      <c r="F19" s="15">
        <v>427224</v>
      </c>
      <c r="G19" s="16">
        <f t="shared" si="3"/>
        <v>2572776</v>
      </c>
    </row>
    <row r="20" spans="1:7" x14ac:dyDescent="0.25">
      <c r="A20" s="13">
        <v>312822</v>
      </c>
      <c r="B20" s="14" t="s">
        <v>21</v>
      </c>
      <c r="C20" s="15">
        <v>70271630119</v>
      </c>
      <c r="D20" s="15"/>
      <c r="E20" s="15">
        <f t="shared" si="4"/>
        <v>70271630119</v>
      </c>
      <c r="F20" s="15">
        <v>2413668726.1700001</v>
      </c>
      <c r="G20" s="16">
        <f t="shared" si="3"/>
        <v>67857961392.830002</v>
      </c>
    </row>
    <row r="21" spans="1:7" x14ac:dyDescent="0.25">
      <c r="A21" s="13">
        <v>32</v>
      </c>
      <c r="B21" s="14" t="s">
        <v>22</v>
      </c>
      <c r="C21" s="15">
        <f>C22+C25</f>
        <v>192000000</v>
      </c>
      <c r="D21" s="15"/>
      <c r="E21" s="15">
        <f t="shared" si="4"/>
        <v>192000000</v>
      </c>
      <c r="F21" s="15">
        <f>F22+F26</f>
        <v>38635330.090000004</v>
      </c>
      <c r="G21" s="16">
        <f t="shared" si="3"/>
        <v>153364669.91</v>
      </c>
    </row>
    <row r="22" spans="1:7" x14ac:dyDescent="0.25">
      <c r="A22" s="13">
        <v>3230</v>
      </c>
      <c r="B22" s="14" t="s">
        <v>23</v>
      </c>
      <c r="C22" s="3">
        <f>C23+C24</f>
        <v>152000000</v>
      </c>
      <c r="D22" s="15"/>
      <c r="E22" s="15">
        <f t="shared" si="4"/>
        <v>152000000</v>
      </c>
      <c r="F22" s="15">
        <f>F23</f>
        <v>6387818.6600000001</v>
      </c>
      <c r="G22" s="16">
        <f t="shared" si="3"/>
        <v>145612181.34</v>
      </c>
    </row>
    <row r="23" spans="1:7" x14ac:dyDescent="0.25">
      <c r="A23" s="13">
        <v>32303</v>
      </c>
      <c r="B23" s="14" t="s">
        <v>24</v>
      </c>
      <c r="C23" s="15">
        <v>20000000</v>
      </c>
      <c r="D23" s="15"/>
      <c r="E23" s="15">
        <f t="shared" si="4"/>
        <v>20000000</v>
      </c>
      <c r="F23" s="15">
        <v>6387818.6600000001</v>
      </c>
      <c r="G23" s="16">
        <f t="shared" si="3"/>
        <v>13612181.34</v>
      </c>
    </row>
    <row r="24" spans="1:7" x14ac:dyDescent="0.25">
      <c r="A24" s="13">
        <v>32308</v>
      </c>
      <c r="B24" s="14" t="s">
        <v>49</v>
      </c>
      <c r="C24" s="15">
        <v>132000000</v>
      </c>
      <c r="D24" s="15"/>
      <c r="E24" s="15">
        <f t="shared" si="4"/>
        <v>132000000</v>
      </c>
      <c r="F24" s="15"/>
      <c r="G24" s="16"/>
    </row>
    <row r="25" spans="1:7" x14ac:dyDescent="0.25">
      <c r="A25" s="13">
        <v>325</v>
      </c>
      <c r="B25" s="14" t="s">
        <v>48</v>
      </c>
      <c r="C25" s="15">
        <f>C26</f>
        <v>40000000</v>
      </c>
      <c r="D25" s="15"/>
      <c r="E25" s="15">
        <f>E26</f>
        <v>40000000</v>
      </c>
      <c r="F25" s="15"/>
      <c r="G25" s="16"/>
    </row>
    <row r="26" spans="1:7" x14ac:dyDescent="0.25">
      <c r="A26" s="13">
        <v>3255</v>
      </c>
      <c r="B26" s="14" t="s">
        <v>25</v>
      </c>
      <c r="C26" s="15">
        <f>C27</f>
        <v>40000000</v>
      </c>
      <c r="D26" s="15"/>
      <c r="E26" s="15">
        <f>E27</f>
        <v>40000000</v>
      </c>
      <c r="F26" s="15">
        <f>F27</f>
        <v>32247511.43</v>
      </c>
      <c r="G26" s="16">
        <f>E26-F26</f>
        <v>7752488.5700000003</v>
      </c>
    </row>
    <row r="27" spans="1:7" x14ac:dyDescent="0.25">
      <c r="A27" s="13">
        <v>32551</v>
      </c>
      <c r="B27" s="17" t="s">
        <v>26</v>
      </c>
      <c r="C27" s="15">
        <f>C28+C29+C30</f>
        <v>40000000</v>
      </c>
      <c r="D27" s="15"/>
      <c r="E27" s="15">
        <f>E28+E29+E30</f>
        <v>40000000</v>
      </c>
      <c r="F27" s="15">
        <f>F28+F29+F30</f>
        <v>32247511.43</v>
      </c>
      <c r="G27" s="16">
        <f>E27-F27</f>
        <v>7752488.5700000003</v>
      </c>
    </row>
    <row r="28" spans="1:7" x14ac:dyDescent="0.25">
      <c r="A28" s="13">
        <v>325511</v>
      </c>
      <c r="B28" s="17" t="s">
        <v>27</v>
      </c>
      <c r="C28" s="15">
        <v>30000000</v>
      </c>
      <c r="D28" s="15"/>
      <c r="E28" s="15">
        <f>C28</f>
        <v>30000000</v>
      </c>
      <c r="F28" s="15">
        <v>32247511.43</v>
      </c>
      <c r="G28" s="16">
        <f>E28-F28</f>
        <v>-2247511.4299999997</v>
      </c>
    </row>
    <row r="29" spans="1:7" x14ac:dyDescent="0.25">
      <c r="A29" s="13">
        <v>325513</v>
      </c>
      <c r="B29" s="17" t="s">
        <v>28</v>
      </c>
      <c r="C29" s="15">
        <v>0</v>
      </c>
      <c r="D29" s="15"/>
      <c r="E29" s="15">
        <v>0</v>
      </c>
      <c r="F29" s="15"/>
      <c r="G29" s="16">
        <f>E29-F29</f>
        <v>0</v>
      </c>
    </row>
    <row r="30" spans="1:7" x14ac:dyDescent="0.25">
      <c r="A30" s="13">
        <v>325514</v>
      </c>
      <c r="B30" s="17" t="s">
        <v>29</v>
      </c>
      <c r="C30" s="15">
        <v>10000000</v>
      </c>
      <c r="D30" s="15"/>
      <c r="E30" s="15">
        <f>C30</f>
        <v>10000000</v>
      </c>
      <c r="F30" s="15"/>
      <c r="G30" s="16">
        <f>E30-F30</f>
        <v>10000000</v>
      </c>
    </row>
    <row r="31" spans="1:7" s="9" customFormat="1" x14ac:dyDescent="0.25">
      <c r="A31" s="49">
        <v>4</v>
      </c>
      <c r="B31" s="18" t="s">
        <v>30</v>
      </c>
      <c r="C31" s="19">
        <f>+C32+C33+C34</f>
        <v>2376097884869</v>
      </c>
      <c r="D31" s="19">
        <f t="shared" ref="D31:G31" si="5">+D32+D33+D34</f>
        <v>0</v>
      </c>
      <c r="E31" s="19">
        <f t="shared" si="5"/>
        <v>2376097884869</v>
      </c>
      <c r="F31" s="19">
        <f t="shared" si="5"/>
        <v>0</v>
      </c>
      <c r="G31" s="55">
        <f t="shared" si="5"/>
        <v>2376097884869</v>
      </c>
    </row>
    <row r="32" spans="1:7" x14ac:dyDescent="0.25">
      <c r="A32" s="13">
        <v>41</v>
      </c>
      <c r="B32" s="14" t="s">
        <v>31</v>
      </c>
      <c r="C32" s="15">
        <v>2013993633</v>
      </c>
      <c r="D32" s="15"/>
      <c r="E32" s="15">
        <f>C32</f>
        <v>2013993633</v>
      </c>
      <c r="F32" s="15">
        <v>0</v>
      </c>
      <c r="G32" s="16">
        <f>E32-F32</f>
        <v>2013993633</v>
      </c>
    </row>
    <row r="33" spans="1:7" x14ac:dyDescent="0.25">
      <c r="A33" s="13">
        <v>42</v>
      </c>
      <c r="B33" s="14" t="s">
        <v>32</v>
      </c>
      <c r="C33" s="15">
        <v>824041891236</v>
      </c>
      <c r="D33" s="15"/>
      <c r="E33" s="15">
        <f>C33</f>
        <v>824041891236</v>
      </c>
      <c r="F33" s="15">
        <v>0</v>
      </c>
      <c r="G33" s="16">
        <f>E33-F33</f>
        <v>824041891236</v>
      </c>
    </row>
    <row r="34" spans="1:7" x14ac:dyDescent="0.25">
      <c r="A34" s="13">
        <v>43</v>
      </c>
      <c r="B34" s="14" t="s">
        <v>33</v>
      </c>
      <c r="C34" s="27">
        <v>1550042000000</v>
      </c>
      <c r="D34" s="15"/>
      <c r="E34" s="15">
        <f>C34</f>
        <v>1550042000000</v>
      </c>
      <c r="F34" s="15">
        <v>0</v>
      </c>
      <c r="G34" s="16">
        <f>E34-F34</f>
        <v>1550042000000</v>
      </c>
    </row>
    <row r="35" spans="1:7" x14ac:dyDescent="0.25">
      <c r="A35" s="78" t="s">
        <v>34</v>
      </c>
      <c r="B35" s="79"/>
      <c r="C35" s="15">
        <f>+C9+C31</f>
        <v>2639412084869</v>
      </c>
      <c r="D35" s="15">
        <f t="shared" ref="D35:G35" si="6">+D9+D31</f>
        <v>0</v>
      </c>
      <c r="E35" s="15">
        <f t="shared" si="6"/>
        <v>2639412084869</v>
      </c>
      <c r="F35" s="15">
        <f t="shared" si="6"/>
        <v>19249283843.259998</v>
      </c>
      <c r="G35" s="16">
        <f t="shared" si="6"/>
        <v>2620162801025.7402</v>
      </c>
    </row>
    <row r="36" spans="1:7" x14ac:dyDescent="0.25">
      <c r="A36" s="2"/>
      <c r="G36" s="4"/>
    </row>
    <row r="37" spans="1:7" x14ac:dyDescent="0.25">
      <c r="A37" s="2"/>
      <c r="G37" s="4"/>
    </row>
    <row r="38" spans="1:7" x14ac:dyDescent="0.25">
      <c r="A38" s="2"/>
      <c r="G38" s="4"/>
    </row>
    <row r="39" spans="1:7" x14ac:dyDescent="0.25">
      <c r="A39" s="2" t="s">
        <v>35</v>
      </c>
      <c r="E39" s="3" t="s">
        <v>36</v>
      </c>
      <c r="G39" s="4"/>
    </row>
    <row r="40" spans="1:7" x14ac:dyDescent="0.25">
      <c r="A40" s="5" t="s">
        <v>37</v>
      </c>
      <c r="D40" s="20"/>
      <c r="E40" s="20" t="s">
        <v>38</v>
      </c>
      <c r="G40" s="4"/>
    </row>
    <row r="41" spans="1:7" s="3" customFormat="1" x14ac:dyDescent="0.25">
      <c r="A41" s="5" t="s">
        <v>39</v>
      </c>
      <c r="B41" s="1"/>
      <c r="D41" s="20"/>
      <c r="E41" s="20" t="s">
        <v>40</v>
      </c>
      <c r="G41" s="4"/>
    </row>
    <row r="42" spans="1:7" s="3" customFormat="1" x14ac:dyDescent="0.25">
      <c r="A42" s="5"/>
      <c r="B42" s="1"/>
      <c r="C42" s="20"/>
      <c r="D42" s="20"/>
      <c r="E42" s="20"/>
      <c r="G42" s="4"/>
    </row>
    <row r="43" spans="1:7" x14ac:dyDescent="0.25">
      <c r="A43" s="2"/>
      <c r="C43" s="20"/>
      <c r="G43" s="4"/>
    </row>
    <row r="44" spans="1:7" x14ac:dyDescent="0.25">
      <c r="A44" s="2"/>
      <c r="G44" s="4"/>
    </row>
    <row r="45" spans="1:7" s="3" customFormat="1" x14ac:dyDescent="0.25">
      <c r="A45" s="2" t="s">
        <v>41</v>
      </c>
      <c r="B45" s="1"/>
      <c r="E45" s="3" t="s">
        <v>42</v>
      </c>
      <c r="G45" s="4"/>
    </row>
    <row r="46" spans="1:7" s="3" customFormat="1" x14ac:dyDescent="0.25">
      <c r="A46" s="5" t="s">
        <v>43</v>
      </c>
      <c r="B46" s="1"/>
      <c r="C46" s="21"/>
      <c r="E46" s="20" t="s">
        <v>44</v>
      </c>
      <c r="G46" s="4"/>
    </row>
    <row r="47" spans="1:7" s="3" customFormat="1" x14ac:dyDescent="0.25">
      <c r="A47" s="5" t="s">
        <v>45</v>
      </c>
      <c r="B47" s="1"/>
      <c r="C47" s="22"/>
      <c r="E47" s="20" t="s">
        <v>46</v>
      </c>
      <c r="G47" s="4"/>
    </row>
    <row r="48" spans="1:7" x14ac:dyDescent="0.25">
      <c r="A48" s="2"/>
      <c r="G48" s="4"/>
    </row>
    <row r="49" spans="1:7" x14ac:dyDescent="0.25">
      <c r="A49" s="2"/>
      <c r="G49" s="4"/>
    </row>
    <row r="50" spans="1:7" ht="15.75" thickBot="1" x14ac:dyDescent="0.3">
      <c r="A50" s="23"/>
      <c r="B50" s="24"/>
      <c r="C50" s="25"/>
      <c r="D50" s="25"/>
      <c r="E50" s="25"/>
      <c r="F50" s="25"/>
      <c r="G50" s="26"/>
    </row>
  </sheetData>
  <mergeCells count="3">
    <mergeCell ref="A1:G1"/>
    <mergeCell ref="A2:G2"/>
    <mergeCell ref="A35:B35"/>
  </mergeCells>
  <printOptions horizontalCentered="1" verticalCentered="1"/>
  <pageMargins left="0.9055118110236221" right="0.51181102362204722" top="0.74803149606299213" bottom="0.55118110236220474" header="0.31496062992125984" footer="0.31496062992125984"/>
  <pageSetup scale="65" orientation="landscape" r:id="rId1"/>
  <ignoredErrors>
    <ignoredError sqref="E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pane xSplit="2" ySplit="8" topLeftCell="C27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14" sqref="F14"/>
    </sheetView>
  </sheetViews>
  <sheetFormatPr baseColWidth="10" defaultRowHeight="20.100000000000001" customHeight="1" x14ac:dyDescent="0.25"/>
  <cols>
    <col min="1" max="1" width="17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0" t="s">
        <v>0</v>
      </c>
      <c r="B1" s="81"/>
      <c r="C1" s="81"/>
      <c r="D1" s="81"/>
      <c r="E1" s="81"/>
      <c r="F1" s="81"/>
      <c r="G1" s="82"/>
    </row>
    <row r="2" spans="1:9" ht="5.25" customHeight="1" x14ac:dyDescent="0.25">
      <c r="A2" s="83"/>
      <c r="B2" s="84"/>
      <c r="C2" s="84"/>
      <c r="D2" s="84"/>
      <c r="E2" s="84"/>
      <c r="F2" s="84"/>
      <c r="G2" s="85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53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47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1">
        <v>3</v>
      </c>
      <c r="B9" s="52" t="s">
        <v>12</v>
      </c>
      <c r="C9" s="53">
        <f>+C10+C21</f>
        <v>263314200000</v>
      </c>
      <c r="D9" s="53">
        <f t="shared" ref="D9:G9" si="0">+D10+D21</f>
        <v>0</v>
      </c>
      <c r="E9" s="53">
        <f t="shared" si="0"/>
        <v>263314200000</v>
      </c>
      <c r="F9" s="53">
        <f t="shared" si="0"/>
        <v>41488293301.779999</v>
      </c>
      <c r="G9" s="54">
        <f t="shared" si="0"/>
        <v>221825906698.22003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37">
        <f t="shared" ref="F10" si="1">+F11</f>
        <v>41438918380.479996</v>
      </c>
      <c r="G10" s="38">
        <f>E10-F10</f>
        <v>221683281619.52002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37">
        <f>F15</f>
        <v>41438918380.479996</v>
      </c>
      <c r="G11" s="38">
        <f>E11-F11</f>
        <v>221683281619.52002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>C12</f>
        <v>684000000</v>
      </c>
      <c r="F12" s="37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ref="E13:E14" si="2">C13</f>
        <v>684000000</v>
      </c>
      <c r="F13" s="37">
        <v>0</v>
      </c>
      <c r="G13" s="38">
        <f t="shared" ref="G13:G30" si="3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2"/>
        <v>684000000</v>
      </c>
      <c r="F14" s="37">
        <v>0</v>
      </c>
      <c r="G14" s="38">
        <f t="shared" si="3"/>
        <v>684000000</v>
      </c>
    </row>
    <row r="15" spans="1:9" ht="18" customHeight="1" x14ac:dyDescent="0.25">
      <c r="A15" s="48">
        <v>3128</v>
      </c>
      <c r="B15" s="36" t="s">
        <v>16</v>
      </c>
      <c r="C15" s="37">
        <v>262438200000</v>
      </c>
      <c r="D15" s="37"/>
      <c r="E15" s="37">
        <f>C15</f>
        <v>262438200000</v>
      </c>
      <c r="F15" s="37">
        <f>F16+F18</f>
        <v>41438918380.479996</v>
      </c>
      <c r="G15" s="38">
        <f t="shared" si="3"/>
        <v>220999281619.52002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>C16</f>
        <v>192163569881</v>
      </c>
      <c r="F16" s="37">
        <f>F17</f>
        <v>33922149840</v>
      </c>
      <c r="G16" s="38">
        <f t="shared" si="3"/>
        <v>158241420041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>C17</f>
        <v>192163569881</v>
      </c>
      <c r="F17" s="37">
        <v>33922149840</v>
      </c>
      <c r="G17" s="38">
        <f t="shared" si="3"/>
        <v>158241420041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37">
        <f>F19+F20</f>
        <v>7516768540.4799995</v>
      </c>
      <c r="G18" s="38">
        <f t="shared" si="3"/>
        <v>62757861578.520004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4">C19</f>
        <v>3000000</v>
      </c>
      <c r="F19" s="37">
        <v>1665888</v>
      </c>
      <c r="G19" s="38">
        <f t="shared" si="3"/>
        <v>1334112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4"/>
        <v>70271630119</v>
      </c>
      <c r="F20" s="37">
        <v>7515102652.4799995</v>
      </c>
      <c r="G20" s="38">
        <f t="shared" si="3"/>
        <v>62756527466.520004</v>
      </c>
    </row>
    <row r="21" spans="1:7" ht="18" customHeight="1" x14ac:dyDescent="0.25">
      <c r="A21" s="48">
        <v>32</v>
      </c>
      <c r="B21" s="36" t="s">
        <v>22</v>
      </c>
      <c r="C21" s="37">
        <f>C22+C25</f>
        <v>192000000</v>
      </c>
      <c r="D21" s="37"/>
      <c r="E21" s="37">
        <f t="shared" si="4"/>
        <v>192000000</v>
      </c>
      <c r="F21" s="37">
        <f>F22+F26</f>
        <v>49374921.299999997</v>
      </c>
      <c r="G21" s="38">
        <f t="shared" si="3"/>
        <v>142625078.69999999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4"/>
        <v>152000000</v>
      </c>
      <c r="F22" s="37">
        <f>F23</f>
        <v>9147076.8699999992</v>
      </c>
      <c r="G22" s="38">
        <f t="shared" si="3"/>
        <v>142852923.13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4"/>
        <v>20000000</v>
      </c>
      <c r="F23" s="37">
        <v>9147076.8699999992</v>
      </c>
      <c r="G23" s="38">
        <f t="shared" si="3"/>
        <v>10852923.130000001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4"/>
        <v>132000000</v>
      </c>
      <c r="F24" s="37">
        <v>0</v>
      </c>
      <c r="G24" s="38">
        <f t="shared" si="3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37">
        <f>F26</f>
        <v>40227844.43</v>
      </c>
      <c r="G25" s="38">
        <f t="shared" si="3"/>
        <v>-227844.4299999997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37">
        <f>F27</f>
        <v>40227844.43</v>
      </c>
      <c r="G26" s="38">
        <f t="shared" si="3"/>
        <v>-227844.4299999997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37">
        <f>F28+F29+F30</f>
        <v>40227844.43</v>
      </c>
      <c r="G27" s="38">
        <f t="shared" si="3"/>
        <v>-227844.4299999997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37">
        <v>33511844.43</v>
      </c>
      <c r="G28" s="38">
        <f t="shared" si="3"/>
        <v>-3511844.4299999997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37">
        <v>0</v>
      </c>
      <c r="G29" s="38">
        <f t="shared" si="3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37">
        <v>6716000</v>
      </c>
      <c r="G30" s="38">
        <f t="shared" si="3"/>
        <v>3284000</v>
      </c>
    </row>
    <row r="31" spans="1:7" s="12" customFormat="1" ht="18" customHeight="1" x14ac:dyDescent="0.25">
      <c r="A31" s="48">
        <v>4</v>
      </c>
      <c r="B31" s="10" t="s">
        <v>30</v>
      </c>
      <c r="C31" s="11">
        <f>+C32+C33+C34</f>
        <v>2376097884869</v>
      </c>
      <c r="D31" s="11">
        <f t="shared" ref="D31:F31" si="5">+D32+D33+D34</f>
        <v>0</v>
      </c>
      <c r="E31" s="11">
        <f t="shared" si="5"/>
        <v>2376097884869</v>
      </c>
      <c r="F31" s="11">
        <f t="shared" si="5"/>
        <v>38479995182</v>
      </c>
      <c r="G31" s="34">
        <f>+G32+G33+G34</f>
        <v>2337617889687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0</v>
      </c>
      <c r="G32" s="38">
        <f>E32-F32</f>
        <v>2013993633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0</v>
      </c>
      <c r="G33" s="38">
        <f>E33-F33</f>
        <v>824041891236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38479995182</v>
      </c>
      <c r="G34" s="38">
        <f>E34-F34</f>
        <v>1511562004818</v>
      </c>
    </row>
    <row r="35" spans="1:7" ht="18" customHeight="1" x14ac:dyDescent="0.25">
      <c r="A35" s="86" t="s">
        <v>34</v>
      </c>
      <c r="B35" s="87"/>
      <c r="C35" s="37">
        <f>+C9+C31</f>
        <v>2639412084869</v>
      </c>
      <c r="D35" s="37">
        <f t="shared" ref="D35" si="6">+D9+D31</f>
        <v>0</v>
      </c>
      <c r="E35" s="37">
        <f>+E9+E31</f>
        <v>2639412084869</v>
      </c>
      <c r="F35" s="37">
        <f>+F9+F31</f>
        <v>79968288483.779999</v>
      </c>
      <c r="G35" s="38">
        <f>+G9+G31</f>
        <v>2559443796385.2202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G44" sqref="G44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0" t="s">
        <v>0</v>
      </c>
      <c r="B1" s="81"/>
      <c r="C1" s="81"/>
      <c r="D1" s="81"/>
      <c r="E1" s="81"/>
      <c r="F1" s="81"/>
      <c r="G1" s="82"/>
    </row>
    <row r="2" spans="1:9" ht="5.25" customHeight="1" x14ac:dyDescent="0.25">
      <c r="A2" s="83"/>
      <c r="B2" s="84"/>
      <c r="C2" s="84"/>
      <c r="D2" s="84"/>
      <c r="E2" s="84"/>
      <c r="F2" s="84"/>
      <c r="G2" s="85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56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0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60903940598.809998</v>
      </c>
      <c r="G9" s="34">
        <f>+G10+G21</f>
        <v>202410259401.19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60830581405.419998</v>
      </c>
      <c r="G10" s="38">
        <f>E10-F10</f>
        <v>202291618594.58002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60830581405.419998</v>
      </c>
      <c r="G11" s="38">
        <f>E11-F11</f>
        <v>202291618594.58002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50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60830581405.419998</v>
      </c>
      <c r="G15" s="38">
        <f t="shared" si="1"/>
        <v>201607618594.58002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50026719824</v>
      </c>
      <c r="G16" s="38">
        <f t="shared" si="1"/>
        <v>142136850057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50026719824</v>
      </c>
      <c r="G17" s="38">
        <f t="shared" si="1"/>
        <v>142136850057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10803861581.42</v>
      </c>
      <c r="G18" s="38">
        <f t="shared" si="1"/>
        <v>59470768537.580002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2008165</v>
      </c>
      <c r="G19" s="38">
        <f t="shared" si="1"/>
        <v>991835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10801853416.42</v>
      </c>
      <c r="G20" s="38">
        <f t="shared" si="1"/>
        <v>59469776702.580002</v>
      </c>
    </row>
    <row r="21" spans="1:7" ht="18" customHeight="1" x14ac:dyDescent="0.25">
      <c r="A21" s="50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73359193.390000001</v>
      </c>
      <c r="G21" s="38">
        <f t="shared" si="1"/>
        <v>118640806.61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13682537.960000001</v>
      </c>
      <c r="G22" s="38">
        <f t="shared" si="1"/>
        <v>138317462.03999999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13682537.960000001</v>
      </c>
      <c r="G23" s="38">
        <f t="shared" si="1"/>
        <v>6317462.0399999991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50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360568504267</v>
      </c>
      <c r="G31" s="34">
        <f>+G32+G33+G34</f>
        <v>2015529380602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0</v>
      </c>
      <c r="G32" s="38">
        <f>E32-F32</f>
        <v>2013993633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38479995182</v>
      </c>
      <c r="G34" s="38">
        <f>E34-F34</f>
        <v>1511562004818</v>
      </c>
    </row>
    <row r="35" spans="1:7" ht="18" customHeight="1" x14ac:dyDescent="0.25">
      <c r="A35" s="86" t="s">
        <v>34</v>
      </c>
      <c r="B35" s="87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421472444865.81</v>
      </c>
      <c r="G35" s="38">
        <f>+G9+G31</f>
        <v>2217939640003.1899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32" sqref="F32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0" t="s">
        <v>0</v>
      </c>
      <c r="B1" s="81"/>
      <c r="C1" s="81"/>
      <c r="D1" s="81"/>
      <c r="E1" s="81"/>
      <c r="F1" s="81"/>
      <c r="G1" s="82"/>
    </row>
    <row r="2" spans="1:9" ht="5.25" customHeight="1" x14ac:dyDescent="0.25">
      <c r="A2" s="83"/>
      <c r="B2" s="84"/>
      <c r="C2" s="84"/>
      <c r="D2" s="84"/>
      <c r="E2" s="84"/>
      <c r="F2" s="84"/>
      <c r="G2" s="85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57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9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77162611077.059998</v>
      </c>
      <c r="G9" s="34">
        <f>+G10+G21</f>
        <v>186151588922.94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77085813567.059998</v>
      </c>
      <c r="G10" s="38">
        <f>E10-F10</f>
        <v>186036386432.94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77085813567.059998</v>
      </c>
      <c r="G11" s="38">
        <f>E11-F11</f>
        <v>186036386432.94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59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77085813567.059998</v>
      </c>
      <c r="G15" s="38">
        <f t="shared" si="1"/>
        <v>185352386432.94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65891401059</v>
      </c>
      <c r="G16" s="38">
        <f t="shared" si="1"/>
        <v>126272168822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65891401059</v>
      </c>
      <c r="G17" s="38">
        <f t="shared" si="1"/>
        <v>126272168822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11194412508.059999</v>
      </c>
      <c r="G18" s="38">
        <f t="shared" si="1"/>
        <v>59080217610.940002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2385081</v>
      </c>
      <c r="G19" s="38">
        <f t="shared" si="1"/>
        <v>614919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11192027427.059999</v>
      </c>
      <c r="G20" s="38">
        <f t="shared" si="1"/>
        <v>59079602691.940002</v>
      </c>
    </row>
    <row r="21" spans="1:7" ht="18" customHeight="1" x14ac:dyDescent="0.25">
      <c r="A21" s="59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76797510</v>
      </c>
      <c r="G21" s="38">
        <f t="shared" si="1"/>
        <v>115202490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17120854.57</v>
      </c>
      <c r="G22" s="38">
        <f t="shared" si="1"/>
        <v>134879145.43000001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17120854.57</v>
      </c>
      <c r="G23" s="38">
        <f t="shared" si="1"/>
        <v>2879145.4299999997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59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360887557237</v>
      </c>
      <c r="G31" s="34">
        <f>+G32+G33+G34</f>
        <v>2015210327632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229818</v>
      </c>
      <c r="G32" s="38">
        <f>E32-F32</f>
        <v>2013763815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38798818334</v>
      </c>
      <c r="G34" s="38">
        <f>E34-F34</f>
        <v>1511243181666</v>
      </c>
    </row>
    <row r="35" spans="1:7" ht="18" customHeight="1" x14ac:dyDescent="0.25">
      <c r="A35" s="86" t="s">
        <v>34</v>
      </c>
      <c r="B35" s="87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438050168314.06</v>
      </c>
      <c r="G35" s="38">
        <f>+G9+G31</f>
        <v>2201361916554.9399</v>
      </c>
    </row>
    <row r="36" spans="1:7" ht="47.25" customHeight="1" x14ac:dyDescent="0.25">
      <c r="A36" s="29"/>
      <c r="D36" s="30">
        <f>C34-[1]abril!$I$146</f>
        <v>0</v>
      </c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24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D39" sqref="D39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0" t="s">
        <v>0</v>
      </c>
      <c r="B1" s="81"/>
      <c r="C1" s="81"/>
      <c r="D1" s="81"/>
      <c r="E1" s="81"/>
      <c r="F1" s="81"/>
      <c r="G1" s="82"/>
    </row>
    <row r="2" spans="1:9" ht="5.25" customHeight="1" x14ac:dyDescent="0.25">
      <c r="A2" s="83"/>
      <c r="B2" s="84"/>
      <c r="C2" s="84"/>
      <c r="D2" s="84"/>
      <c r="E2" s="84"/>
      <c r="F2" s="84"/>
      <c r="G2" s="85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58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0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92297330617.110001</v>
      </c>
      <c r="G9" s="34">
        <f>+G10+G21</f>
        <v>171016869382.89001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92217418895.300003</v>
      </c>
      <c r="G10" s="38">
        <f>E10-F10</f>
        <v>170904781104.70001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92217418895.300003</v>
      </c>
      <c r="G11" s="38">
        <f>E11-F11</f>
        <v>170904781104.70001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0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92217418895.300003</v>
      </c>
      <c r="G15" s="38">
        <f t="shared" si="1"/>
        <v>170220781104.70001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80305453060</v>
      </c>
      <c r="G16" s="38">
        <f t="shared" si="1"/>
        <v>111858116821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80305453060</v>
      </c>
      <c r="G17" s="38">
        <f t="shared" si="1"/>
        <v>111858116821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11911965835.299999</v>
      </c>
      <c r="G18" s="38">
        <f t="shared" si="1"/>
        <v>58362664283.699997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2868703</v>
      </c>
      <c r="G19" s="38">
        <f t="shared" si="1"/>
        <v>131297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11909097132.299999</v>
      </c>
      <c r="G20" s="38">
        <f t="shared" si="1"/>
        <v>58362532986.699997</v>
      </c>
    </row>
    <row r="21" spans="1:7" ht="18" customHeight="1" x14ac:dyDescent="0.25">
      <c r="A21" s="60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79911721.810000002</v>
      </c>
      <c r="G21" s="38">
        <f t="shared" si="1"/>
        <v>112088278.19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20235066.379999999</v>
      </c>
      <c r="G22" s="38">
        <f t="shared" si="1"/>
        <v>131764933.62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20235066.379999999</v>
      </c>
      <c r="G23" s="38">
        <f t="shared" si="1"/>
        <v>-235066.37999999896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0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361641568117</v>
      </c>
      <c r="G31" s="34">
        <f>+G32+G33+G34</f>
        <v>2014456316752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229818</v>
      </c>
      <c r="G32" s="38">
        <f>E32-F32</f>
        <v>2013763815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39552829214</v>
      </c>
      <c r="G34" s="38">
        <f>E34-F34</f>
        <v>1510489170786</v>
      </c>
    </row>
    <row r="35" spans="1:7" ht="18" customHeight="1" x14ac:dyDescent="0.25">
      <c r="A35" s="86" t="s">
        <v>34</v>
      </c>
      <c r="B35" s="87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453938898734.10999</v>
      </c>
      <c r="G35" s="38">
        <f>+G9+G31</f>
        <v>2185473186134.8901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D38" sqref="D38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0" t="s">
        <v>0</v>
      </c>
      <c r="B1" s="81"/>
      <c r="C1" s="81"/>
      <c r="D1" s="81"/>
      <c r="E1" s="81"/>
      <c r="F1" s="81"/>
      <c r="G1" s="82"/>
    </row>
    <row r="2" spans="1:9" ht="5.25" customHeight="1" x14ac:dyDescent="0.25">
      <c r="A2" s="83"/>
      <c r="B2" s="84"/>
      <c r="C2" s="84"/>
      <c r="D2" s="84"/>
      <c r="E2" s="84"/>
      <c r="F2" s="84"/>
      <c r="G2" s="85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59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1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111178539561.54999</v>
      </c>
      <c r="G9" s="34">
        <f>+G10+G21</f>
        <v>152135660438.45001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108938500188.89999</v>
      </c>
      <c r="G10" s="38">
        <f>E10-F10</f>
        <v>154183699811.10001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108938500188.89999</v>
      </c>
      <c r="G11" s="38">
        <f>E11-F11</f>
        <v>154183699811.10001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1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108938500188.89999</v>
      </c>
      <c r="G15" s="38">
        <f t="shared" si="1"/>
        <v>153499699811.10001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97017924526</v>
      </c>
      <c r="G16" s="38">
        <f t="shared" si="1"/>
        <v>95145645355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97017924526</v>
      </c>
      <c r="G17" s="38">
        <f t="shared" si="1"/>
        <v>95145645355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11920575662.9</v>
      </c>
      <c r="G18" s="38">
        <f t="shared" si="1"/>
        <v>58354054456.099998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3515603</v>
      </c>
      <c r="G19" s="38">
        <f t="shared" si="1"/>
        <v>-515603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11917060059.9</v>
      </c>
      <c r="G20" s="38">
        <f t="shared" si="1"/>
        <v>58354570059.099998</v>
      </c>
    </row>
    <row r="21" spans="1:7" ht="18" customHeight="1" x14ac:dyDescent="0.25">
      <c r="A21" s="61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2240039372.6499996</v>
      </c>
      <c r="G21" s="38">
        <f t="shared" si="1"/>
        <v>-2048039372.6499996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F23+F24</f>
        <v>2177293209.2199998</v>
      </c>
      <c r="G22" s="38">
        <f t="shared" si="1"/>
        <v>-2025293209.2199998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21972309.219999999</v>
      </c>
      <c r="G23" s="38">
        <f t="shared" si="1"/>
        <v>-1972309.2199999988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2155320900</v>
      </c>
      <c r="G24" s="38">
        <f t="shared" si="1"/>
        <v>-2023320900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62746163.43</v>
      </c>
      <c r="G25" s="38">
        <f t="shared" si="1"/>
        <v>-22746163.43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62746163.43</v>
      </c>
      <c r="G26" s="38">
        <f t="shared" si="1"/>
        <v>-22746163.43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62746163.43</v>
      </c>
      <c r="G27" s="38">
        <f t="shared" si="1"/>
        <v>-22746163.43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53154263.43</v>
      </c>
      <c r="G28" s="38">
        <f t="shared" si="1"/>
        <v>-23154263.43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1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F32+F33+F34</f>
        <v>910557678136.56995</v>
      </c>
      <c r="G31" s="34">
        <f>+G32+G33+G34</f>
        <v>1465540206732.4302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63">
        <v>80598879</v>
      </c>
      <c r="G32" s="38">
        <f>C32-F32</f>
        <v>1933394754</v>
      </c>
    </row>
    <row r="33" spans="1:9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62">
        <v>801102411780.56995</v>
      </c>
      <c r="G33" s="38">
        <f>C33-F33</f>
        <v>22939479455.430054</v>
      </c>
      <c r="I33" s="39"/>
    </row>
    <row r="34" spans="1:9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109374667477</v>
      </c>
      <c r="G34" s="38">
        <f t="shared" ref="G34" si="3">E34-F34</f>
        <v>1440667332523</v>
      </c>
    </row>
    <row r="35" spans="1:9" ht="18" customHeight="1" x14ac:dyDescent="0.25">
      <c r="A35" s="86" t="s">
        <v>34</v>
      </c>
      <c r="B35" s="87"/>
      <c r="C35" s="37">
        <f>+C9+C31</f>
        <v>2639412084869</v>
      </c>
      <c r="D35" s="37">
        <f t="shared" ref="D35:G35" si="4">+D9+D31</f>
        <v>0</v>
      </c>
      <c r="E35" s="37">
        <f t="shared" si="4"/>
        <v>2639412084869</v>
      </c>
      <c r="F35" s="37">
        <f t="shared" si="4"/>
        <v>1021736217698.1199</v>
      </c>
      <c r="G35" s="37">
        <f t="shared" si="4"/>
        <v>1617675867170.8801</v>
      </c>
    </row>
    <row r="36" spans="1:9" ht="47.25" customHeight="1" x14ac:dyDescent="0.25">
      <c r="A36" s="29"/>
      <c r="G36" s="31"/>
    </row>
    <row r="37" spans="1:9" ht="20.100000000000001" customHeight="1" x14ac:dyDescent="0.25">
      <c r="A37" s="29" t="s">
        <v>35</v>
      </c>
      <c r="B37" s="66"/>
      <c r="E37" s="64" t="s">
        <v>61</v>
      </c>
      <c r="G37" s="31"/>
    </row>
    <row r="38" spans="1:9" ht="20.100000000000001" customHeight="1" x14ac:dyDescent="0.25">
      <c r="A38" s="32" t="s">
        <v>37</v>
      </c>
      <c r="B38" s="66"/>
      <c r="D38" s="41"/>
      <c r="E38" s="41" t="s">
        <v>60</v>
      </c>
      <c r="G38" s="31"/>
    </row>
    <row r="39" spans="1:9" s="30" customFormat="1" ht="20.100000000000001" customHeight="1" x14ac:dyDescent="0.25">
      <c r="A39" s="32" t="s">
        <v>39</v>
      </c>
      <c r="B39" s="66"/>
      <c r="D39" s="41"/>
      <c r="E39" s="41" t="s">
        <v>70</v>
      </c>
      <c r="G39" s="31"/>
    </row>
    <row r="40" spans="1:9" s="30" customFormat="1" ht="11.25" customHeight="1" x14ac:dyDescent="0.25">
      <c r="A40" s="32"/>
      <c r="B40" s="28"/>
      <c r="C40" s="41"/>
      <c r="D40" s="41"/>
      <c r="E40" s="41"/>
      <c r="G40" s="31"/>
    </row>
    <row r="41" spans="1:9" ht="39.75" customHeight="1" x14ac:dyDescent="0.25">
      <c r="A41" s="29"/>
      <c r="G41" s="31"/>
    </row>
    <row r="42" spans="1:9" s="30" customFormat="1" ht="20.100000000000001" customHeight="1" x14ac:dyDescent="0.25">
      <c r="A42" s="29" t="s">
        <v>41</v>
      </c>
      <c r="B42" s="66"/>
      <c r="E42" s="64" t="s">
        <v>62</v>
      </c>
      <c r="G42" s="31"/>
    </row>
    <row r="43" spans="1:9" s="30" customFormat="1" ht="20.100000000000001" customHeight="1" x14ac:dyDescent="0.25">
      <c r="A43" s="32" t="s">
        <v>43</v>
      </c>
      <c r="B43" s="66"/>
      <c r="C43" s="39"/>
      <c r="E43" s="65" t="s">
        <v>63</v>
      </c>
      <c r="G43" s="31"/>
    </row>
    <row r="44" spans="1:9" s="30" customFormat="1" ht="20.100000000000001" customHeight="1" x14ac:dyDescent="0.25">
      <c r="A44" s="32" t="s">
        <v>45</v>
      </c>
      <c r="B44" s="66"/>
      <c r="C44" s="42"/>
      <c r="E44" s="65" t="s">
        <v>64</v>
      </c>
      <c r="G44" s="31"/>
    </row>
    <row r="45" spans="1:9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Normal="100" workbookViewId="0">
      <pane xSplit="2" ySplit="8" topLeftCell="C33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33" sqref="F33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0" t="s">
        <v>0</v>
      </c>
      <c r="B1" s="81"/>
      <c r="C1" s="81"/>
      <c r="D1" s="81"/>
      <c r="E1" s="81"/>
      <c r="F1" s="81"/>
      <c r="G1" s="82"/>
    </row>
    <row r="2" spans="1:9" ht="5.25" customHeight="1" x14ac:dyDescent="0.25">
      <c r="A2" s="83"/>
      <c r="B2" s="84"/>
      <c r="C2" s="84"/>
      <c r="D2" s="84"/>
      <c r="E2" s="84"/>
      <c r="F2" s="84"/>
      <c r="G2" s="85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65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7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124669407442.7</v>
      </c>
      <c r="G9" s="34">
        <f>+G10+G21</f>
        <v>138644792557.29999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122426157961.45</v>
      </c>
      <c r="G10" s="38">
        <f>E10-F10</f>
        <v>140696042038.54999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122426157961.45</v>
      </c>
      <c r="G11" s="38">
        <f>E11-F11</f>
        <v>140696042038.54999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7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122426157961.45</v>
      </c>
      <c r="G15" s="38">
        <f t="shared" si="1"/>
        <v>140012042038.54999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110132995220</v>
      </c>
      <c r="G16" s="38">
        <f t="shared" si="1"/>
        <v>82030574661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110132995220</v>
      </c>
      <c r="G17" s="38">
        <f t="shared" si="1"/>
        <v>82030574661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12293162741.450001</v>
      </c>
      <c r="G18" s="38">
        <f t="shared" si="1"/>
        <v>57981467377.550003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4142223</v>
      </c>
      <c r="G19" s="38">
        <f t="shared" si="1"/>
        <v>-1142223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12289020518.450001</v>
      </c>
      <c r="G20" s="38">
        <f t="shared" si="1"/>
        <v>57982609600.550003</v>
      </c>
    </row>
    <row r="21" spans="1:7" ht="18" customHeight="1" x14ac:dyDescent="0.25">
      <c r="A21" s="67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2243249481.25</v>
      </c>
      <c r="G21" s="38">
        <f t="shared" si="1"/>
        <v>-2051249481.25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F23+F24</f>
        <v>2180503317.8200002</v>
      </c>
      <c r="G22" s="38">
        <f t="shared" si="1"/>
        <v>-2028503317.8200002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25182417.82</v>
      </c>
      <c r="G23" s="38">
        <f t="shared" si="1"/>
        <v>-5182417.82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2155320900</v>
      </c>
      <c r="G24" s="38">
        <f t="shared" si="1"/>
        <v>-2023320900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62746163.43</v>
      </c>
      <c r="G25" s="38">
        <f t="shared" si="1"/>
        <v>-22746163.43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62746163.43</v>
      </c>
      <c r="G26" s="38">
        <f t="shared" si="1"/>
        <v>-22746163.43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62746163.43</v>
      </c>
      <c r="G27" s="38">
        <f t="shared" si="1"/>
        <v>-22746163.43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53154263.43</v>
      </c>
      <c r="G28" s="38">
        <f t="shared" si="1"/>
        <v>-23154263.43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7">
        <v>4</v>
      </c>
      <c r="B31" s="10" t="s">
        <v>30</v>
      </c>
      <c r="C31" s="11">
        <f>+C32+C33+C34</f>
        <v>2376097884869</v>
      </c>
      <c r="D31" s="11">
        <f>+D32+D33+D34</f>
        <v>-8169601565</v>
      </c>
      <c r="E31" s="11">
        <f>+E32+E33+E34</f>
        <v>2367928283304</v>
      </c>
      <c r="F31" s="11">
        <f>F32+F33+F34</f>
        <v>911164029689.57007</v>
      </c>
      <c r="G31" s="34">
        <f>+G32+G33+G34</f>
        <v>1456764253614.4299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63">
        <v>91011425</v>
      </c>
      <c r="G32" s="38">
        <f>C32-F32</f>
        <v>1922982208</v>
      </c>
    </row>
    <row r="33" spans="1:9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62">
        <v>801117103907.57007</v>
      </c>
      <c r="G33" s="38">
        <f>C33-F33</f>
        <v>22924787328.429932</v>
      </c>
      <c r="I33" s="39"/>
    </row>
    <row r="34" spans="1:9" ht="18" customHeight="1" x14ac:dyDescent="0.25">
      <c r="A34" s="35">
        <v>43</v>
      </c>
      <c r="B34" s="36" t="s">
        <v>68</v>
      </c>
      <c r="C34" s="40">
        <v>1550042000000</v>
      </c>
      <c r="D34" s="37">
        <v>-8169601565</v>
      </c>
      <c r="E34" s="37">
        <f>C34+D34</f>
        <v>1541872398435</v>
      </c>
      <c r="F34" s="37">
        <v>109955914357</v>
      </c>
      <c r="G34" s="38">
        <f t="shared" ref="G34" si="3">E34-F34</f>
        <v>1431916484078</v>
      </c>
      <c r="I34" s="39"/>
    </row>
    <row r="35" spans="1:9" ht="18" customHeight="1" x14ac:dyDescent="0.25">
      <c r="A35" s="86" t="s">
        <v>34</v>
      </c>
      <c r="B35" s="87"/>
      <c r="C35" s="37">
        <f>+C9+C31</f>
        <v>2639412084869</v>
      </c>
      <c r="D35" s="37">
        <f t="shared" ref="D35" si="4">+D9+D31</f>
        <v>-8169601565</v>
      </c>
      <c r="E35" s="37">
        <f>+E9+E31</f>
        <v>2631242483304</v>
      </c>
      <c r="F35" s="37">
        <f>+F9+F31</f>
        <v>1035833437132.27</v>
      </c>
      <c r="G35" s="38">
        <f>+G9+G31</f>
        <v>1595409046171.73</v>
      </c>
    </row>
    <row r="36" spans="1:9" ht="32.25" customHeight="1" x14ac:dyDescent="0.25">
      <c r="A36" s="88" t="s">
        <v>69</v>
      </c>
      <c r="B36" s="89"/>
      <c r="C36" s="89"/>
      <c r="D36" s="89"/>
      <c r="E36" s="89"/>
      <c r="F36" s="89"/>
      <c r="G36" s="90"/>
    </row>
    <row r="37" spans="1:9" ht="14.25" customHeight="1" x14ac:dyDescent="0.25">
      <c r="A37" s="91"/>
      <c r="B37" s="92"/>
      <c r="C37" s="92"/>
      <c r="D37" s="92"/>
      <c r="E37" s="92"/>
      <c r="F37" s="92"/>
      <c r="G37" s="93"/>
    </row>
    <row r="38" spans="1:9" ht="13.5" customHeight="1" x14ac:dyDescent="0.25">
      <c r="A38" s="29"/>
      <c r="G38" s="31"/>
    </row>
    <row r="39" spans="1:9" ht="13.5" customHeight="1" x14ac:dyDescent="0.25">
      <c r="A39" s="29" t="s">
        <v>35</v>
      </c>
      <c r="B39" s="66"/>
      <c r="E39" s="64" t="s">
        <v>61</v>
      </c>
      <c r="G39" s="31"/>
    </row>
    <row r="40" spans="1:9" ht="12.75" customHeight="1" x14ac:dyDescent="0.25">
      <c r="A40" s="32" t="s">
        <v>37</v>
      </c>
      <c r="B40" s="66"/>
      <c r="D40" s="41"/>
      <c r="E40" s="41" t="s">
        <v>60</v>
      </c>
      <c r="G40" s="31"/>
    </row>
    <row r="41" spans="1:9" s="30" customFormat="1" ht="20.100000000000001" customHeight="1" x14ac:dyDescent="0.25">
      <c r="A41" s="32" t="s">
        <v>39</v>
      </c>
      <c r="B41" s="66"/>
      <c r="D41" s="41"/>
      <c r="E41" s="41" t="s">
        <v>66</v>
      </c>
      <c r="G41" s="31"/>
    </row>
    <row r="42" spans="1:9" s="30" customFormat="1" ht="11.25" customHeight="1" x14ac:dyDescent="0.25">
      <c r="A42" s="32"/>
      <c r="B42" s="28"/>
      <c r="C42" s="41"/>
      <c r="D42" s="41"/>
      <c r="E42" s="41"/>
      <c r="G42" s="31"/>
    </row>
    <row r="43" spans="1:9" ht="39.75" customHeight="1" x14ac:dyDescent="0.25">
      <c r="A43" s="29"/>
      <c r="G43" s="31"/>
    </row>
    <row r="44" spans="1:9" s="30" customFormat="1" ht="20.100000000000001" customHeight="1" x14ac:dyDescent="0.25">
      <c r="A44" s="29" t="s">
        <v>41</v>
      </c>
      <c r="B44" s="66"/>
      <c r="E44" s="64" t="s">
        <v>62</v>
      </c>
      <c r="G44" s="31"/>
    </row>
    <row r="45" spans="1:9" s="30" customFormat="1" ht="20.100000000000001" customHeight="1" x14ac:dyDescent="0.25">
      <c r="A45" s="32" t="s">
        <v>43</v>
      </c>
      <c r="B45" s="66"/>
      <c r="C45" s="39"/>
      <c r="E45" s="65" t="s">
        <v>63</v>
      </c>
      <c r="G45" s="31"/>
    </row>
    <row r="46" spans="1:9" s="30" customFormat="1" ht="20.100000000000001" customHeight="1" x14ac:dyDescent="0.25">
      <c r="A46" s="32" t="s">
        <v>45</v>
      </c>
      <c r="B46" s="66"/>
      <c r="C46" s="42"/>
      <c r="E46" s="20" t="s">
        <v>67</v>
      </c>
      <c r="G46" s="31"/>
    </row>
    <row r="47" spans="1:9" ht="20.100000000000001" customHeight="1" thickBot="1" x14ac:dyDescent="0.3">
      <c r="A47" s="43"/>
      <c r="B47" s="44"/>
      <c r="C47" s="45"/>
      <c r="D47" s="45"/>
      <c r="E47" s="45"/>
      <c r="F47" s="45"/>
      <c r="G47" s="46"/>
    </row>
    <row r="56" spans="7:7" ht="20.100000000000001" customHeight="1" x14ac:dyDescent="0.25">
      <c r="G56" s="30" t="s">
        <v>55</v>
      </c>
    </row>
    <row r="57" spans="7:7" ht="20.100000000000001" customHeight="1" x14ac:dyDescent="0.25">
      <c r="G57" s="30" t="s">
        <v>54</v>
      </c>
    </row>
  </sheetData>
  <mergeCells count="5">
    <mergeCell ref="A1:G1"/>
    <mergeCell ref="A2:G2"/>
    <mergeCell ref="A35:B35"/>
    <mergeCell ref="A36:G36"/>
    <mergeCell ref="A37:G3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pane xSplit="2" ySplit="8" topLeftCell="C24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19" sqref="F19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7" ht="20.100000000000001" customHeight="1" x14ac:dyDescent="0.25">
      <c r="A1" s="80" t="s">
        <v>0</v>
      </c>
      <c r="B1" s="81"/>
      <c r="C1" s="81"/>
      <c r="D1" s="81"/>
      <c r="E1" s="81"/>
      <c r="F1" s="81"/>
      <c r="G1" s="82"/>
    </row>
    <row r="2" spans="1:7" ht="5.25" customHeight="1" x14ac:dyDescent="0.25">
      <c r="A2" s="83"/>
      <c r="B2" s="84"/>
      <c r="C2" s="84"/>
      <c r="D2" s="84"/>
      <c r="E2" s="84"/>
      <c r="F2" s="84"/>
      <c r="G2" s="85"/>
    </row>
    <row r="3" spans="1:7" ht="7.5" customHeight="1" x14ac:dyDescent="0.25">
      <c r="A3" s="29"/>
      <c r="G3" s="31"/>
    </row>
    <row r="4" spans="1:7" ht="12" customHeight="1" x14ac:dyDescent="0.25">
      <c r="A4" s="32" t="s">
        <v>1</v>
      </c>
      <c r="G4" s="31"/>
    </row>
    <row r="5" spans="1:7" ht="12" customHeight="1" x14ac:dyDescent="0.25">
      <c r="A5" s="29"/>
      <c r="G5" s="33"/>
    </row>
    <row r="6" spans="1:7" ht="12" customHeight="1" x14ac:dyDescent="0.25">
      <c r="A6" s="29" t="s">
        <v>2</v>
      </c>
      <c r="B6" s="28" t="s">
        <v>3</v>
      </c>
      <c r="E6" s="30" t="s">
        <v>4</v>
      </c>
      <c r="F6" s="30" t="s">
        <v>71</v>
      </c>
      <c r="G6" s="31" t="s">
        <v>47</v>
      </c>
    </row>
    <row r="7" spans="1:7" ht="12" customHeight="1" thickBot="1" x14ac:dyDescent="0.3">
      <c r="A7" s="29"/>
      <c r="G7" s="31"/>
    </row>
    <row r="8" spans="1:7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18" customHeight="1" x14ac:dyDescent="0.25">
      <c r="A9" s="68">
        <v>3</v>
      </c>
      <c r="B9" s="10" t="s">
        <v>12</v>
      </c>
      <c r="C9" s="11">
        <f>+C10+C23</f>
        <v>263314200000</v>
      </c>
      <c r="D9" s="11">
        <f>+D10+D23</f>
        <v>0</v>
      </c>
      <c r="E9" s="11">
        <f>+E10+E23</f>
        <v>263314200000</v>
      </c>
      <c r="F9" s="57">
        <f>+F10+F23</f>
        <v>147285733870.57001</v>
      </c>
      <c r="G9" s="34">
        <f>+G10+G23</f>
        <v>116028466129.42999</v>
      </c>
    </row>
    <row r="10" spans="1:7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144983637510.14001</v>
      </c>
      <c r="G10" s="38">
        <f>E10-F10</f>
        <v>118138562489.85999</v>
      </c>
    </row>
    <row r="11" spans="1:7" ht="18" customHeight="1" x14ac:dyDescent="0.25">
      <c r="A11" s="35">
        <v>312</v>
      </c>
      <c r="B11" s="36" t="s">
        <v>14</v>
      </c>
      <c r="C11" s="37">
        <f>C12+C17</f>
        <v>263122200000</v>
      </c>
      <c r="D11" s="37"/>
      <c r="E11" s="37">
        <f>C11+D11</f>
        <v>263122200000</v>
      </c>
      <c r="F11" s="56">
        <f>F12+F17</f>
        <v>144983637510.14001</v>
      </c>
      <c r="G11" s="38">
        <f>E11-F11</f>
        <v>118138562489.85999</v>
      </c>
    </row>
    <row r="12" spans="1:7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9" si="0">C12</f>
        <v>684000000</v>
      </c>
      <c r="F12" s="56">
        <f>F14+F15</f>
        <v>34339287</v>
      </c>
      <c r="G12" s="38">
        <f>G13</f>
        <v>649660713</v>
      </c>
    </row>
    <row r="13" spans="1:7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f>F14+F15</f>
        <v>34339287</v>
      </c>
      <c r="G13" s="38">
        <f t="shared" ref="G13:G31" si="1">E13-F13</f>
        <v>649660713</v>
      </c>
    </row>
    <row r="14" spans="1:7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7" ht="18" customHeight="1" x14ac:dyDescent="0.25">
      <c r="A15" s="35">
        <v>31272</v>
      </c>
      <c r="B15" s="36" t="s">
        <v>72</v>
      </c>
      <c r="C15" s="37">
        <v>0</v>
      </c>
      <c r="D15" s="37"/>
      <c r="E15" s="37">
        <v>0</v>
      </c>
      <c r="F15" s="56">
        <f>F16</f>
        <v>34339287</v>
      </c>
      <c r="G15" s="70">
        <f>G16</f>
        <v>-34339287</v>
      </c>
    </row>
    <row r="16" spans="1:7" ht="18" customHeight="1" x14ac:dyDescent="0.25">
      <c r="A16" s="35">
        <v>312721</v>
      </c>
      <c r="B16" s="36" t="s">
        <v>72</v>
      </c>
      <c r="C16" s="37">
        <v>0</v>
      </c>
      <c r="D16" s="37"/>
      <c r="E16" s="37">
        <v>0</v>
      </c>
      <c r="F16" s="56">
        <v>34339287</v>
      </c>
      <c r="G16" s="38">
        <v>-34339287</v>
      </c>
    </row>
    <row r="17" spans="1:9" ht="18" customHeight="1" x14ac:dyDescent="0.25">
      <c r="A17" s="68">
        <v>3128</v>
      </c>
      <c r="B17" s="36" t="s">
        <v>16</v>
      </c>
      <c r="C17" s="37">
        <v>262438200000</v>
      </c>
      <c r="D17" s="37"/>
      <c r="E17" s="37">
        <f t="shared" si="0"/>
        <v>262438200000</v>
      </c>
      <c r="F17" s="56">
        <f>F18+F20</f>
        <v>144949298223.14001</v>
      </c>
      <c r="G17" s="38">
        <f t="shared" si="1"/>
        <v>117488901776.85999</v>
      </c>
    </row>
    <row r="18" spans="1:9" ht="18" customHeight="1" x14ac:dyDescent="0.25">
      <c r="A18" s="35">
        <v>31281</v>
      </c>
      <c r="B18" s="36" t="s">
        <v>17</v>
      </c>
      <c r="C18" s="37">
        <f>C19</f>
        <v>192163569881</v>
      </c>
      <c r="D18" s="37"/>
      <c r="E18" s="37">
        <f t="shared" si="0"/>
        <v>192163569881</v>
      </c>
      <c r="F18" s="56">
        <f>F19</f>
        <v>128001624857</v>
      </c>
      <c r="G18" s="38">
        <f t="shared" si="1"/>
        <v>64161945024</v>
      </c>
      <c r="I18" s="39"/>
    </row>
    <row r="19" spans="1:9" ht="18" customHeight="1" x14ac:dyDescent="0.25">
      <c r="A19" s="35">
        <v>312811</v>
      </c>
      <c r="B19" s="36" t="s">
        <v>18</v>
      </c>
      <c r="C19" s="37">
        <v>192163569881</v>
      </c>
      <c r="D19" s="37"/>
      <c r="E19" s="37">
        <f t="shared" si="0"/>
        <v>192163569881</v>
      </c>
      <c r="F19" s="56">
        <v>128001624857</v>
      </c>
      <c r="G19" s="38">
        <f t="shared" si="1"/>
        <v>64161945024</v>
      </c>
    </row>
    <row r="20" spans="1:9" ht="18" customHeight="1" x14ac:dyDescent="0.25">
      <c r="A20" s="35">
        <v>31282</v>
      </c>
      <c r="B20" s="36" t="s">
        <v>19</v>
      </c>
      <c r="C20" s="37">
        <f>C21+C22</f>
        <v>70274630119</v>
      </c>
      <c r="D20" s="37"/>
      <c r="E20" s="37">
        <f>E21+E22</f>
        <v>70274630119</v>
      </c>
      <c r="F20" s="56">
        <f>F21+F22</f>
        <v>16947673366.139999</v>
      </c>
      <c r="G20" s="38">
        <f t="shared" si="1"/>
        <v>53326956752.860001</v>
      </c>
    </row>
    <row r="21" spans="1:9" ht="18" customHeight="1" x14ac:dyDescent="0.25">
      <c r="A21" s="35">
        <v>312821</v>
      </c>
      <c r="B21" s="36" t="s">
        <v>20</v>
      </c>
      <c r="C21" s="37">
        <v>3000000</v>
      </c>
      <c r="D21" s="37"/>
      <c r="E21" s="37">
        <f t="shared" ref="E21:E26" si="2">C21</f>
        <v>3000000</v>
      </c>
      <c r="F21" s="56">
        <v>4430424</v>
      </c>
      <c r="G21" s="38">
        <f t="shared" si="1"/>
        <v>-1430424</v>
      </c>
    </row>
    <row r="22" spans="1:9" ht="18" customHeight="1" x14ac:dyDescent="0.25">
      <c r="A22" s="35">
        <v>312822</v>
      </c>
      <c r="B22" s="36" t="s">
        <v>21</v>
      </c>
      <c r="C22" s="37">
        <v>70271630119</v>
      </c>
      <c r="D22" s="37"/>
      <c r="E22" s="37">
        <f t="shared" si="2"/>
        <v>70271630119</v>
      </c>
      <c r="F22" s="56">
        <v>16943242942.139999</v>
      </c>
      <c r="G22" s="38">
        <f t="shared" si="1"/>
        <v>53328387176.860001</v>
      </c>
    </row>
    <row r="23" spans="1:9" ht="18" customHeight="1" x14ac:dyDescent="0.25">
      <c r="A23" s="68">
        <v>32</v>
      </c>
      <c r="B23" s="36" t="s">
        <v>22</v>
      </c>
      <c r="C23" s="37">
        <f>C24+C27</f>
        <v>192000000</v>
      </c>
      <c r="D23" s="37"/>
      <c r="E23" s="37">
        <f t="shared" si="2"/>
        <v>192000000</v>
      </c>
      <c r="F23" s="56">
        <f>F24+F28</f>
        <v>2302096360.4299998</v>
      </c>
      <c r="G23" s="38">
        <f t="shared" si="1"/>
        <v>-2110096360.4299998</v>
      </c>
    </row>
    <row r="24" spans="1:9" ht="18" customHeight="1" x14ac:dyDescent="0.25">
      <c r="A24" s="35">
        <v>3230</v>
      </c>
      <c r="B24" s="36" t="s">
        <v>23</v>
      </c>
      <c r="C24" s="30">
        <f>C25+C26</f>
        <v>152000000</v>
      </c>
      <c r="D24" s="37"/>
      <c r="E24" s="37">
        <f t="shared" si="2"/>
        <v>152000000</v>
      </c>
      <c r="F24" s="56">
        <f>F25+F26</f>
        <v>2184802125</v>
      </c>
      <c r="G24" s="38">
        <f t="shared" si="1"/>
        <v>-2032802125</v>
      </c>
    </row>
    <row r="25" spans="1:9" ht="18" customHeight="1" x14ac:dyDescent="0.25">
      <c r="A25" s="35">
        <v>32303</v>
      </c>
      <c r="B25" s="36" t="s">
        <v>24</v>
      </c>
      <c r="C25" s="37">
        <v>20000000</v>
      </c>
      <c r="D25" s="37"/>
      <c r="E25" s="37">
        <f t="shared" si="2"/>
        <v>20000000</v>
      </c>
      <c r="F25" s="56">
        <v>29481225</v>
      </c>
      <c r="G25" s="38">
        <f t="shared" si="1"/>
        <v>-9481225</v>
      </c>
    </row>
    <row r="26" spans="1:9" ht="18" customHeight="1" x14ac:dyDescent="0.25">
      <c r="A26" s="35">
        <v>32308</v>
      </c>
      <c r="B26" s="36" t="s">
        <v>49</v>
      </c>
      <c r="C26" s="37">
        <v>132000000</v>
      </c>
      <c r="D26" s="37"/>
      <c r="E26" s="37">
        <f t="shared" si="2"/>
        <v>132000000</v>
      </c>
      <c r="F26" s="56">
        <v>2155320900</v>
      </c>
      <c r="G26" s="38">
        <f t="shared" si="1"/>
        <v>-2023320900</v>
      </c>
    </row>
    <row r="27" spans="1:9" ht="18" customHeight="1" x14ac:dyDescent="0.25">
      <c r="A27" s="35">
        <v>325</v>
      </c>
      <c r="B27" s="36" t="s">
        <v>48</v>
      </c>
      <c r="C27" s="37">
        <f>C28</f>
        <v>40000000</v>
      </c>
      <c r="D27" s="37"/>
      <c r="E27" s="37">
        <f>E28</f>
        <v>40000000</v>
      </c>
      <c r="F27" s="56">
        <f>F28</f>
        <v>117294235.43000001</v>
      </c>
      <c r="G27" s="38">
        <f t="shared" si="1"/>
        <v>-77294235.430000007</v>
      </c>
    </row>
    <row r="28" spans="1:9" ht="18" customHeight="1" x14ac:dyDescent="0.25">
      <c r="A28" s="35">
        <v>3255</v>
      </c>
      <c r="B28" s="36" t="s">
        <v>25</v>
      </c>
      <c r="C28" s="37">
        <f>C29</f>
        <v>40000000</v>
      </c>
      <c r="D28" s="37"/>
      <c r="E28" s="37">
        <f>E29</f>
        <v>40000000</v>
      </c>
      <c r="F28" s="56">
        <f>F29</f>
        <v>117294235.43000001</v>
      </c>
      <c r="G28" s="38">
        <f t="shared" si="1"/>
        <v>-77294235.430000007</v>
      </c>
    </row>
    <row r="29" spans="1:9" ht="18" customHeight="1" x14ac:dyDescent="0.25">
      <c r="A29" s="35">
        <v>32551</v>
      </c>
      <c r="B29" s="36" t="s">
        <v>26</v>
      </c>
      <c r="C29" s="37">
        <f>C30+C31+C32</f>
        <v>40000000</v>
      </c>
      <c r="D29" s="37"/>
      <c r="E29" s="37">
        <f>E30+E31+E32</f>
        <v>40000000</v>
      </c>
      <c r="F29" s="56">
        <f>F30+F31+F32</f>
        <v>117294235.43000001</v>
      </c>
      <c r="G29" s="38">
        <f t="shared" si="1"/>
        <v>-77294235.430000007</v>
      </c>
    </row>
    <row r="30" spans="1:9" ht="18" customHeight="1" x14ac:dyDescent="0.25">
      <c r="A30" s="35">
        <v>325511</v>
      </c>
      <c r="B30" s="36" t="s">
        <v>27</v>
      </c>
      <c r="C30" s="37">
        <v>30000000</v>
      </c>
      <c r="D30" s="37"/>
      <c r="E30" s="37">
        <f>C30</f>
        <v>30000000</v>
      </c>
      <c r="F30" s="56">
        <v>107702335.43000001</v>
      </c>
      <c r="G30" s="38">
        <f t="shared" si="1"/>
        <v>-77702335.430000007</v>
      </c>
    </row>
    <row r="31" spans="1:9" ht="18" customHeight="1" x14ac:dyDescent="0.25">
      <c r="A31" s="35">
        <v>325513</v>
      </c>
      <c r="B31" s="36" t="s">
        <v>28</v>
      </c>
      <c r="C31" s="37">
        <v>0</v>
      </c>
      <c r="D31" s="37"/>
      <c r="E31" s="37">
        <v>0</v>
      </c>
      <c r="F31" s="56">
        <v>0</v>
      </c>
      <c r="G31" s="38">
        <f t="shared" si="1"/>
        <v>0</v>
      </c>
    </row>
    <row r="32" spans="1:9" ht="18" customHeight="1" x14ac:dyDescent="0.25">
      <c r="A32" s="35">
        <v>325514</v>
      </c>
      <c r="B32" s="36" t="s">
        <v>29</v>
      </c>
      <c r="C32" s="37">
        <v>10000000</v>
      </c>
      <c r="D32" s="37"/>
      <c r="E32" s="37">
        <f>C32</f>
        <v>10000000</v>
      </c>
      <c r="F32" s="56">
        <v>9591900</v>
      </c>
      <c r="G32" s="38">
        <f>E32-F32</f>
        <v>408100</v>
      </c>
    </row>
    <row r="33" spans="1:9" s="12" customFormat="1" ht="18" customHeight="1" x14ac:dyDescent="0.25">
      <c r="A33" s="68">
        <v>4</v>
      </c>
      <c r="B33" s="10" t="s">
        <v>30</v>
      </c>
      <c r="C33" s="11">
        <f>+C34+C35+C36</f>
        <v>2376097884869</v>
      </c>
      <c r="D33" s="11">
        <f>+D34+D35+D36</f>
        <v>-8169601565</v>
      </c>
      <c r="E33" s="11">
        <f>+E34+E35+E36</f>
        <v>2367928283304</v>
      </c>
      <c r="F33" s="11">
        <f>F34+F35+F36</f>
        <v>913663967061.57007</v>
      </c>
      <c r="G33" s="34">
        <f>+G34+G35+G36</f>
        <v>1454264316242.4299</v>
      </c>
    </row>
    <row r="34" spans="1:9" ht="18" customHeight="1" x14ac:dyDescent="0.25">
      <c r="A34" s="35">
        <v>41</v>
      </c>
      <c r="B34" s="36" t="s">
        <v>31</v>
      </c>
      <c r="C34" s="37">
        <v>2013993633</v>
      </c>
      <c r="D34" s="37"/>
      <c r="E34" s="37">
        <f>C34</f>
        <v>2013993633</v>
      </c>
      <c r="F34" s="63">
        <v>91011425</v>
      </c>
      <c r="G34" s="38">
        <f>C34-F34</f>
        <v>1922982208</v>
      </c>
    </row>
    <row r="35" spans="1:9" ht="18" customHeight="1" x14ac:dyDescent="0.25">
      <c r="A35" s="35">
        <v>42</v>
      </c>
      <c r="B35" s="36" t="s">
        <v>32</v>
      </c>
      <c r="C35" s="37">
        <v>824041891236</v>
      </c>
      <c r="D35" s="37"/>
      <c r="E35" s="37">
        <f>C35</f>
        <v>824041891236</v>
      </c>
      <c r="F35" s="62">
        <v>803344002189.57007</v>
      </c>
      <c r="G35" s="38">
        <f>C35-F35</f>
        <v>20697889046.429932</v>
      </c>
      <c r="I35" s="39"/>
    </row>
    <row r="36" spans="1:9" ht="18" customHeight="1" x14ac:dyDescent="0.25">
      <c r="A36" s="35">
        <v>43</v>
      </c>
      <c r="B36" s="36" t="s">
        <v>68</v>
      </c>
      <c r="C36" s="40">
        <v>1550042000000</v>
      </c>
      <c r="D36" s="37">
        <v>-8169601565</v>
      </c>
      <c r="E36" s="37">
        <f>C36+D36</f>
        <v>1541872398435</v>
      </c>
      <c r="F36" s="37">
        <v>110228953447</v>
      </c>
      <c r="G36" s="38">
        <f t="shared" ref="G36" si="3">E36-F36</f>
        <v>1431643444988</v>
      </c>
      <c r="I36" s="39"/>
    </row>
    <row r="37" spans="1:9" ht="18" customHeight="1" x14ac:dyDescent="0.25">
      <c r="A37" s="86" t="s">
        <v>34</v>
      </c>
      <c r="B37" s="87"/>
      <c r="C37" s="37">
        <f>+C9+C33</f>
        <v>2639412084869</v>
      </c>
      <c r="D37" s="37">
        <f t="shared" ref="D37" si="4">+D9+D33</f>
        <v>-8169601565</v>
      </c>
      <c r="E37" s="37">
        <f>+E9+E33</f>
        <v>2631242483304</v>
      </c>
      <c r="F37" s="37">
        <f>+F9+F33</f>
        <v>1060949700932.1401</v>
      </c>
      <c r="G37" s="38">
        <f>+G9+G33</f>
        <v>1570292782371.8599</v>
      </c>
    </row>
    <row r="38" spans="1:9" ht="32.25" customHeight="1" x14ac:dyDescent="0.25">
      <c r="A38" s="88" t="s">
        <v>69</v>
      </c>
      <c r="B38" s="89"/>
      <c r="C38" s="89"/>
      <c r="D38" s="89"/>
      <c r="E38" s="89"/>
      <c r="F38" s="89"/>
      <c r="G38" s="90"/>
    </row>
    <row r="39" spans="1:9" ht="14.25" customHeight="1" x14ac:dyDescent="0.25">
      <c r="A39" s="91"/>
      <c r="B39" s="92"/>
      <c r="C39" s="92"/>
      <c r="D39" s="92"/>
      <c r="E39" s="92"/>
      <c r="F39" s="92"/>
      <c r="G39" s="93"/>
    </row>
    <row r="40" spans="1:9" ht="13.5" customHeight="1" x14ac:dyDescent="0.25">
      <c r="A40" s="29"/>
      <c r="G40" s="31"/>
    </row>
    <row r="41" spans="1:9" ht="13.5" customHeight="1" x14ac:dyDescent="0.25">
      <c r="A41" s="29" t="s">
        <v>35</v>
      </c>
      <c r="B41" s="66"/>
      <c r="E41" s="64" t="s">
        <v>61</v>
      </c>
      <c r="G41" s="31"/>
    </row>
    <row r="42" spans="1:9" ht="12.75" customHeight="1" x14ac:dyDescent="0.25">
      <c r="A42" s="32" t="s">
        <v>37</v>
      </c>
      <c r="B42" s="66"/>
      <c r="D42" s="41"/>
      <c r="E42" s="69" t="s">
        <v>73</v>
      </c>
      <c r="G42" s="31"/>
    </row>
    <row r="43" spans="1:9" s="30" customFormat="1" ht="20.100000000000001" customHeight="1" x14ac:dyDescent="0.25">
      <c r="A43" s="32" t="s">
        <v>39</v>
      </c>
      <c r="B43" s="66"/>
      <c r="D43" s="41"/>
      <c r="E43" s="41" t="s">
        <v>74</v>
      </c>
      <c r="G43" s="31"/>
    </row>
    <row r="44" spans="1:9" s="30" customFormat="1" ht="11.25" customHeight="1" x14ac:dyDescent="0.25">
      <c r="A44" s="32"/>
      <c r="B44" s="28"/>
      <c r="C44" s="41"/>
      <c r="D44" s="41"/>
      <c r="E44" s="41"/>
      <c r="G44" s="31"/>
    </row>
    <row r="45" spans="1:9" ht="39.75" customHeight="1" x14ac:dyDescent="0.25">
      <c r="A45" s="29"/>
      <c r="G45" s="31"/>
    </row>
    <row r="46" spans="1:9" s="30" customFormat="1" ht="20.100000000000001" customHeight="1" x14ac:dyDescent="0.25">
      <c r="A46" s="29" t="s">
        <v>41</v>
      </c>
      <c r="B46" s="66"/>
      <c r="E46" s="64" t="s">
        <v>62</v>
      </c>
      <c r="G46" s="31"/>
    </row>
    <row r="47" spans="1:9" s="30" customFormat="1" ht="20.100000000000001" customHeight="1" x14ac:dyDescent="0.25">
      <c r="A47" s="32" t="s">
        <v>43</v>
      </c>
      <c r="B47" s="66"/>
      <c r="C47" s="39"/>
      <c r="E47" s="65" t="s">
        <v>63</v>
      </c>
      <c r="G47" s="31"/>
    </row>
    <row r="48" spans="1:9" s="30" customFormat="1" ht="20.100000000000001" customHeight="1" x14ac:dyDescent="0.25">
      <c r="A48" s="32" t="s">
        <v>45</v>
      </c>
      <c r="B48" s="66"/>
      <c r="C48" s="42"/>
      <c r="E48" s="20" t="s">
        <v>67</v>
      </c>
      <c r="G48" s="31"/>
    </row>
    <row r="49" spans="1:7" ht="20.100000000000001" customHeight="1" thickBot="1" x14ac:dyDescent="0.3">
      <c r="A49" s="43"/>
      <c r="B49" s="44"/>
      <c r="C49" s="45"/>
      <c r="D49" s="45"/>
      <c r="E49" s="45"/>
      <c r="F49" s="45"/>
      <c r="G49" s="46"/>
    </row>
    <row r="58" spans="1:7" ht="20.100000000000001" customHeight="1" x14ac:dyDescent="0.25">
      <c r="G58" s="30" t="s">
        <v>55</v>
      </c>
    </row>
    <row r="59" spans="1:7" ht="20.100000000000001" customHeight="1" x14ac:dyDescent="0.25">
      <c r="G59" s="30" t="s">
        <v>54</v>
      </c>
    </row>
  </sheetData>
  <mergeCells count="5">
    <mergeCell ref="A1:G1"/>
    <mergeCell ref="A2:G2"/>
    <mergeCell ref="A37:B37"/>
    <mergeCell ref="A38:G38"/>
    <mergeCell ref="A39:G3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Normal="100" workbookViewId="0">
      <pane xSplit="2" ySplit="8" topLeftCell="C36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I35" sqref="I35:I38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7" ht="20.100000000000001" customHeight="1" x14ac:dyDescent="0.25">
      <c r="A1" s="80" t="s">
        <v>0</v>
      </c>
      <c r="B1" s="81"/>
      <c r="C1" s="81"/>
      <c r="D1" s="81"/>
      <c r="E1" s="81"/>
      <c r="F1" s="81"/>
      <c r="G1" s="82"/>
    </row>
    <row r="2" spans="1:7" ht="5.25" customHeight="1" x14ac:dyDescent="0.25">
      <c r="A2" s="83"/>
      <c r="B2" s="84"/>
      <c r="C2" s="84"/>
      <c r="D2" s="84"/>
      <c r="E2" s="84"/>
      <c r="F2" s="84"/>
      <c r="G2" s="85"/>
    </row>
    <row r="3" spans="1:7" ht="7.5" customHeight="1" x14ac:dyDescent="0.25">
      <c r="A3" s="29"/>
      <c r="G3" s="31"/>
    </row>
    <row r="4" spans="1:7" ht="12" customHeight="1" x14ac:dyDescent="0.25">
      <c r="A4" s="32" t="s">
        <v>1</v>
      </c>
      <c r="G4" s="31"/>
    </row>
    <row r="5" spans="1:7" ht="12" customHeight="1" x14ac:dyDescent="0.25">
      <c r="A5" s="29"/>
      <c r="G5" s="33"/>
    </row>
    <row r="6" spans="1:7" ht="12" customHeight="1" x14ac:dyDescent="0.25">
      <c r="A6" s="29" t="s">
        <v>2</v>
      </c>
      <c r="B6" s="28" t="s">
        <v>3</v>
      </c>
      <c r="E6" s="30" t="s">
        <v>4</v>
      </c>
      <c r="F6" s="30" t="s">
        <v>75</v>
      </c>
      <c r="G6" s="31" t="s">
        <v>47</v>
      </c>
    </row>
    <row r="7" spans="1:7" ht="12" customHeight="1" thickBot="1" x14ac:dyDescent="0.3">
      <c r="A7" s="29"/>
      <c r="G7" s="31"/>
    </row>
    <row r="8" spans="1:7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18" customHeight="1" x14ac:dyDescent="0.25">
      <c r="A9" s="71">
        <v>3</v>
      </c>
      <c r="B9" s="10" t="s">
        <v>12</v>
      </c>
      <c r="C9" s="11">
        <f>+C10+C23</f>
        <v>263314200000</v>
      </c>
      <c r="D9" s="11">
        <f>+D10+D23</f>
        <v>0</v>
      </c>
      <c r="E9" s="11">
        <f>+E10+E23</f>
        <v>263314200000</v>
      </c>
      <c r="F9" s="57">
        <f>+F10+F23</f>
        <v>164661453650.06</v>
      </c>
      <c r="G9" s="34">
        <f>+G10+G23</f>
        <v>98652746349.939987</v>
      </c>
    </row>
    <row r="10" spans="1:7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162355669262.57001</v>
      </c>
      <c r="G10" s="38">
        <f>E10-F10</f>
        <v>100766530737.42999</v>
      </c>
    </row>
    <row r="11" spans="1:7" ht="18" customHeight="1" x14ac:dyDescent="0.25">
      <c r="A11" s="35">
        <v>312</v>
      </c>
      <c r="B11" s="36" t="s">
        <v>14</v>
      </c>
      <c r="C11" s="37">
        <f>C12+C17</f>
        <v>263122200000</v>
      </c>
      <c r="D11" s="37"/>
      <c r="E11" s="37">
        <f>C11+D11</f>
        <v>263122200000</v>
      </c>
      <c r="F11" s="56">
        <f>F12+F17</f>
        <v>162355669262.57001</v>
      </c>
      <c r="G11" s="38">
        <f>E11-F11</f>
        <v>100766530737.42999</v>
      </c>
    </row>
    <row r="12" spans="1:7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9" si="0">C12</f>
        <v>684000000</v>
      </c>
      <c r="F12" s="56">
        <f>F14+F15</f>
        <v>34339287</v>
      </c>
      <c r="G12" s="38">
        <f>G13</f>
        <v>649660713</v>
      </c>
    </row>
    <row r="13" spans="1:7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f>F14+F15</f>
        <v>34339287</v>
      </c>
      <c r="G13" s="38">
        <f t="shared" ref="G13:G31" si="1">E13-F13</f>
        <v>649660713</v>
      </c>
    </row>
    <row r="14" spans="1:7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7" ht="18" customHeight="1" x14ac:dyDescent="0.25">
      <c r="A15" s="35">
        <v>31272</v>
      </c>
      <c r="B15" s="36" t="s">
        <v>72</v>
      </c>
      <c r="C15" s="37">
        <v>0</v>
      </c>
      <c r="D15" s="37"/>
      <c r="E15" s="37">
        <v>0</v>
      </c>
      <c r="F15" s="56">
        <f>F16</f>
        <v>34339287</v>
      </c>
      <c r="G15" s="70">
        <f>G16</f>
        <v>-34339287</v>
      </c>
    </row>
    <row r="16" spans="1:7" ht="18" customHeight="1" x14ac:dyDescent="0.25">
      <c r="A16" s="35">
        <v>312721</v>
      </c>
      <c r="B16" s="36" t="s">
        <v>72</v>
      </c>
      <c r="C16" s="37">
        <v>0</v>
      </c>
      <c r="D16" s="37"/>
      <c r="E16" s="37">
        <v>0</v>
      </c>
      <c r="F16" s="56">
        <v>34339287</v>
      </c>
      <c r="G16" s="38">
        <v>-34339287</v>
      </c>
    </row>
    <row r="17" spans="1:9" ht="18" customHeight="1" x14ac:dyDescent="0.25">
      <c r="A17" s="71">
        <v>3128</v>
      </c>
      <c r="B17" s="36" t="s">
        <v>16</v>
      </c>
      <c r="C17" s="37">
        <v>262438200000</v>
      </c>
      <c r="D17" s="37"/>
      <c r="E17" s="37">
        <f t="shared" si="0"/>
        <v>262438200000</v>
      </c>
      <c r="F17" s="56">
        <f>F18+F20</f>
        <v>162321329975.57001</v>
      </c>
      <c r="G17" s="38">
        <f t="shared" si="1"/>
        <v>100116870024.42999</v>
      </c>
    </row>
    <row r="18" spans="1:9" ht="18" customHeight="1" x14ac:dyDescent="0.25">
      <c r="A18" s="35">
        <v>31281</v>
      </c>
      <c r="B18" s="36" t="s">
        <v>17</v>
      </c>
      <c r="C18" s="37">
        <f>C19</f>
        <v>192163569881</v>
      </c>
      <c r="D18" s="37"/>
      <c r="E18" s="37">
        <f t="shared" si="0"/>
        <v>192163569881</v>
      </c>
      <c r="F18" s="56">
        <f>F19</f>
        <v>145359944113</v>
      </c>
      <c r="G18" s="38">
        <f t="shared" si="1"/>
        <v>46803625768</v>
      </c>
      <c r="I18" s="39"/>
    </row>
    <row r="19" spans="1:9" ht="18" customHeight="1" x14ac:dyDescent="0.25">
      <c r="A19" s="35">
        <v>312811</v>
      </c>
      <c r="B19" s="36" t="s">
        <v>18</v>
      </c>
      <c r="C19" s="37">
        <v>192163569881</v>
      </c>
      <c r="D19" s="37"/>
      <c r="E19" s="37">
        <f t="shared" si="0"/>
        <v>192163569881</v>
      </c>
      <c r="F19" s="56">
        <v>145359944113</v>
      </c>
      <c r="G19" s="38">
        <f t="shared" si="1"/>
        <v>46803625768</v>
      </c>
      <c r="I19" s="39"/>
    </row>
    <row r="20" spans="1:9" ht="18" customHeight="1" x14ac:dyDescent="0.25">
      <c r="A20" s="35">
        <v>31282</v>
      </c>
      <c r="B20" s="36" t="s">
        <v>19</v>
      </c>
      <c r="C20" s="37">
        <f>C21+C22</f>
        <v>70274630119</v>
      </c>
      <c r="D20" s="37"/>
      <c r="E20" s="37">
        <f>E21+E22</f>
        <v>70274630119</v>
      </c>
      <c r="F20" s="56">
        <f>F21+F22</f>
        <v>16961385862.57</v>
      </c>
      <c r="G20" s="38">
        <f t="shared" si="1"/>
        <v>53313244256.43</v>
      </c>
    </row>
    <row r="21" spans="1:9" ht="18" customHeight="1" x14ac:dyDescent="0.25">
      <c r="A21" s="35">
        <v>312821</v>
      </c>
      <c r="B21" s="36" t="s">
        <v>20</v>
      </c>
      <c r="C21" s="37">
        <v>3000000</v>
      </c>
      <c r="D21" s="37"/>
      <c r="E21" s="37">
        <f t="shared" ref="E21:E26" si="2">C21</f>
        <v>3000000</v>
      </c>
      <c r="F21" s="56">
        <v>4629187</v>
      </c>
      <c r="G21" s="38">
        <f t="shared" si="1"/>
        <v>-1629187</v>
      </c>
    </row>
    <row r="22" spans="1:9" ht="18" customHeight="1" x14ac:dyDescent="0.25">
      <c r="A22" s="35">
        <v>312822</v>
      </c>
      <c r="B22" s="36" t="s">
        <v>21</v>
      </c>
      <c r="C22" s="37">
        <v>70271630119</v>
      </c>
      <c r="D22" s="37"/>
      <c r="E22" s="37">
        <f t="shared" si="2"/>
        <v>70271630119</v>
      </c>
      <c r="F22" s="56">
        <v>16956756675.57</v>
      </c>
      <c r="G22" s="38">
        <f t="shared" si="1"/>
        <v>53314873443.43</v>
      </c>
    </row>
    <row r="23" spans="1:9" ht="18" customHeight="1" x14ac:dyDescent="0.25">
      <c r="A23" s="71">
        <v>32</v>
      </c>
      <c r="B23" s="36" t="s">
        <v>22</v>
      </c>
      <c r="C23" s="37">
        <f>C24+C27</f>
        <v>192000000</v>
      </c>
      <c r="D23" s="37"/>
      <c r="E23" s="37">
        <f t="shared" si="2"/>
        <v>192000000</v>
      </c>
      <c r="F23" s="56">
        <f>F24+F28</f>
        <v>2305784387.4899998</v>
      </c>
      <c r="G23" s="38">
        <f t="shared" si="1"/>
        <v>-2113784387.4899998</v>
      </c>
    </row>
    <row r="24" spans="1:9" ht="18" customHeight="1" x14ac:dyDescent="0.25">
      <c r="A24" s="35">
        <v>3230</v>
      </c>
      <c r="B24" s="36" t="s">
        <v>23</v>
      </c>
      <c r="C24" s="30">
        <f>C25+C26</f>
        <v>152000000</v>
      </c>
      <c r="D24" s="37"/>
      <c r="E24" s="37">
        <f t="shared" si="2"/>
        <v>152000000</v>
      </c>
      <c r="F24" s="56">
        <f>F25+F26</f>
        <v>2188490152.0599999</v>
      </c>
      <c r="G24" s="38">
        <f t="shared" si="1"/>
        <v>-2036490152.0599999</v>
      </c>
    </row>
    <row r="25" spans="1:9" ht="18" customHeight="1" x14ac:dyDescent="0.25">
      <c r="A25" s="35">
        <v>32303</v>
      </c>
      <c r="B25" s="36" t="s">
        <v>24</v>
      </c>
      <c r="C25" s="37">
        <v>20000000</v>
      </c>
      <c r="D25" s="37"/>
      <c r="E25" s="37">
        <f t="shared" si="2"/>
        <v>20000000</v>
      </c>
      <c r="F25" s="56">
        <v>33169252.059999999</v>
      </c>
      <c r="G25" s="38">
        <f t="shared" si="1"/>
        <v>-13169252.059999999</v>
      </c>
    </row>
    <row r="26" spans="1:9" ht="18" customHeight="1" x14ac:dyDescent="0.25">
      <c r="A26" s="35">
        <v>32308</v>
      </c>
      <c r="B26" s="36" t="s">
        <v>49</v>
      </c>
      <c r="C26" s="37">
        <v>132000000</v>
      </c>
      <c r="D26" s="37"/>
      <c r="E26" s="37">
        <f t="shared" si="2"/>
        <v>132000000</v>
      </c>
      <c r="F26" s="56">
        <v>2155320900</v>
      </c>
      <c r="G26" s="38">
        <f t="shared" si="1"/>
        <v>-2023320900</v>
      </c>
    </row>
    <row r="27" spans="1:9" ht="18" customHeight="1" x14ac:dyDescent="0.25">
      <c r="A27" s="35">
        <v>325</v>
      </c>
      <c r="B27" s="36" t="s">
        <v>48</v>
      </c>
      <c r="C27" s="37">
        <f>C28</f>
        <v>40000000</v>
      </c>
      <c r="D27" s="37"/>
      <c r="E27" s="37">
        <f>E28</f>
        <v>40000000</v>
      </c>
      <c r="F27" s="56">
        <f>F28</f>
        <v>117294235.43000001</v>
      </c>
      <c r="G27" s="38">
        <f t="shared" si="1"/>
        <v>-77294235.430000007</v>
      </c>
    </row>
    <row r="28" spans="1:9" ht="18" customHeight="1" x14ac:dyDescent="0.25">
      <c r="A28" s="35">
        <v>3255</v>
      </c>
      <c r="B28" s="36" t="s">
        <v>25</v>
      </c>
      <c r="C28" s="37">
        <f>C29</f>
        <v>40000000</v>
      </c>
      <c r="D28" s="37"/>
      <c r="E28" s="37">
        <f>E29</f>
        <v>40000000</v>
      </c>
      <c r="F28" s="56">
        <f>F29</f>
        <v>117294235.43000001</v>
      </c>
      <c r="G28" s="38">
        <f t="shared" si="1"/>
        <v>-77294235.430000007</v>
      </c>
    </row>
    <row r="29" spans="1:9" ht="18" customHeight="1" x14ac:dyDescent="0.25">
      <c r="A29" s="35">
        <v>32551</v>
      </c>
      <c r="B29" s="36" t="s">
        <v>26</v>
      </c>
      <c r="C29" s="37">
        <f>C30+C31+C32</f>
        <v>40000000</v>
      </c>
      <c r="D29" s="37"/>
      <c r="E29" s="37">
        <f>E30+E31+E32</f>
        <v>40000000</v>
      </c>
      <c r="F29" s="56">
        <f>F30+F31+F32</f>
        <v>117294235.43000001</v>
      </c>
      <c r="G29" s="38">
        <f t="shared" si="1"/>
        <v>-77294235.430000007</v>
      </c>
    </row>
    <row r="30" spans="1:9" ht="18" customHeight="1" x14ac:dyDescent="0.25">
      <c r="A30" s="35">
        <v>325511</v>
      </c>
      <c r="B30" s="36" t="s">
        <v>27</v>
      </c>
      <c r="C30" s="37">
        <v>30000000</v>
      </c>
      <c r="D30" s="37"/>
      <c r="E30" s="37">
        <f>C30</f>
        <v>30000000</v>
      </c>
      <c r="F30" s="56">
        <v>107702335.43000001</v>
      </c>
      <c r="G30" s="38">
        <f t="shared" si="1"/>
        <v>-77702335.430000007</v>
      </c>
    </row>
    <row r="31" spans="1:9" ht="18" customHeight="1" x14ac:dyDescent="0.25">
      <c r="A31" s="35">
        <v>325513</v>
      </c>
      <c r="B31" s="36" t="s">
        <v>28</v>
      </c>
      <c r="C31" s="37">
        <v>0</v>
      </c>
      <c r="D31" s="37"/>
      <c r="E31" s="37">
        <v>0</v>
      </c>
      <c r="F31" s="56">
        <v>0</v>
      </c>
      <c r="G31" s="38">
        <f t="shared" si="1"/>
        <v>0</v>
      </c>
    </row>
    <row r="32" spans="1:9" ht="18" customHeight="1" x14ac:dyDescent="0.25">
      <c r="A32" s="35">
        <v>325514</v>
      </c>
      <c r="B32" s="36" t="s">
        <v>29</v>
      </c>
      <c r="C32" s="37">
        <v>10000000</v>
      </c>
      <c r="D32" s="37"/>
      <c r="E32" s="37">
        <f>C32</f>
        <v>10000000</v>
      </c>
      <c r="F32" s="56">
        <v>9591900</v>
      </c>
      <c r="G32" s="38">
        <f>E32-F32</f>
        <v>408100</v>
      </c>
    </row>
    <row r="33" spans="1:9" s="12" customFormat="1" ht="18" customHeight="1" x14ac:dyDescent="0.25">
      <c r="A33" s="71">
        <v>4</v>
      </c>
      <c r="B33" s="10" t="s">
        <v>30</v>
      </c>
      <c r="C33" s="11">
        <f>+C34+C35+C36</f>
        <v>2376097884869</v>
      </c>
      <c r="D33" s="11">
        <f>+D34+D35+D36</f>
        <v>-8169601565</v>
      </c>
      <c r="E33" s="11">
        <f>+E34+E35+E36</f>
        <v>2367928283304</v>
      </c>
      <c r="F33" s="11">
        <f>F34+F35+F36</f>
        <v>984882543364.74011</v>
      </c>
      <c r="G33" s="34">
        <f>+G34+G35+G36</f>
        <v>1383045739939.26</v>
      </c>
    </row>
    <row r="34" spans="1:9" ht="18" customHeight="1" x14ac:dyDescent="0.25">
      <c r="A34" s="35">
        <v>41</v>
      </c>
      <c r="B34" s="36" t="s">
        <v>31</v>
      </c>
      <c r="C34" s="37">
        <v>2013993633</v>
      </c>
      <c r="D34" s="37"/>
      <c r="E34" s="37">
        <f>C34</f>
        <v>2013993633</v>
      </c>
      <c r="F34" s="63">
        <v>112318478.17</v>
      </c>
      <c r="G34" s="38">
        <f>C34-F34</f>
        <v>1901675154.8299999</v>
      </c>
    </row>
    <row r="35" spans="1:9" ht="18" customHeight="1" x14ac:dyDescent="0.25">
      <c r="A35" s="35">
        <v>42</v>
      </c>
      <c r="B35" s="36" t="s">
        <v>32</v>
      </c>
      <c r="C35" s="37">
        <v>824041891236</v>
      </c>
      <c r="D35" s="37"/>
      <c r="E35" s="37">
        <f>C35</f>
        <v>824041891236</v>
      </c>
      <c r="F35" s="62">
        <v>803344002189.57007</v>
      </c>
      <c r="G35" s="38">
        <f>C35-F35</f>
        <v>20697889046.429932</v>
      </c>
      <c r="I35" s="39"/>
    </row>
    <row r="36" spans="1:9" ht="18" customHeight="1" x14ac:dyDescent="0.25">
      <c r="A36" s="35">
        <v>43</v>
      </c>
      <c r="B36" s="36" t="s">
        <v>68</v>
      </c>
      <c r="C36" s="40">
        <v>1550042000000</v>
      </c>
      <c r="D36" s="37">
        <v>-8169601565</v>
      </c>
      <c r="E36" s="37">
        <f>C36+D36</f>
        <v>1541872398435</v>
      </c>
      <c r="F36" s="37">
        <v>181426222697</v>
      </c>
      <c r="G36" s="38">
        <f t="shared" ref="G36" si="3">E36-F36</f>
        <v>1360446175738</v>
      </c>
      <c r="I36" s="39"/>
    </row>
    <row r="37" spans="1:9" ht="18" customHeight="1" x14ac:dyDescent="0.25">
      <c r="A37" s="86" t="s">
        <v>34</v>
      </c>
      <c r="B37" s="87"/>
      <c r="C37" s="37">
        <f>+C9+C33</f>
        <v>2639412084869</v>
      </c>
      <c r="D37" s="37">
        <f t="shared" ref="D37" si="4">+D9+D33</f>
        <v>-8169601565</v>
      </c>
      <c r="E37" s="37">
        <f>+E9+E33</f>
        <v>2631242483304</v>
      </c>
      <c r="F37" s="37">
        <f>+F9+F33</f>
        <v>1149543997014.8</v>
      </c>
      <c r="G37" s="38">
        <f>+G9+G33</f>
        <v>1481698486289.2</v>
      </c>
      <c r="I37" s="42"/>
    </row>
    <row r="38" spans="1:9" ht="32.25" customHeight="1" x14ac:dyDescent="0.25">
      <c r="A38" s="88" t="s">
        <v>69</v>
      </c>
      <c r="B38" s="89"/>
      <c r="C38" s="89"/>
      <c r="D38" s="89"/>
      <c r="E38" s="89"/>
      <c r="F38" s="89"/>
      <c r="G38" s="90"/>
    </row>
    <row r="39" spans="1:9" ht="14.25" customHeight="1" x14ac:dyDescent="0.25">
      <c r="A39" s="91"/>
      <c r="B39" s="92"/>
      <c r="C39" s="92"/>
      <c r="D39" s="92"/>
      <c r="E39" s="92"/>
      <c r="F39" s="92"/>
      <c r="G39" s="93"/>
    </row>
    <row r="40" spans="1:9" ht="13.5" customHeight="1" x14ac:dyDescent="0.25">
      <c r="A40" s="29"/>
      <c r="G40" s="31"/>
    </row>
    <row r="41" spans="1:9" ht="13.5" customHeight="1" x14ac:dyDescent="0.25">
      <c r="A41" s="29" t="s">
        <v>35</v>
      </c>
      <c r="B41" s="66"/>
      <c r="E41" s="64" t="s">
        <v>61</v>
      </c>
      <c r="G41" s="31"/>
    </row>
    <row r="42" spans="1:9" ht="12.75" customHeight="1" x14ac:dyDescent="0.25">
      <c r="A42" s="32" t="s">
        <v>37</v>
      </c>
      <c r="B42" s="66"/>
      <c r="D42" s="41"/>
      <c r="E42" s="69" t="s">
        <v>73</v>
      </c>
      <c r="G42" s="31"/>
    </row>
    <row r="43" spans="1:9" s="30" customFormat="1" ht="20.100000000000001" customHeight="1" x14ac:dyDescent="0.25">
      <c r="A43" s="32" t="s">
        <v>39</v>
      </c>
      <c r="B43" s="66"/>
      <c r="D43" s="41"/>
      <c r="E43" s="41" t="s">
        <v>74</v>
      </c>
      <c r="G43" s="31"/>
    </row>
    <row r="44" spans="1:9" s="30" customFormat="1" ht="11.25" customHeight="1" x14ac:dyDescent="0.25">
      <c r="A44" s="32"/>
      <c r="B44" s="28"/>
      <c r="C44" s="41"/>
      <c r="D44" s="41"/>
      <c r="E44" s="41"/>
      <c r="G44" s="31"/>
    </row>
    <row r="45" spans="1:9" ht="39.75" customHeight="1" x14ac:dyDescent="0.25">
      <c r="A45" s="29"/>
      <c r="G45" s="31"/>
    </row>
    <row r="46" spans="1:9" s="30" customFormat="1" ht="20.100000000000001" customHeight="1" x14ac:dyDescent="0.25">
      <c r="A46" s="29" t="s">
        <v>41</v>
      </c>
      <c r="B46" s="66"/>
      <c r="E46" s="64" t="s">
        <v>62</v>
      </c>
      <c r="G46" s="31"/>
    </row>
    <row r="47" spans="1:9" s="30" customFormat="1" ht="20.100000000000001" customHeight="1" x14ac:dyDescent="0.25">
      <c r="A47" s="32" t="s">
        <v>43</v>
      </c>
      <c r="B47" s="66"/>
      <c r="C47" s="39"/>
      <c r="E47" s="65" t="s">
        <v>63</v>
      </c>
      <c r="G47" s="31"/>
    </row>
    <row r="48" spans="1:9" s="30" customFormat="1" ht="20.100000000000001" customHeight="1" x14ac:dyDescent="0.25">
      <c r="A48" s="32" t="s">
        <v>45</v>
      </c>
      <c r="B48" s="66"/>
      <c r="C48" s="42"/>
      <c r="E48" s="20" t="s">
        <v>67</v>
      </c>
      <c r="G48" s="31"/>
    </row>
    <row r="49" spans="1:7" ht="20.100000000000001" customHeight="1" thickBot="1" x14ac:dyDescent="0.3">
      <c r="A49" s="43"/>
      <c r="B49" s="44"/>
      <c r="C49" s="45"/>
      <c r="D49" s="45"/>
      <c r="E49" s="45"/>
      <c r="F49" s="45"/>
      <c r="G49" s="46"/>
    </row>
    <row r="58" spans="1:7" ht="20.100000000000001" customHeight="1" x14ac:dyDescent="0.25">
      <c r="G58" s="30" t="s">
        <v>55</v>
      </c>
    </row>
    <row r="59" spans="1:7" ht="20.100000000000001" customHeight="1" x14ac:dyDescent="0.25">
      <c r="G59" s="30" t="s">
        <v>54</v>
      </c>
    </row>
  </sheetData>
  <mergeCells count="5">
    <mergeCell ref="A1:G1"/>
    <mergeCell ref="A2:G2"/>
    <mergeCell ref="A37:B37"/>
    <mergeCell ref="A38:G38"/>
    <mergeCell ref="A39:G3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Enero 2017</vt:lpstr>
      <vt:lpstr>Febrero  2017</vt:lpstr>
      <vt:lpstr>Marzo 2017 </vt:lpstr>
      <vt:lpstr>Abril 2017</vt:lpstr>
      <vt:lpstr>Mayo 2017</vt:lpstr>
      <vt:lpstr>Junio 2017 </vt:lpstr>
      <vt:lpstr>Julio 2017</vt:lpstr>
      <vt:lpstr>Agosto 2017</vt:lpstr>
      <vt:lpstr>Septiembre 2017</vt:lpstr>
      <vt:lpstr>'Abril 2017'!Área_de_impresión</vt:lpstr>
      <vt:lpstr>'Agosto 2017'!Área_de_impresión</vt:lpstr>
      <vt:lpstr>'Enero 2017'!Área_de_impresión</vt:lpstr>
      <vt:lpstr>'Febrero  2017'!Área_de_impresión</vt:lpstr>
      <vt:lpstr>'Julio 2017'!Área_de_impresión</vt:lpstr>
      <vt:lpstr>'Junio 2017 '!Área_de_impresión</vt:lpstr>
      <vt:lpstr>'Marzo 2017 '!Área_de_impresión</vt:lpstr>
      <vt:lpstr>'Mayo 2017'!Área_de_impresión</vt:lpstr>
      <vt:lpstr>'Septiembre 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</dc:creator>
  <cp:lastModifiedBy>Ludy Maritza Montoya Roberto</cp:lastModifiedBy>
  <cp:lastPrinted>2017-10-18T20:10:19Z</cp:lastPrinted>
  <dcterms:created xsi:type="dcterms:W3CDTF">2017-03-08T17:02:41Z</dcterms:created>
  <dcterms:modified xsi:type="dcterms:W3CDTF">2017-10-20T19:10:34Z</dcterms:modified>
</cp:coreProperties>
</file>