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8835"/>
  </bookViews>
  <sheets>
    <sheet name="Enero 2017" sheetId="1" r:id="rId1"/>
  </sheets>
  <definedNames>
    <definedName name="_xlnm.Print_Area" localSheetId="0">'Enero 2017'!$A$1:$G$50</definedName>
  </definedNames>
  <calcPr calcId="152511"/>
</workbook>
</file>

<file path=xl/calcChain.xml><?xml version="1.0" encoding="utf-8"?>
<calcChain xmlns="http://schemas.openxmlformats.org/spreadsheetml/2006/main">
  <c r="D9" i="1" l="1"/>
  <c r="D31" i="1"/>
  <c r="F31" i="1"/>
  <c r="D35" i="1"/>
  <c r="E23" i="1"/>
  <c r="E30" i="1"/>
  <c r="E24" i="1"/>
  <c r="E28" i="1"/>
  <c r="E14" i="1"/>
  <c r="C13" i="1"/>
  <c r="E13" i="1" s="1"/>
  <c r="C22" i="1"/>
  <c r="E32" i="1" l="1"/>
  <c r="E34" i="1"/>
  <c r="C31" i="1"/>
  <c r="E12" i="1" l="1"/>
  <c r="G12" i="1" s="1"/>
  <c r="E15" i="1"/>
  <c r="E22" i="1"/>
  <c r="G34" i="1"/>
  <c r="E33" i="1"/>
  <c r="G33" i="1" s="1"/>
  <c r="G32" i="1"/>
  <c r="G30" i="1"/>
  <c r="G29" i="1"/>
  <c r="G28" i="1"/>
  <c r="F27" i="1"/>
  <c r="F26" i="1" s="1"/>
  <c r="E27" i="1"/>
  <c r="E26" i="1" s="1"/>
  <c r="E25" i="1" s="1"/>
  <c r="C27" i="1"/>
  <c r="C26" i="1" s="1"/>
  <c r="C25" i="1" s="1"/>
  <c r="C21" i="1" s="1"/>
  <c r="E21" i="1" s="1"/>
  <c r="G23" i="1"/>
  <c r="F22" i="1"/>
  <c r="E20" i="1"/>
  <c r="G20" i="1" s="1"/>
  <c r="E19" i="1"/>
  <c r="F18" i="1"/>
  <c r="C18" i="1"/>
  <c r="E17" i="1"/>
  <c r="G17" i="1" s="1"/>
  <c r="F16" i="1"/>
  <c r="C16" i="1"/>
  <c r="E16" i="1" s="1"/>
  <c r="C11" i="1"/>
  <c r="E11" i="1" s="1"/>
  <c r="C10" i="1" l="1"/>
  <c r="G26" i="1"/>
  <c r="G31" i="1"/>
  <c r="E31" i="1"/>
  <c r="E18" i="1"/>
  <c r="G18" i="1" s="1"/>
  <c r="G22" i="1"/>
  <c r="G19" i="1"/>
  <c r="G16" i="1"/>
  <c r="C9" i="1"/>
  <c r="C35" i="1" s="1"/>
  <c r="F15" i="1"/>
  <c r="G15" i="1" s="1"/>
  <c r="F21" i="1"/>
  <c r="G21" i="1" s="1"/>
  <c r="G27" i="1"/>
  <c r="F11" i="1"/>
  <c r="F10" i="1" s="1"/>
  <c r="E10" i="1"/>
  <c r="E9" i="1" s="1"/>
  <c r="E35" i="1" l="1"/>
  <c r="F9" i="1"/>
  <c r="F35" i="1" s="1"/>
  <c r="G11" i="1"/>
  <c r="G10" i="1"/>
  <c r="G9" i="1" s="1"/>
  <c r="G35" i="1" s="1"/>
</calcChain>
</file>

<file path=xl/sharedStrings.xml><?xml version="1.0" encoding="utf-8"?>
<sst xmlns="http://schemas.openxmlformats.org/spreadsheetml/2006/main" count="53" uniqueCount="53">
  <si>
    <t>INFORME MENSUAL DE EJECUCION DEL PRESUPUESTO DE INGRESOS</t>
  </si>
  <si>
    <t>AGENCIA NACIONAL DE INFRAESTRUCTURA</t>
  </si>
  <si>
    <t xml:space="preserve">SECCION:   2413 </t>
  </si>
  <si>
    <t xml:space="preserve">                                         UNIDAD EJECUTORA:        00</t>
  </si>
  <si>
    <t xml:space="preserve">                  MES:              </t>
  </si>
  <si>
    <t>CODIFICACION
PRESUPUESTAL</t>
  </si>
  <si>
    <t>DESCRIPCION</t>
  </si>
  <si>
    <t xml:space="preserve">AFORO
INICIAL
</t>
  </si>
  <si>
    <t>MODIFICACIONES AFORO</t>
  </si>
  <si>
    <t>AFORO
VIGENTE
( 1 )</t>
  </si>
  <si>
    <t>RECAUDO EN EFECTIVO ACUMULADO
( 2 )</t>
  </si>
  <si>
    <t>SALDO DE AFORO POR RECAUDAR
( 3 ) =  ( 1 ) - ( 2 )</t>
  </si>
  <si>
    <t>INGRESOS DE LOS ESTABLECIMIENTOS PUBLICOS</t>
  </si>
  <si>
    <t>INGRESOS CORRIENTES</t>
  </si>
  <si>
    <t>NO TRIBUTARIOS</t>
  </si>
  <si>
    <t>TASAS, MULTAS Y CONTRIBUCIONES</t>
  </si>
  <si>
    <t>OTROS INGRESOS</t>
  </si>
  <si>
    <t>ORDINARIOS</t>
  </si>
  <si>
    <t>COMISIONES</t>
  </si>
  <si>
    <t>EXTRAORDINARIOS</t>
  </si>
  <si>
    <t>RECUPERACIONES</t>
  </si>
  <si>
    <t>APROVECHAMIENTOS</t>
  </si>
  <si>
    <t>RECURSOS DE CAPITAL</t>
  </si>
  <si>
    <t>RENDIMIENTOS FINANCIEROS</t>
  </si>
  <si>
    <t>RENDIMIENTOS FINANCIEROS CUENTAS BANCARIAS</t>
  </si>
  <si>
    <t>OTROS RECURSOS DEL BALANCE</t>
  </si>
  <si>
    <t>REINTEGROS DE VIGENCIA ANTERIOR</t>
  </si>
  <si>
    <t>REINTEGRO DE VIGENCIAS ANTERIORES - FUNCIONAMIENTO</t>
  </si>
  <si>
    <t>REINTEGRO DE VIGENCIAS ANTERIORES - INVERSION</t>
  </si>
  <si>
    <t>REINTEGRO INCAPACIDADES VIGENCIAS ANTERIORES</t>
  </si>
  <si>
    <t>APORTES DE LA NACION</t>
  </si>
  <si>
    <t>FUNCIONAMIENTO</t>
  </si>
  <si>
    <t>DEUDA</t>
  </si>
  <si>
    <t>INVERSION</t>
  </si>
  <si>
    <t xml:space="preserve">                                                                                     TOTALES:</t>
  </si>
  <si>
    <t xml:space="preserve">                                             ______________________________________</t>
  </si>
  <si>
    <t xml:space="preserve">           ______________________________________</t>
  </si>
  <si>
    <t xml:space="preserve">                                             MARÍA CLARA GARRIDO GARRIDO</t>
  </si>
  <si>
    <t xml:space="preserve">            NELCY JENITH MALDONADO BALLEN</t>
  </si>
  <si>
    <t xml:space="preserve">                                              VICEPRESIDENTE ADMINISTRATIVA Y FINANCIERA</t>
  </si>
  <si>
    <t xml:space="preserve">             COORDINADORA G.I.T. ADMINISTRATIVA Y FINANCIERA</t>
  </si>
  <si>
    <t xml:space="preserve">                                            ______________________________________</t>
  </si>
  <si>
    <t xml:space="preserve">              ______________________________________</t>
  </si>
  <si>
    <t xml:space="preserve">                                            JUANA CELINA CARVAJAL REYES</t>
  </si>
  <si>
    <t xml:space="preserve">               ELSA LILIANA LIÉVANO TORRES</t>
  </si>
  <si>
    <t xml:space="preserve">                                            EXP.G3-6 CON FUNCIONES DE TESORERA</t>
  </si>
  <si>
    <t xml:space="preserve">                EXPG3-6 CON FUNCIONES JEFE DE PRESUPUESTO</t>
  </si>
  <si>
    <t>VIGENCIA FISCAL:      2017</t>
  </si>
  <si>
    <t>RECURSOS DEL BALANCE</t>
  </si>
  <si>
    <t>RENDIMIENTOS FINANCIEROS CUN</t>
  </si>
  <si>
    <t>ARRENDAMIENTOS</t>
  </si>
  <si>
    <t>TASAS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</si>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</sst>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/>
    <xf numFmtId="0" fontId="2" fillId="0" borderId="4" xfId="0" applyFont="1" applyFill="1" applyBorder="1"/>
    <xf numFmtId="43" fontId="2" fillId="0" borderId="0" xfId="1" applyFont="1" applyFill="1" applyBorder="1"/>
    <xf numFmtId="43" fontId="2" fillId="0" borderId="5" xfId="1" applyFont="1" applyFill="1" applyBorder="1"/>
    <xf numFmtId="0" fontId="3" fillId="0" borderId="4" xfId="0" applyFont="1" applyFill="1" applyBorder="1"/>
    <xf numFmtId="14" fontId="2" fillId="0" borderId="5" xfId="1" applyNumberFormat="1" applyFont="1" applyFill="1" applyBorder="1"/>
    <xf numFmtId="0" fontId="3" fillId="0" borderId="6" xfId="0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/>
    <xf numFmtId="43" fontId="2" fillId="0" borderId="8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right"/>
    </xf>
    <xf numFmtId="0" fontId="2" fillId="0" borderId="8" xfId="0" applyFont="1" applyFill="1" applyBorder="1" applyAlignment="1"/>
    <xf numFmtId="0" fontId="3" fillId="0" borderId="8" xfId="0" applyFont="1" applyFill="1" applyBorder="1"/>
    <xf numFmtId="43" fontId="3" fillId="0" borderId="8" xfId="1" applyFont="1" applyFill="1" applyBorder="1" applyAlignment="1">
      <alignment horizontal="right"/>
    </xf>
    <xf numFmtId="0" fontId="3" fillId="0" borderId="7" xfId="0" applyFont="1" applyFill="1" applyBorder="1" applyAlignment="1">
      <alignment horizontal="left"/>
    </xf>
    <xf numFmtId="43" fontId="3" fillId="0" borderId="0" xfId="1" applyFont="1" applyFill="1" applyBorder="1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43" fontId="2" fillId="0" borderId="11" xfId="1" applyFont="1" applyFill="1" applyBorder="1"/>
    <xf numFmtId="43" fontId="2" fillId="0" borderId="12" xfId="1" applyFont="1" applyFill="1" applyBorder="1"/>
    <xf numFmtId="4" fontId="4" fillId="2" borderId="8" xfId="0" applyNumberFormat="1" applyFont="1" applyFill="1" applyBorder="1" applyAlignment="1">
      <alignment horizontal="right" vertical="center" wrapText="1" readingOrder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pane xSplit="2" ySplit="8" topLeftCell="C9" activePane="bottomRight" state="frozen"/>
      <selection activeCell="A52" sqref="A52:XFD52"/>
      <selection pane="topRight" activeCell="A52" sqref="A52:XFD52"/>
      <selection pane="bottomLeft" activeCell="A52" sqref="A52:XFD52"/>
      <selection pane="bottomRight" activeCell="G59" sqref="G59:G62"/>
    </sheetView>
  </sheetViews>
  <sheetFormatPr baseColWidth="10" defaultRowHeight="15" x14ac:dyDescent="0.25"/>
  <cols>
    <col min="1" max="1" width="15.140625" style="1" customWidth="1"/>
    <col min="2" max="2" width="43.7109375" style="1" customWidth="1"/>
    <col min="3" max="3" width="22.85546875" style="3" customWidth="1"/>
    <col min="4" max="4" width="19.140625" style="3" customWidth="1"/>
    <col min="5" max="5" width="20.42578125" style="3" customWidth="1"/>
    <col min="6" max="6" width="26.28515625" style="3" customWidth="1"/>
    <col min="7" max="7" width="26" style="3" customWidth="1"/>
    <col min="8" max="16384" width="11.42578125" style="1"/>
  </cols>
  <sheetData>
    <row r="1" spans="1:7" ht="15.75" x14ac:dyDescent="0.25">
      <c r="A1" s="31" t="s">
        <v>0</v>
      </c>
      <c r="B1" s="32"/>
      <c r="C1" s="32"/>
      <c r="D1" s="32"/>
      <c r="E1" s="32"/>
      <c r="F1" s="32"/>
      <c r="G1" s="33"/>
    </row>
    <row r="2" spans="1:7" x14ac:dyDescent="0.25">
      <c r="A2" s="34"/>
      <c r="B2" s="35"/>
      <c r="C2" s="35"/>
      <c r="D2" s="35"/>
      <c r="E2" s="35"/>
      <c r="F2" s="35"/>
      <c r="G2" s="36"/>
    </row>
    <row r="3" spans="1:7" x14ac:dyDescent="0.25">
      <c r="A3" s="2"/>
      <c r="G3" s="4"/>
    </row>
    <row r="4" spans="1:7" x14ac:dyDescent="0.25">
      <c r="A4" s="5" t="s">
        <v>1</v>
      </c>
      <c r="G4" s="4"/>
    </row>
    <row r="5" spans="1:7" x14ac:dyDescent="0.25">
      <c r="A5" s="2"/>
      <c r="G5" s="6"/>
    </row>
    <row r="6" spans="1:7" x14ac:dyDescent="0.25">
      <c r="A6" s="2" t="s">
        <v>2</v>
      </c>
      <c r="B6" s="1" t="s">
        <v>3</v>
      </c>
      <c r="E6" s="3" t="s">
        <v>4</v>
      </c>
      <c r="F6" s="3" t="s">
        <v>52</v>
      </c>
      <c r="G6" s="4" t="s">
        <v>47</v>
      </c>
    </row>
    <row r="7" spans="1:7" ht="15.75" thickBot="1" x14ac:dyDescent="0.3">
      <c r="A7" s="2"/>
      <c r="G7" s="4"/>
    </row>
    <row r="8" spans="1:7" s="9" customFormat="1" ht="48.75" customHeight="1" thickBot="1" x14ac:dyDescent="0.3">
      <c r="A8" s="30" t="s">
        <v>5</v>
      </c>
      <c r="B8" s="7" t="s">
        <v>6</v>
      </c>
      <c r="C8" s="8" t="s">
        <v>7</v>
      </c>
      <c r="D8" s="8" t="s">
        <v>8</v>
      </c>
      <c r="E8" s="8" t="s">
        <v>9</v>
      </c>
      <c r="F8" s="8" t="s">
        <v>10</v>
      </c>
      <c r="G8" s="8" t="s">
        <v>11</v>
      </c>
    </row>
    <row r="9" spans="1:7" s="13" customFormat="1" ht="27" customHeight="1" x14ac:dyDescent="0.25">
      <c r="A9" s="10">
        <v>3</v>
      </c>
      <c r="B9" s="11" t="s">
        <v>12</v>
      </c>
      <c r="C9" s="12">
        <f>+C10+C21</f>
        <v>263314200000</v>
      </c>
      <c r="D9" s="12">
        <f t="shared" ref="D9:G9" si="0">+D10+D21</f>
        <v>0</v>
      </c>
      <c r="E9" s="12">
        <f t="shared" si="0"/>
        <v>263314200000</v>
      </c>
      <c r="F9" s="12">
        <f t="shared" si="0"/>
        <v>19249283843.259998</v>
      </c>
      <c r="G9" s="12">
        <f t="shared" si="0"/>
        <v>244064916156.74002</v>
      </c>
    </row>
    <row r="10" spans="1:7" x14ac:dyDescent="0.25">
      <c r="A10" s="14">
        <v>31</v>
      </c>
      <c r="B10" s="15" t="s">
        <v>13</v>
      </c>
      <c r="C10" s="16">
        <f>+C11</f>
        <v>263122200000</v>
      </c>
      <c r="D10" s="16"/>
      <c r="E10" s="16">
        <f>+E11</f>
        <v>263122200000</v>
      </c>
      <c r="F10" s="16">
        <f t="shared" ref="F10" si="1">+F11</f>
        <v>19210648513.169998</v>
      </c>
      <c r="G10" s="17">
        <f t="shared" ref="G10:G34" si="2">E10-F10</f>
        <v>243911551486.83002</v>
      </c>
    </row>
    <row r="11" spans="1:7" x14ac:dyDescent="0.25">
      <c r="A11" s="14">
        <v>312</v>
      </c>
      <c r="B11" s="15" t="s">
        <v>14</v>
      </c>
      <c r="C11" s="16">
        <f>C12+C15</f>
        <v>263122200000</v>
      </c>
      <c r="D11" s="16"/>
      <c r="E11" s="16">
        <f>C11+D11</f>
        <v>263122200000</v>
      </c>
      <c r="F11" s="16">
        <f>F15</f>
        <v>19210648513.169998</v>
      </c>
      <c r="G11" s="17">
        <f t="shared" si="2"/>
        <v>243911551486.83002</v>
      </c>
    </row>
    <row r="12" spans="1:7" x14ac:dyDescent="0.25">
      <c r="A12" s="14">
        <v>3127</v>
      </c>
      <c r="B12" s="15" t="s">
        <v>15</v>
      </c>
      <c r="C12" s="16">
        <v>684000000</v>
      </c>
      <c r="D12" s="16"/>
      <c r="E12" s="16">
        <f>C12</f>
        <v>684000000</v>
      </c>
      <c r="F12" s="16">
        <v>0</v>
      </c>
      <c r="G12" s="17">
        <f t="shared" si="2"/>
        <v>684000000</v>
      </c>
    </row>
    <row r="13" spans="1:7" x14ac:dyDescent="0.25">
      <c r="A13" s="14">
        <v>312701</v>
      </c>
      <c r="B13" s="15" t="s">
        <v>51</v>
      </c>
      <c r="C13" s="16">
        <f>C14</f>
        <v>684000000</v>
      </c>
      <c r="D13" s="16"/>
      <c r="E13" s="16">
        <f t="shared" ref="E13:E14" si="3">C13</f>
        <v>684000000</v>
      </c>
      <c r="F13" s="16"/>
      <c r="G13" s="17"/>
    </row>
    <row r="14" spans="1:7" x14ac:dyDescent="0.25">
      <c r="A14" s="14">
        <v>31270107</v>
      </c>
      <c r="B14" s="15" t="s">
        <v>50</v>
      </c>
      <c r="C14" s="16">
        <v>684000000</v>
      </c>
      <c r="D14" s="16"/>
      <c r="E14" s="16">
        <f t="shared" si="3"/>
        <v>684000000</v>
      </c>
      <c r="F14" s="16"/>
      <c r="G14" s="17"/>
    </row>
    <row r="15" spans="1:7" x14ac:dyDescent="0.25">
      <c r="A15" s="14">
        <v>3128</v>
      </c>
      <c r="B15" s="15" t="s">
        <v>16</v>
      </c>
      <c r="C15" s="16">
        <v>262438200000</v>
      </c>
      <c r="D15" s="16"/>
      <c r="E15" s="16">
        <f>C15</f>
        <v>262438200000</v>
      </c>
      <c r="F15" s="16">
        <f>F16+F18</f>
        <v>19210648513.169998</v>
      </c>
      <c r="G15" s="17">
        <f t="shared" si="2"/>
        <v>243227551486.83002</v>
      </c>
    </row>
    <row r="16" spans="1:7" x14ac:dyDescent="0.25">
      <c r="A16" s="14">
        <v>31281</v>
      </c>
      <c r="B16" s="15" t="s">
        <v>17</v>
      </c>
      <c r="C16" s="16">
        <f>C17</f>
        <v>192163569881</v>
      </c>
      <c r="D16" s="16"/>
      <c r="E16" s="16">
        <f>C16</f>
        <v>192163569881</v>
      </c>
      <c r="F16" s="16">
        <f>F17</f>
        <v>16796552563</v>
      </c>
      <c r="G16" s="17">
        <f t="shared" si="2"/>
        <v>175367017318</v>
      </c>
    </row>
    <row r="17" spans="1:7" x14ac:dyDescent="0.25">
      <c r="A17" s="14">
        <v>312811</v>
      </c>
      <c r="B17" s="15" t="s">
        <v>18</v>
      </c>
      <c r="C17" s="16">
        <v>192163569881</v>
      </c>
      <c r="D17" s="16"/>
      <c r="E17" s="16">
        <f>C17</f>
        <v>192163569881</v>
      </c>
      <c r="F17" s="16">
        <v>16796552563</v>
      </c>
      <c r="G17" s="17">
        <f t="shared" si="2"/>
        <v>175367017318</v>
      </c>
    </row>
    <row r="18" spans="1:7" x14ac:dyDescent="0.25">
      <c r="A18" s="14">
        <v>31282</v>
      </c>
      <c r="B18" s="15" t="s">
        <v>19</v>
      </c>
      <c r="C18" s="16">
        <f>C19+C20</f>
        <v>70274630119</v>
      </c>
      <c r="D18" s="16"/>
      <c r="E18" s="16">
        <f>E19+E20</f>
        <v>70274630119</v>
      </c>
      <c r="F18" s="16">
        <f>F19+F20</f>
        <v>2414095950.1700001</v>
      </c>
      <c r="G18" s="17">
        <f t="shared" si="2"/>
        <v>67860534168.830002</v>
      </c>
    </row>
    <row r="19" spans="1:7" x14ac:dyDescent="0.25">
      <c r="A19" s="14">
        <v>312821</v>
      </c>
      <c r="B19" s="15" t="s">
        <v>20</v>
      </c>
      <c r="C19" s="16">
        <v>3000000</v>
      </c>
      <c r="D19" s="16"/>
      <c r="E19" s="16">
        <f t="shared" ref="E19:E24" si="4">C19</f>
        <v>3000000</v>
      </c>
      <c r="F19" s="16">
        <v>427224</v>
      </c>
      <c r="G19" s="17">
        <f t="shared" si="2"/>
        <v>2572776</v>
      </c>
    </row>
    <row r="20" spans="1:7" x14ac:dyDescent="0.25">
      <c r="A20" s="14">
        <v>312822</v>
      </c>
      <c r="B20" s="15" t="s">
        <v>21</v>
      </c>
      <c r="C20" s="16">
        <v>70271630119</v>
      </c>
      <c r="D20" s="16"/>
      <c r="E20" s="16">
        <f t="shared" si="4"/>
        <v>70271630119</v>
      </c>
      <c r="F20" s="16">
        <v>2413668726.1700001</v>
      </c>
      <c r="G20" s="17">
        <f t="shared" si="2"/>
        <v>67857961392.830002</v>
      </c>
    </row>
    <row r="21" spans="1:7" x14ac:dyDescent="0.25">
      <c r="A21" s="14">
        <v>32</v>
      </c>
      <c r="B21" s="15" t="s">
        <v>22</v>
      </c>
      <c r="C21" s="16">
        <f>C22+C25</f>
        <v>192000000</v>
      </c>
      <c r="D21" s="16"/>
      <c r="E21" s="16">
        <f t="shared" si="4"/>
        <v>192000000</v>
      </c>
      <c r="F21" s="16">
        <f>F22+F26</f>
        <v>38635330.090000004</v>
      </c>
      <c r="G21" s="17">
        <f t="shared" si="2"/>
        <v>153364669.91</v>
      </c>
    </row>
    <row r="22" spans="1:7" x14ac:dyDescent="0.25">
      <c r="A22" s="14">
        <v>3230</v>
      </c>
      <c r="B22" s="15" t="s">
        <v>23</v>
      </c>
      <c r="C22" s="3">
        <f>C23+C24</f>
        <v>152000000</v>
      </c>
      <c r="D22" s="16"/>
      <c r="E22" s="16">
        <f t="shared" si="4"/>
        <v>152000000</v>
      </c>
      <c r="F22" s="16">
        <f>F23</f>
        <v>6387818.6600000001</v>
      </c>
      <c r="G22" s="17">
        <f t="shared" si="2"/>
        <v>145612181.34</v>
      </c>
    </row>
    <row r="23" spans="1:7" x14ac:dyDescent="0.25">
      <c r="A23" s="14">
        <v>32303</v>
      </c>
      <c r="B23" s="15" t="s">
        <v>24</v>
      </c>
      <c r="C23" s="16">
        <v>20000000</v>
      </c>
      <c r="D23" s="16"/>
      <c r="E23" s="16">
        <f t="shared" si="4"/>
        <v>20000000</v>
      </c>
      <c r="F23" s="16">
        <v>6387818.6600000001</v>
      </c>
      <c r="G23" s="17">
        <f t="shared" si="2"/>
        <v>13612181.34</v>
      </c>
    </row>
    <row r="24" spans="1:7" x14ac:dyDescent="0.25">
      <c r="A24" s="14">
        <v>32308</v>
      </c>
      <c r="B24" s="15" t="s">
        <v>49</v>
      </c>
      <c r="C24" s="16">
        <v>132000000</v>
      </c>
      <c r="D24" s="16"/>
      <c r="E24" s="16">
        <f t="shared" si="4"/>
        <v>132000000</v>
      </c>
      <c r="F24" s="16"/>
      <c r="G24" s="17"/>
    </row>
    <row r="25" spans="1:7" x14ac:dyDescent="0.25">
      <c r="A25" s="14">
        <v>325</v>
      </c>
      <c r="B25" s="15" t="s">
        <v>48</v>
      </c>
      <c r="C25" s="16">
        <f>C26</f>
        <v>40000000</v>
      </c>
      <c r="D25" s="16"/>
      <c r="E25" s="16">
        <f>E26</f>
        <v>40000000</v>
      </c>
      <c r="F25" s="16"/>
      <c r="G25" s="17"/>
    </row>
    <row r="26" spans="1:7" x14ac:dyDescent="0.25">
      <c r="A26" s="14">
        <v>3255</v>
      </c>
      <c r="B26" s="15" t="s">
        <v>25</v>
      </c>
      <c r="C26" s="16">
        <f>C27</f>
        <v>40000000</v>
      </c>
      <c r="D26" s="16"/>
      <c r="E26" s="16">
        <f>E27</f>
        <v>40000000</v>
      </c>
      <c r="F26" s="16">
        <f>F27</f>
        <v>32247511.43</v>
      </c>
      <c r="G26" s="17">
        <f t="shared" si="2"/>
        <v>7752488.5700000003</v>
      </c>
    </row>
    <row r="27" spans="1:7" x14ac:dyDescent="0.25">
      <c r="A27" s="14">
        <v>32551</v>
      </c>
      <c r="B27" s="18" t="s">
        <v>26</v>
      </c>
      <c r="C27" s="16">
        <f>C28+C29+C30</f>
        <v>40000000</v>
      </c>
      <c r="D27" s="16"/>
      <c r="E27" s="16">
        <f>E28+E29+E30</f>
        <v>40000000</v>
      </c>
      <c r="F27" s="16">
        <f>F28+F29+F30</f>
        <v>32247511.43</v>
      </c>
      <c r="G27" s="17">
        <f t="shared" si="2"/>
        <v>7752488.5700000003</v>
      </c>
    </row>
    <row r="28" spans="1:7" x14ac:dyDescent="0.25">
      <c r="A28" s="14">
        <v>325511</v>
      </c>
      <c r="B28" s="18" t="s">
        <v>27</v>
      </c>
      <c r="C28" s="16">
        <v>30000000</v>
      </c>
      <c r="D28" s="16"/>
      <c r="E28" s="16">
        <f>C28</f>
        <v>30000000</v>
      </c>
      <c r="F28" s="16">
        <v>32247511.43</v>
      </c>
      <c r="G28" s="17">
        <f t="shared" si="2"/>
        <v>-2247511.4299999997</v>
      </c>
    </row>
    <row r="29" spans="1:7" x14ac:dyDescent="0.25">
      <c r="A29" s="14">
        <v>325513</v>
      </c>
      <c r="B29" s="18" t="s">
        <v>28</v>
      </c>
      <c r="C29" s="16">
        <v>0</v>
      </c>
      <c r="D29" s="16"/>
      <c r="E29" s="16">
        <v>0</v>
      </c>
      <c r="F29" s="16"/>
      <c r="G29" s="17">
        <f t="shared" si="2"/>
        <v>0</v>
      </c>
    </row>
    <row r="30" spans="1:7" x14ac:dyDescent="0.25">
      <c r="A30" s="14">
        <v>325514</v>
      </c>
      <c r="B30" s="18" t="s">
        <v>29</v>
      </c>
      <c r="C30" s="16">
        <v>10000000</v>
      </c>
      <c r="D30" s="16"/>
      <c r="E30" s="16">
        <f>C30</f>
        <v>10000000</v>
      </c>
      <c r="F30" s="16"/>
      <c r="G30" s="17">
        <f t="shared" si="2"/>
        <v>10000000</v>
      </c>
    </row>
    <row r="31" spans="1:7" s="9" customFormat="1" x14ac:dyDescent="0.25">
      <c r="A31" s="21">
        <v>4</v>
      </c>
      <c r="B31" s="19" t="s">
        <v>30</v>
      </c>
      <c r="C31" s="20">
        <f>+C32+C33+C34</f>
        <v>2376097884869</v>
      </c>
      <c r="D31" s="20">
        <f t="shared" ref="D31:G31" si="5">+D32+D33+D34</f>
        <v>0</v>
      </c>
      <c r="E31" s="20">
        <f t="shared" si="5"/>
        <v>2376097884869</v>
      </c>
      <c r="F31" s="20">
        <f t="shared" si="5"/>
        <v>0</v>
      </c>
      <c r="G31" s="20">
        <f t="shared" si="5"/>
        <v>2376097884869</v>
      </c>
    </row>
    <row r="32" spans="1:7" x14ac:dyDescent="0.25">
      <c r="A32" s="14">
        <v>41</v>
      </c>
      <c r="B32" s="15" t="s">
        <v>31</v>
      </c>
      <c r="C32" s="16">
        <v>2013993633</v>
      </c>
      <c r="D32" s="16"/>
      <c r="E32" s="16">
        <f>C32</f>
        <v>2013993633</v>
      </c>
      <c r="F32" s="16">
        <v>0</v>
      </c>
      <c r="G32" s="17">
        <f t="shared" si="2"/>
        <v>2013993633</v>
      </c>
    </row>
    <row r="33" spans="1:7" x14ac:dyDescent="0.25">
      <c r="A33" s="14">
        <v>42</v>
      </c>
      <c r="B33" s="15" t="s">
        <v>32</v>
      </c>
      <c r="C33" s="16">
        <v>824041891236</v>
      </c>
      <c r="D33" s="16"/>
      <c r="E33" s="16">
        <f>C33</f>
        <v>824041891236</v>
      </c>
      <c r="F33" s="16">
        <v>0</v>
      </c>
      <c r="G33" s="17">
        <f t="shared" si="2"/>
        <v>824041891236</v>
      </c>
    </row>
    <row r="34" spans="1:7" x14ac:dyDescent="0.25">
      <c r="A34" s="14">
        <v>43</v>
      </c>
      <c r="B34" s="15" t="s">
        <v>33</v>
      </c>
      <c r="C34" s="29">
        <v>1550042000000</v>
      </c>
      <c r="D34" s="16"/>
      <c r="E34" s="16">
        <f>C34</f>
        <v>1550042000000</v>
      </c>
      <c r="F34" s="16">
        <v>0</v>
      </c>
      <c r="G34" s="17">
        <f t="shared" si="2"/>
        <v>1550042000000</v>
      </c>
    </row>
    <row r="35" spans="1:7" x14ac:dyDescent="0.25">
      <c r="A35" s="37" t="s">
        <v>34</v>
      </c>
      <c r="B35" s="38"/>
      <c r="C35" s="16">
        <f>+C9+C31</f>
        <v>2639412084869</v>
      </c>
      <c r="D35" s="16">
        <f t="shared" ref="D35:G35" si="6">+D9+D31</f>
        <v>0</v>
      </c>
      <c r="E35" s="16">
        <f t="shared" si="6"/>
        <v>2639412084869</v>
      </c>
      <c r="F35" s="16">
        <f t="shared" si="6"/>
        <v>19249283843.259998</v>
      </c>
      <c r="G35" s="16">
        <f t="shared" si="6"/>
        <v>2620162801025.7402</v>
      </c>
    </row>
    <row r="36" spans="1:7" x14ac:dyDescent="0.25">
      <c r="A36" s="2"/>
      <c r="G36" s="4"/>
    </row>
    <row r="37" spans="1:7" x14ac:dyDescent="0.25">
      <c r="A37" s="2"/>
      <c r="G37" s="4"/>
    </row>
    <row r="38" spans="1:7" x14ac:dyDescent="0.25">
      <c r="A38" s="2"/>
      <c r="G38" s="4"/>
    </row>
    <row r="39" spans="1:7" x14ac:dyDescent="0.25">
      <c r="A39" s="2" t="s">
        <v>35</v>
      </c>
      <c r="E39" s="3" t="s">
        <v>36</v>
      </c>
      <c r="G39" s="4"/>
    </row>
    <row r="40" spans="1:7" x14ac:dyDescent="0.25">
      <c r="A40" s="5" t="s">
        <v>37</v>
      </c>
      <c r="D40" s="22"/>
      <c r="E40" s="22" t="s">
        <v>38</v>
      </c>
      <c r="G40" s="4"/>
    </row>
    <row r="41" spans="1:7" s="3" customFormat="1" x14ac:dyDescent="0.25">
      <c r="A41" s="5" t="s">
        <v>39</v>
      </c>
      <c r="B41" s="1"/>
      <c r="D41" s="22"/>
      <c r="E41" s="22" t="s">
        <v>40</v>
      </c>
      <c r="G41" s="4"/>
    </row>
    <row r="42" spans="1:7" s="3" customFormat="1" x14ac:dyDescent="0.25">
      <c r="A42" s="5"/>
      <c r="B42" s="1"/>
      <c r="C42" s="22"/>
      <c r="D42" s="22"/>
      <c r="E42" s="22"/>
      <c r="G42" s="4"/>
    </row>
    <row r="43" spans="1:7" x14ac:dyDescent="0.25">
      <c r="A43" s="2"/>
      <c r="C43" s="22"/>
      <c r="G43" s="4"/>
    </row>
    <row r="44" spans="1:7" x14ac:dyDescent="0.25">
      <c r="A44" s="2"/>
      <c r="G44" s="4"/>
    </row>
    <row r="45" spans="1:7" s="3" customFormat="1" x14ac:dyDescent="0.25">
      <c r="A45" s="2" t="s">
        <v>41</v>
      </c>
      <c r="B45" s="1"/>
      <c r="E45" s="3" t="s">
        <v>42</v>
      </c>
      <c r="G45" s="4"/>
    </row>
    <row r="46" spans="1:7" s="3" customFormat="1" x14ac:dyDescent="0.25">
      <c r="A46" s="5" t="s">
        <v>43</v>
      </c>
      <c r="B46" s="1"/>
      <c r="C46" s="23"/>
      <c r="E46" s="22" t="s">
        <v>44</v>
      </c>
      <c r="G46" s="4"/>
    </row>
    <row r="47" spans="1:7" s="3" customFormat="1" x14ac:dyDescent="0.25">
      <c r="A47" s="5" t="s">
        <v>45</v>
      </c>
      <c r="B47" s="1"/>
      <c r="C47" s="24"/>
      <c r="E47" s="22" t="s">
        <v>46</v>
      </c>
      <c r="G47" s="4"/>
    </row>
    <row r="48" spans="1:7" x14ac:dyDescent="0.25">
      <c r="A48" s="2"/>
      <c r="G48" s="4"/>
    </row>
    <row r="49" spans="1:7" x14ac:dyDescent="0.25">
      <c r="A49" s="2"/>
      <c r="G49" s="4"/>
    </row>
    <row r="50" spans="1:7" ht="15.75" thickBot="1" x14ac:dyDescent="0.3">
      <c r="A50" s="25"/>
      <c r="B50" s="26"/>
      <c r="C50" s="27"/>
      <c r="D50" s="27"/>
      <c r="E50" s="27"/>
      <c r="F50" s="27"/>
      <c r="G50" s="28"/>
    </row>
  </sheetData>
  <mergeCells count="3">
    <mergeCell ref="A1:G1"/>
    <mergeCell ref="A2:G2"/>
    <mergeCell ref="A35:B35"/>
  </mergeCells>
  <printOptions horizontalCentered="1" verticalCentered="1"/>
  <pageMargins left="0.9055118110236221" right="0.51181102362204722" top="0.74803149606299213" bottom="0.55118110236220474" header="0.31496062992125984" footer="0.31496062992125984"/>
  <pageSetup scale="65" orientation="landscape" r:id="rId1"/>
  <ignoredErrors>
    <ignoredError sqref="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2017</vt:lpstr>
      <vt:lpstr>'Enero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</dc:creator>
  <cp:lastModifiedBy>Aura Simona Orozco Mindiola</cp:lastModifiedBy>
  <cp:lastPrinted>2017-03-13T15:02:40Z</cp:lastPrinted>
  <dcterms:created xsi:type="dcterms:W3CDTF">2017-03-08T17:02:41Z</dcterms:created>
  <dcterms:modified xsi:type="dcterms:W3CDTF">2017-03-24T19:10:28Z</dcterms:modified>
</cp:coreProperties>
</file>