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orozco\Desktop\EJECUCIONES 2019\"/>
    </mc:Choice>
  </mc:AlternateContent>
  <xr:revisionPtr revIDLastSave="0" documentId="13_ncr:1_{BE4947D9-059C-4691-85EC-D85E7180C64A}" xr6:coauthVersionLast="36" xr6:coauthVersionMax="36" xr10:uidLastSave="{00000000-0000-0000-0000-000000000000}"/>
  <bookViews>
    <workbookView xWindow="0" yWindow="0" windowWidth="23040" windowHeight="8772" xr2:uid="{876CAB0D-00A9-4622-A167-44075CF1D31A}"/>
  </bookViews>
  <sheets>
    <sheet name="VIGENCIA ENERO 2019" sheetId="3" r:id="rId1"/>
    <sheet name="CxP ENERO 2019" sheetId="1" r:id="rId2"/>
    <sheet name="RESERVAS ENERO 2019" sheetId="2" r:id="rId3"/>
  </sheets>
  <definedNames>
    <definedName name="_xlnm.Print_Area" localSheetId="1">'CxP ENERO 2019'!$A$1:$G$62</definedName>
    <definedName name="_xlnm.Print_Area" localSheetId="2">'RESERVAS ENERO 2019'!$A$1:$M$125</definedName>
    <definedName name="_xlnm.Print_Area" localSheetId="0">'VIGENCIA ENERO 2019'!$A$1:$I$291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77" i="3" l="1"/>
  <c r="H277" i="3"/>
  <c r="H274" i="3" s="1"/>
  <c r="H273" i="3" s="1"/>
  <c r="G277" i="3"/>
  <c r="G274" i="3" s="1"/>
  <c r="G273" i="3" s="1"/>
  <c r="F277" i="3"/>
  <c r="E277" i="3"/>
  <c r="I276" i="3"/>
  <c r="H276" i="3"/>
  <c r="G276" i="3"/>
  <c r="F276" i="3"/>
  <c r="E276" i="3"/>
  <c r="E274" i="3" s="1"/>
  <c r="E273" i="3" s="1"/>
  <c r="I275" i="3"/>
  <c r="I274" i="3" s="1"/>
  <c r="I273" i="3" s="1"/>
  <c r="H275" i="3"/>
  <c r="G275" i="3"/>
  <c r="F275" i="3"/>
  <c r="E275" i="3"/>
  <c r="F274" i="3"/>
  <c r="F273" i="3" s="1"/>
  <c r="I271" i="3"/>
  <c r="I270" i="3" s="1"/>
  <c r="I269" i="3" s="1"/>
  <c r="H271" i="3"/>
  <c r="H270" i="3" s="1"/>
  <c r="H269" i="3" s="1"/>
  <c r="G271" i="3"/>
  <c r="F271" i="3"/>
  <c r="E271" i="3"/>
  <c r="G270" i="3"/>
  <c r="G269" i="3" s="1"/>
  <c r="F270" i="3"/>
  <c r="F269" i="3" s="1"/>
  <c r="E270" i="3"/>
  <c r="E269" i="3" s="1"/>
  <c r="I267" i="3"/>
  <c r="I266" i="3" s="1"/>
  <c r="I265" i="3" s="1"/>
  <c r="I264" i="3" s="1"/>
  <c r="I263" i="3" s="1"/>
  <c r="H267" i="3"/>
  <c r="H266" i="3" s="1"/>
  <c r="H265" i="3" s="1"/>
  <c r="H264" i="3" s="1"/>
  <c r="H263" i="3" s="1"/>
  <c r="G267" i="3"/>
  <c r="G266" i="3" s="1"/>
  <c r="G265" i="3" s="1"/>
  <c r="F267" i="3"/>
  <c r="E267" i="3"/>
  <c r="F266" i="3"/>
  <c r="F265" i="3" s="1"/>
  <c r="E266" i="3"/>
  <c r="E265" i="3" s="1"/>
  <c r="I261" i="3"/>
  <c r="I260" i="3" s="1"/>
  <c r="I259" i="3" s="1"/>
  <c r="H261" i="3"/>
  <c r="H260" i="3" s="1"/>
  <c r="H259" i="3" s="1"/>
  <c r="G261" i="3"/>
  <c r="F261" i="3"/>
  <c r="E261" i="3"/>
  <c r="G260" i="3"/>
  <c r="G259" i="3" s="1"/>
  <c r="F260" i="3"/>
  <c r="F259" i="3" s="1"/>
  <c r="E260" i="3"/>
  <c r="E259" i="3" s="1"/>
  <c r="I257" i="3"/>
  <c r="I256" i="3" s="1"/>
  <c r="I249" i="3" s="1"/>
  <c r="I248" i="3" s="1"/>
  <c r="I247" i="3" s="1"/>
  <c r="H257" i="3"/>
  <c r="H256" i="3" s="1"/>
  <c r="H249" i="3" s="1"/>
  <c r="H248" i="3" s="1"/>
  <c r="H247" i="3" s="1"/>
  <c r="G257" i="3"/>
  <c r="G256" i="3" s="1"/>
  <c r="G249" i="3" s="1"/>
  <c r="G248" i="3" s="1"/>
  <c r="G247" i="3" s="1"/>
  <c r="F257" i="3"/>
  <c r="E257" i="3"/>
  <c r="F256" i="3"/>
  <c r="E256" i="3"/>
  <c r="E249" i="3" s="1"/>
  <c r="F249" i="3"/>
  <c r="F248" i="3" s="1"/>
  <c r="F247" i="3" s="1"/>
  <c r="I245" i="3"/>
  <c r="H245" i="3"/>
  <c r="G245" i="3"/>
  <c r="F245" i="3"/>
  <c r="E245" i="3"/>
  <c r="E244" i="3" s="1"/>
  <c r="E243" i="3" s="1"/>
  <c r="I244" i="3"/>
  <c r="I243" i="3" s="1"/>
  <c r="H244" i="3"/>
  <c r="H243" i="3" s="1"/>
  <c r="G244" i="3"/>
  <c r="F244" i="3"/>
  <c r="G243" i="3"/>
  <c r="F243" i="3"/>
  <c r="I240" i="3"/>
  <c r="H240" i="3"/>
  <c r="G240" i="3"/>
  <c r="F240" i="3"/>
  <c r="E240" i="3"/>
  <c r="I239" i="3"/>
  <c r="I238" i="3" s="1"/>
  <c r="I237" i="3" s="1"/>
  <c r="I236" i="3" s="1"/>
  <c r="I235" i="3" s="1"/>
  <c r="H239" i="3"/>
  <c r="H238" i="3" s="1"/>
  <c r="H237" i="3" s="1"/>
  <c r="G239" i="3"/>
  <c r="G238" i="3" s="1"/>
  <c r="G237" i="3" s="1"/>
  <c r="G236" i="3" s="1"/>
  <c r="G235" i="3" s="1"/>
  <c r="F239" i="3"/>
  <c r="E239" i="3"/>
  <c r="F238" i="3"/>
  <c r="F237" i="3" s="1"/>
  <c r="F236" i="3" s="1"/>
  <c r="F235" i="3" s="1"/>
  <c r="E238" i="3"/>
  <c r="E237" i="3" s="1"/>
  <c r="E236" i="3" s="1"/>
  <c r="E235" i="3" s="1"/>
  <c r="I233" i="3"/>
  <c r="I232" i="3" s="1"/>
  <c r="I231" i="3" s="1"/>
  <c r="I230" i="3" s="1"/>
  <c r="I229" i="3" s="1"/>
  <c r="H233" i="3"/>
  <c r="H232" i="3" s="1"/>
  <c r="H231" i="3" s="1"/>
  <c r="H230" i="3" s="1"/>
  <c r="H229" i="3" s="1"/>
  <c r="G233" i="3"/>
  <c r="F233" i="3"/>
  <c r="E233" i="3"/>
  <c r="G232" i="3"/>
  <c r="G231" i="3" s="1"/>
  <c r="G230" i="3" s="1"/>
  <c r="G229" i="3" s="1"/>
  <c r="F232" i="3"/>
  <c r="F231" i="3" s="1"/>
  <c r="F230" i="3" s="1"/>
  <c r="F229" i="3" s="1"/>
  <c r="E232" i="3"/>
  <c r="E231" i="3" s="1"/>
  <c r="E230" i="3" s="1"/>
  <c r="E229" i="3" s="1"/>
  <c r="I227" i="3"/>
  <c r="I226" i="3" s="1"/>
  <c r="I225" i="3" s="1"/>
  <c r="H227" i="3"/>
  <c r="G227" i="3"/>
  <c r="F227" i="3"/>
  <c r="E227" i="3"/>
  <c r="H226" i="3"/>
  <c r="H225" i="3" s="1"/>
  <c r="G226" i="3"/>
  <c r="G225" i="3" s="1"/>
  <c r="F226" i="3"/>
  <c r="F225" i="3" s="1"/>
  <c r="E226" i="3"/>
  <c r="E225" i="3"/>
  <c r="I217" i="3"/>
  <c r="H217" i="3"/>
  <c r="G217" i="3"/>
  <c r="F217" i="3"/>
  <c r="E217" i="3"/>
  <c r="E216" i="3" s="1"/>
  <c r="E215" i="3" s="1"/>
  <c r="I216" i="3"/>
  <c r="I215" i="3" s="1"/>
  <c r="H216" i="3"/>
  <c r="H215" i="3" s="1"/>
  <c r="G216" i="3"/>
  <c r="F216" i="3"/>
  <c r="G215" i="3"/>
  <c r="F215" i="3"/>
  <c r="I213" i="3"/>
  <c r="H213" i="3"/>
  <c r="G213" i="3"/>
  <c r="F213" i="3"/>
  <c r="E213" i="3"/>
  <c r="I212" i="3"/>
  <c r="I211" i="3" s="1"/>
  <c r="H212" i="3"/>
  <c r="H211" i="3" s="1"/>
  <c r="G212" i="3"/>
  <c r="G211" i="3" s="1"/>
  <c r="F212" i="3"/>
  <c r="E212" i="3"/>
  <c r="F211" i="3"/>
  <c r="E211" i="3"/>
  <c r="I209" i="3"/>
  <c r="I208" i="3" s="1"/>
  <c r="I207" i="3" s="1"/>
  <c r="H209" i="3"/>
  <c r="G209" i="3"/>
  <c r="F209" i="3"/>
  <c r="E209" i="3"/>
  <c r="H208" i="3"/>
  <c r="H207" i="3" s="1"/>
  <c r="G208" i="3"/>
  <c r="G207" i="3" s="1"/>
  <c r="F208" i="3"/>
  <c r="F207" i="3" s="1"/>
  <c r="E208" i="3"/>
  <c r="E207" i="3"/>
  <c r="I205" i="3"/>
  <c r="I204" i="3" s="1"/>
  <c r="I203" i="3" s="1"/>
  <c r="H205" i="3"/>
  <c r="H204" i="3" s="1"/>
  <c r="H203" i="3" s="1"/>
  <c r="G205" i="3"/>
  <c r="F205" i="3"/>
  <c r="E205" i="3"/>
  <c r="G204" i="3"/>
  <c r="G203" i="3" s="1"/>
  <c r="F204" i="3"/>
  <c r="F203" i="3" s="1"/>
  <c r="E204" i="3"/>
  <c r="E203" i="3" s="1"/>
  <c r="I201" i="3"/>
  <c r="I200" i="3" s="1"/>
  <c r="I199" i="3" s="1"/>
  <c r="H201" i="3"/>
  <c r="H200" i="3" s="1"/>
  <c r="H199" i="3" s="1"/>
  <c r="G201" i="3"/>
  <c r="G200" i="3" s="1"/>
  <c r="G199" i="3" s="1"/>
  <c r="F201" i="3"/>
  <c r="E201" i="3"/>
  <c r="F200" i="3"/>
  <c r="F199" i="3" s="1"/>
  <c r="E200" i="3"/>
  <c r="E199" i="3" s="1"/>
  <c r="I191" i="3"/>
  <c r="I190" i="3" s="1"/>
  <c r="I189" i="3" s="1"/>
  <c r="H191" i="3"/>
  <c r="G191" i="3"/>
  <c r="F191" i="3"/>
  <c r="E191" i="3"/>
  <c r="H190" i="3"/>
  <c r="H189" i="3" s="1"/>
  <c r="G190" i="3"/>
  <c r="G189" i="3" s="1"/>
  <c r="F190" i="3"/>
  <c r="F189" i="3" s="1"/>
  <c r="E190" i="3"/>
  <c r="E189" i="3"/>
  <c r="I187" i="3"/>
  <c r="I186" i="3" s="1"/>
  <c r="I185" i="3" s="1"/>
  <c r="H187" i="3"/>
  <c r="H186" i="3" s="1"/>
  <c r="H185" i="3" s="1"/>
  <c r="G187" i="3"/>
  <c r="F187" i="3"/>
  <c r="E187" i="3"/>
  <c r="G186" i="3"/>
  <c r="G185" i="3" s="1"/>
  <c r="F186" i="3"/>
  <c r="F185" i="3" s="1"/>
  <c r="E186" i="3"/>
  <c r="E185" i="3" s="1"/>
  <c r="I183" i="3"/>
  <c r="I182" i="3" s="1"/>
  <c r="I181" i="3" s="1"/>
  <c r="H183" i="3"/>
  <c r="H182" i="3" s="1"/>
  <c r="H181" i="3" s="1"/>
  <c r="G183" i="3"/>
  <c r="G182" i="3" s="1"/>
  <c r="G181" i="3" s="1"/>
  <c r="F183" i="3"/>
  <c r="E183" i="3"/>
  <c r="F182" i="3"/>
  <c r="F181" i="3" s="1"/>
  <c r="E182" i="3"/>
  <c r="E181" i="3" s="1"/>
  <c r="I179" i="3"/>
  <c r="H179" i="3"/>
  <c r="H178" i="3" s="1"/>
  <c r="H177" i="3" s="1"/>
  <c r="G179" i="3"/>
  <c r="G178" i="3" s="1"/>
  <c r="G177" i="3" s="1"/>
  <c r="F179" i="3"/>
  <c r="F178" i="3" s="1"/>
  <c r="F177" i="3" s="1"/>
  <c r="E179" i="3"/>
  <c r="I178" i="3"/>
  <c r="E178" i="3"/>
  <c r="E177" i="3" s="1"/>
  <c r="I177" i="3"/>
  <c r="I175" i="3"/>
  <c r="I174" i="3" s="1"/>
  <c r="I173" i="3" s="1"/>
  <c r="H175" i="3"/>
  <c r="G175" i="3"/>
  <c r="G174" i="3" s="1"/>
  <c r="G173" i="3" s="1"/>
  <c r="F175" i="3"/>
  <c r="F174" i="3" s="1"/>
  <c r="F173" i="3" s="1"/>
  <c r="E175" i="3"/>
  <c r="E174" i="3" s="1"/>
  <c r="E173" i="3" s="1"/>
  <c r="H174" i="3"/>
  <c r="H173" i="3"/>
  <c r="I165" i="3"/>
  <c r="I164" i="3" s="1"/>
  <c r="I163" i="3" s="1"/>
  <c r="H165" i="3"/>
  <c r="H164" i="3" s="1"/>
  <c r="H163" i="3" s="1"/>
  <c r="G165" i="3"/>
  <c r="G164" i="3" s="1"/>
  <c r="G163" i="3" s="1"/>
  <c r="F165" i="3"/>
  <c r="E165" i="3"/>
  <c r="F164" i="3"/>
  <c r="F163" i="3" s="1"/>
  <c r="E164" i="3"/>
  <c r="E163" i="3" s="1"/>
  <c r="I161" i="3"/>
  <c r="H161" i="3"/>
  <c r="H160" i="3" s="1"/>
  <c r="H159" i="3" s="1"/>
  <c r="G161" i="3"/>
  <c r="G160" i="3" s="1"/>
  <c r="G159" i="3" s="1"/>
  <c r="F161" i="3"/>
  <c r="F160" i="3" s="1"/>
  <c r="F159" i="3" s="1"/>
  <c r="E161" i="3"/>
  <c r="I160" i="3"/>
  <c r="E160" i="3"/>
  <c r="E159" i="3" s="1"/>
  <c r="I159" i="3"/>
  <c r="I157" i="3"/>
  <c r="I156" i="3" s="1"/>
  <c r="I155" i="3" s="1"/>
  <c r="H157" i="3"/>
  <c r="G157" i="3"/>
  <c r="G156" i="3" s="1"/>
  <c r="G155" i="3" s="1"/>
  <c r="F157" i="3"/>
  <c r="F156" i="3" s="1"/>
  <c r="F155" i="3" s="1"/>
  <c r="E157" i="3"/>
  <c r="E156" i="3" s="1"/>
  <c r="E155" i="3" s="1"/>
  <c r="H156" i="3"/>
  <c r="H155" i="3"/>
  <c r="I153" i="3"/>
  <c r="H153" i="3"/>
  <c r="H152" i="3" s="1"/>
  <c r="H151" i="3" s="1"/>
  <c r="G153" i="3"/>
  <c r="F153" i="3"/>
  <c r="F152" i="3" s="1"/>
  <c r="F151" i="3" s="1"/>
  <c r="E153" i="3"/>
  <c r="E152" i="3" s="1"/>
  <c r="E151" i="3" s="1"/>
  <c r="I152" i="3"/>
  <c r="I151" i="3" s="1"/>
  <c r="G152" i="3"/>
  <c r="G151" i="3"/>
  <c r="I149" i="3"/>
  <c r="H149" i="3"/>
  <c r="G149" i="3"/>
  <c r="F149" i="3"/>
  <c r="E149" i="3"/>
  <c r="E139" i="3" s="1"/>
  <c r="E138" i="3" s="1"/>
  <c r="I139" i="3"/>
  <c r="H139" i="3"/>
  <c r="G139" i="3"/>
  <c r="F139" i="3"/>
  <c r="I138" i="3"/>
  <c r="H138" i="3"/>
  <c r="G138" i="3"/>
  <c r="F138" i="3"/>
  <c r="I136" i="3"/>
  <c r="H136" i="3"/>
  <c r="G136" i="3"/>
  <c r="G135" i="3" s="1"/>
  <c r="G134" i="3" s="1"/>
  <c r="F136" i="3"/>
  <c r="F135" i="3" s="1"/>
  <c r="F134" i="3" s="1"/>
  <c r="E136" i="3"/>
  <c r="E135" i="3" s="1"/>
  <c r="E134" i="3" s="1"/>
  <c r="I135" i="3"/>
  <c r="H135" i="3"/>
  <c r="I134" i="3"/>
  <c r="H134" i="3"/>
  <c r="I132" i="3"/>
  <c r="H132" i="3"/>
  <c r="G132" i="3"/>
  <c r="F132" i="3"/>
  <c r="F131" i="3" s="1"/>
  <c r="F130" i="3" s="1"/>
  <c r="E132" i="3"/>
  <c r="E131" i="3" s="1"/>
  <c r="E130" i="3" s="1"/>
  <c r="I131" i="3"/>
  <c r="I130" i="3" s="1"/>
  <c r="H131" i="3"/>
  <c r="G131" i="3"/>
  <c r="H130" i="3"/>
  <c r="G130" i="3"/>
  <c r="I128" i="3"/>
  <c r="H128" i="3"/>
  <c r="G128" i="3"/>
  <c r="F128" i="3"/>
  <c r="E128" i="3"/>
  <c r="E127" i="3" s="1"/>
  <c r="E126" i="3" s="1"/>
  <c r="I127" i="3"/>
  <c r="I126" i="3" s="1"/>
  <c r="H127" i="3"/>
  <c r="H126" i="3" s="1"/>
  <c r="G127" i="3"/>
  <c r="F127" i="3"/>
  <c r="G126" i="3"/>
  <c r="F126" i="3"/>
  <c r="I124" i="3"/>
  <c r="H124" i="3"/>
  <c r="G124" i="3"/>
  <c r="F124" i="3"/>
  <c r="E124" i="3"/>
  <c r="I123" i="3"/>
  <c r="I122" i="3" s="1"/>
  <c r="H123" i="3"/>
  <c r="H122" i="3" s="1"/>
  <c r="G123" i="3"/>
  <c r="G122" i="3" s="1"/>
  <c r="F123" i="3"/>
  <c r="E123" i="3"/>
  <c r="F122" i="3"/>
  <c r="E122" i="3"/>
  <c r="I120" i="3"/>
  <c r="I119" i="3" s="1"/>
  <c r="I118" i="3" s="1"/>
  <c r="H120" i="3"/>
  <c r="G120" i="3"/>
  <c r="F120" i="3"/>
  <c r="E120" i="3"/>
  <c r="H119" i="3"/>
  <c r="H118" i="3" s="1"/>
  <c r="G119" i="3"/>
  <c r="G118" i="3" s="1"/>
  <c r="F119" i="3"/>
  <c r="F118" i="3" s="1"/>
  <c r="E119" i="3"/>
  <c r="E118" i="3"/>
  <c r="G115" i="3"/>
  <c r="G146" i="3" s="1"/>
  <c r="G171" i="3" s="1"/>
  <c r="G197" i="3" s="1"/>
  <c r="G223" i="3" s="1"/>
  <c r="G254" i="3" s="1"/>
  <c r="F115" i="3"/>
  <c r="F146" i="3" s="1"/>
  <c r="F171" i="3" s="1"/>
  <c r="F197" i="3" s="1"/>
  <c r="F223" i="3" s="1"/>
  <c r="F254" i="3" s="1"/>
  <c r="I107" i="3"/>
  <c r="H107" i="3"/>
  <c r="G107" i="3"/>
  <c r="F107" i="3"/>
  <c r="E107" i="3"/>
  <c r="E106" i="3" s="1"/>
  <c r="E105" i="3" s="1"/>
  <c r="I106" i="3"/>
  <c r="I105" i="3" s="1"/>
  <c r="H106" i="3"/>
  <c r="H105" i="3" s="1"/>
  <c r="G106" i="3"/>
  <c r="F106" i="3"/>
  <c r="G105" i="3"/>
  <c r="F105" i="3"/>
  <c r="I103" i="3"/>
  <c r="H103" i="3"/>
  <c r="G103" i="3"/>
  <c r="F103" i="3"/>
  <c r="E103" i="3"/>
  <c r="I102" i="3"/>
  <c r="I101" i="3" s="1"/>
  <c r="H102" i="3"/>
  <c r="H101" i="3" s="1"/>
  <c r="G102" i="3"/>
  <c r="G101" i="3" s="1"/>
  <c r="F102" i="3"/>
  <c r="E102" i="3"/>
  <c r="F101" i="3"/>
  <c r="E101" i="3"/>
  <c r="I99" i="3"/>
  <c r="I98" i="3" s="1"/>
  <c r="I97" i="3" s="1"/>
  <c r="H99" i="3"/>
  <c r="G99" i="3"/>
  <c r="F99" i="3"/>
  <c r="E99" i="3"/>
  <c r="H98" i="3"/>
  <c r="H97" i="3" s="1"/>
  <c r="G98" i="3"/>
  <c r="G97" i="3" s="1"/>
  <c r="F98" i="3"/>
  <c r="F97" i="3" s="1"/>
  <c r="E98" i="3"/>
  <c r="E97" i="3"/>
  <c r="I95" i="3"/>
  <c r="I94" i="3" s="1"/>
  <c r="I93" i="3" s="1"/>
  <c r="H95" i="3"/>
  <c r="H94" i="3" s="1"/>
  <c r="H93" i="3" s="1"/>
  <c r="G95" i="3"/>
  <c r="F95" i="3"/>
  <c r="E95" i="3"/>
  <c r="G94" i="3"/>
  <c r="G93" i="3" s="1"/>
  <c r="G92" i="3" s="1"/>
  <c r="G91" i="3" s="1"/>
  <c r="F94" i="3"/>
  <c r="F93" i="3" s="1"/>
  <c r="E94" i="3"/>
  <c r="E93" i="3" s="1"/>
  <c r="I88" i="3"/>
  <c r="H88" i="3"/>
  <c r="G88" i="3"/>
  <c r="G84" i="3" s="1"/>
  <c r="G83" i="3" s="1"/>
  <c r="F88" i="3"/>
  <c r="F84" i="3" s="1"/>
  <c r="F83" i="3" s="1"/>
  <c r="E88" i="3"/>
  <c r="I86" i="3"/>
  <c r="H86" i="3"/>
  <c r="G86" i="3"/>
  <c r="F86" i="3"/>
  <c r="E86" i="3"/>
  <c r="E85" i="3" s="1"/>
  <c r="E84" i="3" s="1"/>
  <c r="E83" i="3" s="1"/>
  <c r="I85" i="3"/>
  <c r="I84" i="3" s="1"/>
  <c r="I83" i="3" s="1"/>
  <c r="H85" i="3"/>
  <c r="H84" i="3" s="1"/>
  <c r="H83" i="3" s="1"/>
  <c r="G85" i="3"/>
  <c r="F85" i="3"/>
  <c r="G79" i="3"/>
  <c r="F79" i="3"/>
  <c r="I71" i="3"/>
  <c r="H71" i="3"/>
  <c r="G71" i="3"/>
  <c r="F71" i="3"/>
  <c r="E71" i="3"/>
  <c r="I70" i="3"/>
  <c r="H70" i="3"/>
  <c r="G70" i="3"/>
  <c r="F70" i="3"/>
  <c r="E70" i="3"/>
  <c r="I65" i="3"/>
  <c r="H65" i="3"/>
  <c r="G65" i="3"/>
  <c r="F65" i="3"/>
  <c r="F64" i="3" s="1"/>
  <c r="F63" i="3" s="1"/>
  <c r="E65" i="3"/>
  <c r="E64" i="3" s="1"/>
  <c r="E63" i="3" s="1"/>
  <c r="I64" i="3"/>
  <c r="I63" i="3" s="1"/>
  <c r="H64" i="3"/>
  <c r="G64" i="3"/>
  <c r="H63" i="3"/>
  <c r="G63" i="3"/>
  <c r="I56" i="3"/>
  <c r="H56" i="3"/>
  <c r="G56" i="3"/>
  <c r="F56" i="3"/>
  <c r="E56" i="3"/>
  <c r="I52" i="3"/>
  <c r="I51" i="3" s="1"/>
  <c r="H52" i="3"/>
  <c r="H51" i="3" s="1"/>
  <c r="G52" i="3"/>
  <c r="F52" i="3"/>
  <c r="E52" i="3"/>
  <c r="G51" i="3"/>
  <c r="F51" i="3"/>
  <c r="E51" i="3"/>
  <c r="E47" i="3" s="1"/>
  <c r="I49" i="3"/>
  <c r="H49" i="3"/>
  <c r="G49" i="3"/>
  <c r="F49" i="3"/>
  <c r="F48" i="3" s="1"/>
  <c r="F47" i="3" s="1"/>
  <c r="E49" i="3"/>
  <c r="I48" i="3"/>
  <c r="I47" i="3" s="1"/>
  <c r="H48" i="3"/>
  <c r="H47" i="3" s="1"/>
  <c r="G48" i="3"/>
  <c r="G47" i="3" s="1"/>
  <c r="E48" i="3"/>
  <c r="H44" i="3"/>
  <c r="H79" i="3" s="1"/>
  <c r="H115" i="3" s="1"/>
  <c r="H146" i="3" s="1"/>
  <c r="H171" i="3" s="1"/>
  <c r="H197" i="3" s="1"/>
  <c r="H223" i="3" s="1"/>
  <c r="H254" i="3" s="1"/>
  <c r="G44" i="3"/>
  <c r="F44" i="3"/>
  <c r="I32" i="3"/>
  <c r="H32" i="3"/>
  <c r="H31" i="3" s="1"/>
  <c r="G32" i="3"/>
  <c r="F32" i="3"/>
  <c r="F31" i="3" s="1"/>
  <c r="E32" i="3"/>
  <c r="E31" i="3" s="1"/>
  <c r="I31" i="3"/>
  <c r="G31" i="3"/>
  <c r="I23" i="3"/>
  <c r="H23" i="3"/>
  <c r="G23" i="3"/>
  <c r="F23" i="3"/>
  <c r="E23" i="3"/>
  <c r="I14" i="3"/>
  <c r="H14" i="3"/>
  <c r="G14" i="3"/>
  <c r="G13" i="3" s="1"/>
  <c r="G12" i="3" s="1"/>
  <c r="G11" i="3" s="1"/>
  <c r="G10" i="3" s="1"/>
  <c r="F14" i="3"/>
  <c r="E14" i="3"/>
  <c r="E13" i="3" s="1"/>
  <c r="E12" i="3" s="1"/>
  <c r="E11" i="3" s="1"/>
  <c r="E10" i="3" s="1"/>
  <c r="I13" i="3"/>
  <c r="I12" i="3" s="1"/>
  <c r="I11" i="3" s="1"/>
  <c r="I10" i="3" s="1"/>
  <c r="H13" i="3"/>
  <c r="F13" i="3"/>
  <c r="E248" i="3" l="1"/>
  <c r="E247" i="3" s="1"/>
  <c r="F264" i="3"/>
  <c r="F263" i="3" s="1"/>
  <c r="H92" i="3"/>
  <c r="H91" i="3" s="1"/>
  <c r="E264" i="3"/>
  <c r="E263" i="3" s="1"/>
  <c r="I92" i="3"/>
  <c r="I91" i="3" s="1"/>
  <c r="I90" i="3" s="1"/>
  <c r="I281" i="3" s="1"/>
  <c r="G264" i="3"/>
  <c r="G263" i="3" s="1"/>
  <c r="G90" i="3" s="1"/>
  <c r="G281" i="3" s="1"/>
  <c r="E281" i="3"/>
  <c r="H12" i="3"/>
  <c r="H11" i="3" s="1"/>
  <c r="H10" i="3" s="1"/>
  <c r="F12" i="3"/>
  <c r="F11" i="3" s="1"/>
  <c r="F10" i="3" s="1"/>
  <c r="E92" i="3"/>
  <c r="E91" i="3" s="1"/>
  <c r="E90" i="3" s="1"/>
  <c r="F92" i="3"/>
  <c r="F91" i="3" s="1"/>
  <c r="F90" i="3" s="1"/>
  <c r="H236" i="3"/>
  <c r="H235" i="3" s="1"/>
  <c r="H90" i="3" l="1"/>
  <c r="F281" i="3"/>
  <c r="H281" i="3"/>
  <c r="I83" i="2" l="1"/>
  <c r="H83" i="2"/>
  <c r="G83" i="2"/>
  <c r="K82" i="2"/>
  <c r="K81" i="2" s="1"/>
  <c r="F82" i="2"/>
  <c r="M81" i="2"/>
  <c r="J81" i="2"/>
  <c r="J80" i="2" s="1"/>
  <c r="J79" i="2" s="1"/>
  <c r="F81" i="2"/>
  <c r="E81" i="2"/>
  <c r="D81" i="2"/>
  <c r="D80" i="2" s="1"/>
  <c r="M80" i="2"/>
  <c r="M79" i="2" s="1"/>
  <c r="L80" i="2"/>
  <c r="K80" i="2"/>
  <c r="E80" i="2"/>
  <c r="E79" i="2" s="1"/>
  <c r="L79" i="2"/>
  <c r="K79" i="2"/>
  <c r="K78" i="2"/>
  <c r="K77" i="2" s="1"/>
  <c r="K76" i="2" s="1"/>
  <c r="K75" i="2" s="1"/>
  <c r="F78" i="2"/>
  <c r="M77" i="2"/>
  <c r="J77" i="2"/>
  <c r="F77" i="2"/>
  <c r="E77" i="2"/>
  <c r="D77" i="2"/>
  <c r="D76" i="2" s="1"/>
  <c r="M76" i="2"/>
  <c r="M75" i="2" s="1"/>
  <c r="J76" i="2"/>
  <c r="E76" i="2"/>
  <c r="E75" i="2" s="1"/>
  <c r="J75" i="2"/>
  <c r="F73" i="2"/>
  <c r="F89" i="2" s="1"/>
  <c r="AJ66" i="2"/>
  <c r="L66" i="2"/>
  <c r="K66" i="2"/>
  <c r="F66" i="2"/>
  <c r="K65" i="2"/>
  <c r="K64" i="2" s="1"/>
  <c r="K63" i="2" s="1"/>
  <c r="K62" i="2" s="1"/>
  <c r="F65" i="2"/>
  <c r="AJ65" i="2" s="1"/>
  <c r="M64" i="2"/>
  <c r="J64" i="2"/>
  <c r="E64" i="2"/>
  <c r="D64" i="2"/>
  <c r="M63" i="2"/>
  <c r="J63" i="2"/>
  <c r="E63" i="2"/>
  <c r="D63" i="2"/>
  <c r="M62" i="2"/>
  <c r="J62" i="2"/>
  <c r="E62" i="2"/>
  <c r="D62" i="2"/>
  <c r="AJ61" i="2"/>
  <c r="L61" i="2"/>
  <c r="L60" i="2" s="1"/>
  <c r="L59" i="2" s="1"/>
  <c r="L58" i="2" s="1"/>
  <c r="K61" i="2"/>
  <c r="F61" i="2"/>
  <c r="AJ60" i="2"/>
  <c r="M60" i="2"/>
  <c r="K60" i="2"/>
  <c r="J60" i="2"/>
  <c r="F60" i="2"/>
  <c r="E60" i="2"/>
  <c r="D60" i="2"/>
  <c r="AJ59" i="2"/>
  <c r="M59" i="2"/>
  <c r="K59" i="2"/>
  <c r="J59" i="2"/>
  <c r="F59" i="2"/>
  <c r="E59" i="2"/>
  <c r="D59" i="2"/>
  <c r="AJ58" i="2"/>
  <c r="M58" i="2"/>
  <c r="K58" i="2"/>
  <c r="J58" i="2"/>
  <c r="F58" i="2"/>
  <c r="E58" i="2"/>
  <c r="D58" i="2"/>
  <c r="K57" i="2"/>
  <c r="K56" i="2" s="1"/>
  <c r="K55" i="2" s="1"/>
  <c r="K54" i="2" s="1"/>
  <c r="F57" i="2"/>
  <c r="AJ57" i="2" s="1"/>
  <c r="M56" i="2"/>
  <c r="J56" i="2"/>
  <c r="J55" i="2" s="1"/>
  <c r="J54" i="2" s="1"/>
  <c r="E56" i="2"/>
  <c r="D56" i="2"/>
  <c r="M55" i="2"/>
  <c r="E55" i="2"/>
  <c r="D55" i="2"/>
  <c r="M54" i="2"/>
  <c r="E54" i="2"/>
  <c r="D54" i="2"/>
  <c r="AJ53" i="2"/>
  <c r="L53" i="2"/>
  <c r="F53" i="2"/>
  <c r="M51" i="2"/>
  <c r="M73" i="2" s="1"/>
  <c r="M89" i="2" s="1"/>
  <c r="J51" i="2"/>
  <c r="J73" i="2" s="1"/>
  <c r="J89" i="2" s="1"/>
  <c r="F51" i="2"/>
  <c r="M45" i="2"/>
  <c r="L45" i="2"/>
  <c r="K45" i="2"/>
  <c r="J45" i="2"/>
  <c r="E45" i="2"/>
  <c r="F45" i="2" s="1"/>
  <c r="D45" i="2"/>
  <c r="AJ45" i="2" s="1"/>
  <c r="M44" i="2"/>
  <c r="M43" i="2" s="1"/>
  <c r="L44" i="2"/>
  <c r="L43" i="2" s="1"/>
  <c r="K44" i="2"/>
  <c r="J44" i="2"/>
  <c r="D44" i="2"/>
  <c r="K43" i="2"/>
  <c r="J43" i="2"/>
  <c r="AK42" i="2"/>
  <c r="K42" i="2"/>
  <c r="K40" i="2" s="1"/>
  <c r="K39" i="2" s="1"/>
  <c r="K38" i="2" s="1"/>
  <c r="F42" i="2"/>
  <c r="AJ42" i="2" s="1"/>
  <c r="AJ41" i="2"/>
  <c r="N41" i="2"/>
  <c r="K41" i="2"/>
  <c r="L41" i="2" s="1"/>
  <c r="F41" i="2"/>
  <c r="AI41" i="2" s="1"/>
  <c r="M40" i="2"/>
  <c r="J40" i="2"/>
  <c r="E40" i="2"/>
  <c r="E39" i="2" s="1"/>
  <c r="E38" i="2" s="1"/>
  <c r="D40" i="2"/>
  <c r="F40" i="2" s="1"/>
  <c r="M39" i="2"/>
  <c r="J39" i="2"/>
  <c r="J38" i="2" s="1"/>
  <c r="M38" i="2"/>
  <c r="L37" i="2"/>
  <c r="L36" i="2" s="1"/>
  <c r="L35" i="2" s="1"/>
  <c r="L34" i="2" s="1"/>
  <c r="K37" i="2"/>
  <c r="F37" i="2"/>
  <c r="N37" i="2" s="1"/>
  <c r="M36" i="2"/>
  <c r="K36" i="2"/>
  <c r="K35" i="2" s="1"/>
  <c r="K34" i="2" s="1"/>
  <c r="J36" i="2"/>
  <c r="J35" i="2" s="1"/>
  <c r="J34" i="2" s="1"/>
  <c r="E36" i="2"/>
  <c r="D36" i="2"/>
  <c r="M35" i="2"/>
  <c r="E35" i="2"/>
  <c r="E34" i="2"/>
  <c r="L33" i="2"/>
  <c r="F33" i="2"/>
  <c r="AJ33" i="2" s="1"/>
  <c r="M32" i="2"/>
  <c r="L32" i="2"/>
  <c r="K32" i="2"/>
  <c r="J32" i="2"/>
  <c r="J22" i="2" s="1"/>
  <c r="J21" i="2" s="1"/>
  <c r="E32" i="2"/>
  <c r="D32" i="2"/>
  <c r="M29" i="2"/>
  <c r="J29" i="2"/>
  <c r="F29" i="2"/>
  <c r="M22" i="2"/>
  <c r="L22" i="2"/>
  <c r="K22" i="2"/>
  <c r="E22" i="2"/>
  <c r="M21" i="2"/>
  <c r="L21" i="2"/>
  <c r="K21" i="2"/>
  <c r="E21" i="2"/>
  <c r="AJ20" i="2"/>
  <c r="K20" i="2"/>
  <c r="K19" i="2" s="1"/>
  <c r="K18" i="2" s="1"/>
  <c r="K17" i="2" s="1"/>
  <c r="F20" i="2"/>
  <c r="AI20" i="2" s="1"/>
  <c r="M19" i="2"/>
  <c r="AI19" i="2" s="1"/>
  <c r="J19" i="2"/>
  <c r="F19" i="2"/>
  <c r="E19" i="2"/>
  <c r="E18" i="2" s="1"/>
  <c r="E17" i="2" s="1"/>
  <c r="D19" i="2"/>
  <c r="AJ19" i="2" s="1"/>
  <c r="M18" i="2"/>
  <c r="J18" i="2"/>
  <c r="J17" i="2" s="1"/>
  <c r="AJ16" i="2"/>
  <c r="F16" i="2"/>
  <c r="AI16" i="2" s="1"/>
  <c r="M15" i="2"/>
  <c r="M14" i="2" s="1"/>
  <c r="L15" i="2"/>
  <c r="K15" i="2"/>
  <c r="J15" i="2"/>
  <c r="J14" i="2" s="1"/>
  <c r="J13" i="2" s="1"/>
  <c r="E15" i="2"/>
  <c r="D15" i="2"/>
  <c r="D14" i="2" s="1"/>
  <c r="L14" i="2"/>
  <c r="L13" i="2" s="1"/>
  <c r="K14" i="2"/>
  <c r="K13" i="2" s="1"/>
  <c r="E14" i="2"/>
  <c r="E13" i="2" s="1"/>
  <c r="D75" i="2" l="1"/>
  <c r="F75" i="2" s="1"/>
  <c r="F76" i="2"/>
  <c r="AI14" i="2"/>
  <c r="M13" i="2"/>
  <c r="K12" i="2"/>
  <c r="K11" i="2" s="1"/>
  <c r="K10" i="2" s="1"/>
  <c r="K83" i="2" s="1"/>
  <c r="L40" i="2"/>
  <c r="L39" i="2" s="1"/>
  <c r="L38" i="2" s="1"/>
  <c r="D13" i="2"/>
  <c r="F14" i="2"/>
  <c r="AJ14" i="2" s="1"/>
  <c r="J12" i="2"/>
  <c r="J11" i="2" s="1"/>
  <c r="J10" i="2" s="1"/>
  <c r="J83" i="2" s="1"/>
  <c r="D79" i="2"/>
  <c r="F79" i="2" s="1"/>
  <c r="F80" i="2"/>
  <c r="AI40" i="2"/>
  <c r="N40" i="2"/>
  <c r="L20" i="2"/>
  <c r="L19" i="2" s="1"/>
  <c r="L18" i="2" s="1"/>
  <c r="L17" i="2" s="1"/>
  <c r="L12" i="2" s="1"/>
  <c r="L11" i="2" s="1"/>
  <c r="L10" i="2" s="1"/>
  <c r="L83" i="2" s="1"/>
  <c r="D39" i="2"/>
  <c r="D43" i="2"/>
  <c r="F15" i="2"/>
  <c r="M17" i="2"/>
  <c r="F32" i="2"/>
  <c r="AJ32" i="2" s="1"/>
  <c r="AI33" i="2"/>
  <c r="M34" i="2"/>
  <c r="F36" i="2"/>
  <c r="AJ36" i="2" s="1"/>
  <c r="F54" i="2"/>
  <c r="AJ54" i="2" s="1"/>
  <c r="F55" i="2"/>
  <c r="AJ55" i="2" s="1"/>
  <c r="F56" i="2"/>
  <c r="AJ56" i="2" s="1"/>
  <c r="L57" i="2"/>
  <c r="L56" i="2" s="1"/>
  <c r="L55" i="2" s="1"/>
  <c r="L54" i="2" s="1"/>
  <c r="F62" i="2"/>
  <c r="AJ62" i="2" s="1"/>
  <c r="F63" i="2"/>
  <c r="AJ63" i="2" s="1"/>
  <c r="F64" i="2"/>
  <c r="AJ64" i="2" s="1"/>
  <c r="L65" i="2"/>
  <c r="L64" i="2" s="1"/>
  <c r="L63" i="2" s="1"/>
  <c r="L62" i="2" s="1"/>
  <c r="L78" i="2"/>
  <c r="L77" i="2" s="1"/>
  <c r="L76" i="2" s="1"/>
  <c r="L75" i="2" s="1"/>
  <c r="L82" i="2"/>
  <c r="L81" i="2" s="1"/>
  <c r="E44" i="2"/>
  <c r="D22" i="2"/>
  <c r="AI37" i="2"/>
  <c r="AJ40" i="2"/>
  <c r="D18" i="2"/>
  <c r="AJ37" i="2"/>
  <c r="L42" i="2"/>
  <c r="D35" i="2"/>
  <c r="O38" i="2"/>
  <c r="AI42" i="2"/>
  <c r="D38" i="2" l="1"/>
  <c r="F39" i="2"/>
  <c r="AJ39" i="2" s="1"/>
  <c r="F18" i="2"/>
  <c r="AI18" i="2" s="1"/>
  <c r="AJ18" i="2"/>
  <c r="D17" i="2"/>
  <c r="N13" i="2"/>
  <c r="M12" i="2"/>
  <c r="F13" i="2"/>
  <c r="AI13" i="2" s="1"/>
  <c r="AJ13" i="2"/>
  <c r="AJ35" i="2"/>
  <c r="D34" i="2"/>
  <c r="F35" i="2"/>
  <c r="F22" i="2"/>
  <c r="AI22" i="2" s="1"/>
  <c r="D21" i="2"/>
  <c r="D12" i="2" s="1"/>
  <c r="F44" i="2"/>
  <c r="AJ44" i="2" s="1"/>
  <c r="E43" i="2"/>
  <c r="E12" i="2" s="1"/>
  <c r="E11" i="2" s="1"/>
  <c r="E10" i="2" s="1"/>
  <c r="E83" i="2" s="1"/>
  <c r="AI15" i="2"/>
  <c r="AJ15" i="2"/>
  <c r="F43" i="2"/>
  <c r="AI43" i="2" s="1"/>
  <c r="F12" i="2" l="1"/>
  <c r="AJ12" i="2" s="1"/>
  <c r="D11" i="2"/>
  <c r="F34" i="2"/>
  <c r="AJ34" i="2"/>
  <c r="F17" i="2"/>
  <c r="AI17" i="2" s="1"/>
  <c r="AJ17" i="2"/>
  <c r="F21" i="2"/>
  <c r="AJ21" i="2" s="1"/>
  <c r="AJ43" i="2"/>
  <c r="AJ22" i="2"/>
  <c r="M11" i="2"/>
  <c r="AI12" i="2"/>
  <c r="N12" i="2"/>
  <c r="N39" i="2"/>
  <c r="AI39" i="2"/>
  <c r="AI35" i="2"/>
  <c r="N35" i="2"/>
  <c r="F38" i="2"/>
  <c r="N38" i="2" l="1"/>
  <c r="AI38" i="2"/>
  <c r="M10" i="2"/>
  <c r="AI11" i="2"/>
  <c r="N11" i="2"/>
  <c r="AI34" i="2"/>
  <c r="N34" i="2"/>
  <c r="AJ38" i="2"/>
  <c r="D10" i="2"/>
  <c r="F11" i="2"/>
  <c r="AJ11" i="2"/>
  <c r="M83" i="2" l="1"/>
  <c r="D83" i="2"/>
  <c r="F83" i="2" s="1"/>
  <c r="F10" i="2"/>
  <c r="AI10" i="2" s="1"/>
  <c r="N10" i="2" l="1"/>
  <c r="AJ10" i="2"/>
  <c r="F19" i="1" l="1"/>
  <c r="G18" i="1"/>
  <c r="G17" i="1" s="1"/>
  <c r="G16" i="1" s="1"/>
  <c r="G15" i="1" s="1"/>
  <c r="G14" i="1" s="1"/>
  <c r="G13" i="1" s="1"/>
  <c r="E18" i="1"/>
  <c r="E17" i="1" s="1"/>
  <c r="E16" i="1" s="1"/>
  <c r="E15" i="1" s="1"/>
  <c r="E14" i="1" s="1"/>
  <c r="E13" i="1" s="1"/>
  <c r="D18" i="1"/>
  <c r="D17" i="1" s="1"/>
  <c r="F12" i="1"/>
  <c r="G11" i="1"/>
  <c r="E11" i="1"/>
  <c r="F11" i="1" s="1"/>
  <c r="D11" i="1"/>
  <c r="G10" i="1"/>
  <c r="G9" i="1" s="1"/>
  <c r="D10" i="1"/>
  <c r="D9" i="1" s="1"/>
  <c r="G20" i="1" l="1"/>
  <c r="D16" i="1"/>
  <c r="F17" i="1"/>
  <c r="F18" i="1"/>
  <c r="E10" i="1"/>
  <c r="E9" i="1" s="1"/>
  <c r="E20" i="1" s="1"/>
  <c r="F10" i="1"/>
  <c r="D15" i="1" l="1"/>
  <c r="F16" i="1"/>
  <c r="F9" i="1"/>
  <c r="F15" i="1" l="1"/>
  <c r="D14" i="1"/>
  <c r="D13" i="1" l="1"/>
  <c r="F14" i="1"/>
  <c r="F13" i="1" l="1"/>
  <c r="D20" i="1"/>
  <c r="F20" i="1" s="1"/>
</calcChain>
</file>

<file path=xl/sharedStrings.xml><?xml version="1.0" encoding="utf-8"?>
<sst xmlns="http://schemas.openxmlformats.org/spreadsheetml/2006/main" count="916" uniqueCount="415">
  <si>
    <t>INFORME MENSUAL DE EJECUCION DEL PRESUPUESTO DE GASTOS</t>
  </si>
  <si>
    <t>CUENTAS POR PAGAR</t>
  </si>
  <si>
    <t>AGENCIA NACIONAL DE INFRAESTRUCTURA</t>
  </si>
  <si>
    <t xml:space="preserve">SECCION:           2413 </t>
  </si>
  <si>
    <t xml:space="preserve">                                         UNIDAD EJECUTORA:        00</t>
  </si>
  <si>
    <t xml:space="preserve">                  MES:              </t>
  </si>
  <si>
    <t>ENERO</t>
  </si>
  <si>
    <t>VIGENCIA FISCAL: 2019</t>
  </si>
  <si>
    <t>CODIFICACIÓN
PRESUPUESTAL
 (1)</t>
  </si>
  <si>
    <t>DENOMINACIÓN DEL CÓDIGO PRESUPUESTAL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</si>
  <si>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</si>
  <si>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</si>
  <si>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</si>
  <si>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</si>
  <si>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A</t>
  </si>
  <si>
    <t>FUNCIONAMIENTO</t>
  </si>
  <si>
    <t>A-08</t>
  </si>
  <si>
    <t>GASTOS POR TRIBUTOS, MULTAS, SANCIONES E INTERESES DE MORA</t>
  </si>
  <si>
    <t>A-08-04</t>
  </si>
  <si>
    <t>CONTRIBUCIONES</t>
  </si>
  <si>
    <t>A-08-04-01</t>
  </si>
  <si>
    <t>CUOTA DE FISCALIZACIÓN Y AUDITAJE</t>
  </si>
  <si>
    <t>C</t>
  </si>
  <si>
    <t>INVERSIÓN</t>
  </si>
  <si>
    <t>C-2401</t>
  </si>
  <si>
    <t>INFRAESTRUCTURA RED VIAL PRIMARIA</t>
  </si>
  <si>
    <t>C-2401-0600</t>
  </si>
  <si>
    <t>INTERSUBSECTORIAL TRANSPORTE</t>
  </si>
  <si>
    <t>C-2401-0600-41</t>
  </si>
  <si>
    <t>REHABILITACIÓN CONSTRUCCIÒN, MEJORAMIENTO, OPERACIÒN Y MANTENIMIENTO DE LA CONCESIÒN AUTOPISTA AL RIO MAGDALENA 2, DEPARTAMENTOS DE   ANTIOQUIA, SANTANDER</t>
  </si>
  <si>
    <t>C-2401-0600-41-0</t>
  </si>
  <si>
    <t>C-2401-0600-41-0-2401070</t>
  </si>
  <si>
    <t>VÍA PRIMARIA CONCESIONADA</t>
  </si>
  <si>
    <t>C-2401-0600-41-0-2401070-02</t>
  </si>
  <si>
    <t>ADQUISICIÓN DE BIENES Y SERVICIOS</t>
  </si>
  <si>
    <t xml:space="preserve">                             TOTAL ACUMULADO: (A+C):</t>
  </si>
  <si>
    <r>
      <t xml:space="preserve">El artículo 21 de la Resolución 010 de 2018 emanada del Ministerio de Hacienda y Crédito Público en uno de sus apartes menciona que:  “… </t>
    </r>
    <r>
      <rPr>
        <i/>
        <sz val="10"/>
        <color theme="1"/>
        <rFont val="Arial"/>
        <family val="2"/>
      </rPr>
      <t xml:space="preserve">Las reservas presupuestales y las cuentas por pagar de la  </t>
    </r>
  </si>
  <si>
    <t>vigencia 2018 que se constituyan para su ejecución en 2019 se harán con el catálogo anterior y su gestión durante la vigencia 2019 se realizará mediante la homologación de las mismas a los términos del</t>
  </si>
  <si>
    <t xml:space="preserve">nuevo clasificador.”  </t>
  </si>
  <si>
    <t>La Circular Externa 025 del 27 de noviembre de 2018, expedida por el Grupo de Consolidación Presupuestal de la Dirección General Presupuesto Público Nacional del Ministerio de Hacienda y Crédito Público,</t>
  </si>
  <si>
    <r>
      <t>señala que: “</t>
    </r>
    <r>
      <rPr>
        <i/>
        <sz val="10"/>
        <color theme="1"/>
        <rFont val="Arial"/>
        <family val="2"/>
      </rPr>
      <t xml:space="preserve">Con la implementación del Catálogo de Clasificación Presupuestal - CCP, las entidades ejecutoras del PGN deben realizar un proceso de homologación entre el clasificador presupuestal en que </t>
    </r>
  </si>
  <si>
    <t xml:space="preserve">se constituyen las reservas presupuestales y las cuentas por pagar de la vigencia fiscal 2018 a la clasificación por objeto de gasto del CCP para que estas puedan ser ejecutadas y realizar el respectivo registro </t>
  </si>
  <si>
    <t>de la obligación y pago en la vigencia fiscal 2019 en el Sistema Integrado de Información Financiera Pública – SIIF Nación, para lo cual deben seguir los lineamientos que establezca la Administración del SIIF</t>
  </si>
  <si>
    <t>Nación.”</t>
  </si>
  <si>
    <r>
      <t>La Circular No. 002 del 16 de enero de 2019 expedida por el Administrador del SIIF Nación del Ministerio de Hacienda y Crédito Público establece en uno de sus acápites: “…</t>
    </r>
    <r>
      <rPr>
        <i/>
        <sz val="10"/>
        <color theme="1"/>
        <rFont val="Arial"/>
        <family val="2"/>
      </rPr>
      <t xml:space="preserve">la fecha máxima para crear en el 2019 </t>
    </r>
  </si>
  <si>
    <r>
      <t>los compromisos y obligaciones homologadas al nuevo Catálogo de Objeto de Gasto del rezago vence el día 28 de febrero de 2019”.</t>
    </r>
    <r>
      <rPr>
        <sz val="10"/>
        <color theme="1"/>
        <rFont val="Arial"/>
        <family val="2"/>
      </rPr>
      <t xml:space="preserve"> Por lo anterior y debido a la labor dispendiosa de homologación de las</t>
    </r>
  </si>
  <si>
    <t xml:space="preserve">reservas y cuentas por pagar constituidas con los saldos en el SIIF Nación al 31 de diciembre de 2018, de los compromisos, en el caso de las primeras y de las obligaciones con respecto de las segundas, </t>
  </si>
  <si>
    <t>al nuevo catálogo de cuentas presupuestales, el traslado de estas a la vigencia 2019 no se culminó en su totalidad en el mes de enero de 2019.</t>
  </si>
  <si>
    <t xml:space="preserve">                           ______________________________________</t>
  </si>
  <si>
    <t xml:space="preserve">  ______________________________________</t>
  </si>
  <si>
    <t xml:space="preserve">                             ELIZABETH GÒMEZ SÀNCHEZ</t>
  </si>
  <si>
    <t xml:space="preserve">  NELCY JENITH MALDONADO BALLEN</t>
  </si>
  <si>
    <t xml:space="preserve">                             VICEPRESIDENTE ADTIVA Y FINANCIERA </t>
  </si>
  <si>
    <t xml:space="preserve"> COORGRUPO INT. TRAB ADTIVO Y FCRO</t>
  </si>
  <si>
    <t xml:space="preserve">                         ______________________________________</t>
  </si>
  <si>
    <t xml:space="preserve">   _____________________________________</t>
  </si>
  <si>
    <t xml:space="preserve">                            MIREYI VARGAS OLIVEROS</t>
  </si>
  <si>
    <t xml:space="preserve">   ELSA LILIANA LIÉVANO TORRES</t>
  </si>
  <si>
    <t xml:space="preserve"> JUANA CELINA CARVAJAL</t>
  </si>
  <si>
    <t xml:space="preserve">                            EXP.G3-6 CON FUNCIONES JEFE DE CONTABILIDAD</t>
  </si>
  <si>
    <t xml:space="preserve">   EXPG3-6 CON FUNCIONES JEFE DE PPTO</t>
  </si>
  <si>
    <t xml:space="preserve">EXP.G3-6 CON FUNCIONES DE TESORERA         </t>
  </si>
  <si>
    <t>RESERVAS PRESUPUESTALES</t>
  </si>
  <si>
    <t>MES:</t>
  </si>
  <si>
    <t>VIGENCIA: 2019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</si>
  <si>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</si>
  <si>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</si>
  <si>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</si>
  <si>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</si>
  <si>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OBLIGACIONES
MES</t>
  </si>
  <si>
    <t>PAGOS
DEL MES</t>
  </si>
  <si>
    <t>TOTAL PAGOS
ACUMULADOS
(7)</t>
  </si>
  <si>
    <t>INVERSION</t>
  </si>
  <si>
    <t>C-2401-600</t>
  </si>
  <si>
    <t>C-2401-0600-34</t>
  </si>
  <si>
    <t>REHABILITACIÓN MEJORAMIENTO, OPERACIÓN Y MANTENIMIENTO DEL CORREDOR PERIMETRAL DE CUNDINAMARCA, CENTRO ORIENTE  CUNDINAMARCA</t>
  </si>
  <si>
    <t>C-2401-0600-34-0</t>
  </si>
  <si>
    <t>C-2401-0600-34-0-2401070</t>
  </si>
  <si>
    <t>C-2401-0600-34-0-2401070-02</t>
  </si>
  <si>
    <t>C-2401-0600-36</t>
  </si>
  <si>
    <t>MEJORAMIENTO , REHABILITACIÓN, MANTENIMIENTO Y OPERACIÓN DEL CORREDOR TRANSVERSAL DEL SISGA,EN LOS DEPARTAMENTOS DE   CUNDINAMARCA, BOYACÁ, CASANARE</t>
  </si>
  <si>
    <t>C-2401-0600-36-0</t>
  </si>
  <si>
    <t>C-2401-0600-36-0-2401070</t>
  </si>
  <si>
    <t>C-2401-0600-36-0-2401070-02</t>
  </si>
  <si>
    <t>C-2401-0600-38</t>
  </si>
  <si>
    <t>MEJORAMIENTO APOYO ESTATAL PROYECTO DE CONCESIÒN RUTA DEL SOL SECTOR III,   CESAR, BOLÍVAR, MAGDALENA - [PREVIO CONCEPTO DNP]</t>
  </si>
  <si>
    <t>C-2401-0600-38-0</t>
  </si>
  <si>
    <t>C-2401-0600-38-0-2401070</t>
  </si>
  <si>
    <t>C-2401-0600-38-0-2401070-02</t>
  </si>
  <si>
    <t>C-2401-0600-42</t>
  </si>
  <si>
    <t>CONSTRUCCIÓN OPERACIÒN Y MANTENIMIENTO DE LA VÌA MULALO - LOBOGUERRERO, DEPARTAMENTO DEL  VALLE DEL CAUCA</t>
  </si>
  <si>
    <t>C-2401-0600-42-0</t>
  </si>
  <si>
    <t>C-2401-0600-42-0-2401070</t>
  </si>
  <si>
    <t>C-2401-0600-42-0-2401070-02</t>
  </si>
  <si>
    <t>C-2401-0600-43</t>
  </si>
  <si>
    <t>MEJORAMIENTO CONSTRUCCIÒN, REHABILITACIÒN, OPERACIÒN Y MANTENIMIENTO DE LA CONCESIÒN AUTOPISTA AL MAR 1, DEPARTAMENTO DE   ANTIOQUIA</t>
  </si>
  <si>
    <t>C-2401-0600-43-0</t>
  </si>
  <si>
    <t>C-2401-0600-43-0-2401070</t>
  </si>
  <si>
    <t>C-2401-0600-43-0-2401070-02</t>
  </si>
  <si>
    <t>C-2401-0600-44</t>
  </si>
  <si>
    <t>MEJORAMIENTO REHABILITACIÓN, CONSTRUCCIÓN, MANTENIMIENTO, Y OPERACIÓN DEL CORREDOR RUMICHACA - PASTO EN EL DEPARTAMENTO DE   NARIÑO</t>
  </si>
  <si>
    <t>C-2401-0600-44-0</t>
  </si>
  <si>
    <t>C-2401-0600-44-0-2401070</t>
  </si>
  <si>
    <t>C-2401-0600-44-0-2401070-02</t>
  </si>
  <si>
    <t>C-2401-0600-45</t>
  </si>
  <si>
    <t>MEJORAMIENTO CONSTRUCCIÓN, MANTENIMIENTO Y OPERACIÓN DEL CORREDOR CONEXIÓN NORTE, AUTOPISTAS PARA LA PROSPERIDAD  ANTIOQUIA</t>
  </si>
  <si>
    <t>C-2401-0600-45-0</t>
  </si>
  <si>
    <t>C-2401-0600-45-0-2401070</t>
  </si>
  <si>
    <t>C-2401-0600-45-0-2401070-02</t>
  </si>
  <si>
    <t>C-2401-0600-46</t>
  </si>
  <si>
    <t>MEJORAMIENTO CONSTRUCCION REHABILITACIÓN,  MANTENIMIENTO Y OPERACIÓN DEL CORREDOR BUCARAMANGA BARRANCABERMEJA YONDO  DEPARTAMENTOS DE   SANTANDER, ANTIOQUIA</t>
  </si>
  <si>
    <t>C-2401-0600-46-0</t>
  </si>
  <si>
    <t>C-2401-0600-46-0-2401070</t>
  </si>
  <si>
    <t>C-2401-0600-46-0-2401070-02</t>
  </si>
  <si>
    <t>C-2401-0600-49</t>
  </si>
  <si>
    <t>MEJORAMIENTO CONSTRUCCIÓN, OPERACIÓN, MANTENIMIENTO DE LA AUTOPISTA CONEXIÓN PACIFICO 3  ANTIOQUIA, CALDAS, RISARALDA</t>
  </si>
  <si>
    <t>C-2401-0600-49-0</t>
  </si>
  <si>
    <t>C-2401-0600-49-0-2401070</t>
  </si>
  <si>
    <t>C-2401-0600-49-0-2401070-02</t>
  </si>
  <si>
    <t>C-2401-0600-51</t>
  </si>
  <si>
    <t>CONSTRUCCIÓN OPERACIÓN Y MANTENIMIENTO DE LA CONCESIÓN AUTOPISTA CONEXIÓN PACIFICO 1 - AUTOPISTAS PARA LA PROSPERIDAD    ANTIOQUIA</t>
  </si>
  <si>
    <t>C-2401-0600-51-0</t>
  </si>
  <si>
    <t>C-2401-0600-51-0-2401070</t>
  </si>
  <si>
    <t>C-2401-0600-51-0-2401070-02</t>
  </si>
  <si>
    <t xml:space="preserve">                             TOTAL ACUMULADO:(C)=</t>
  </si>
  <si>
    <r>
      <t xml:space="preserve">El artículo 21 de la Resolución 010 de 2018 emanada del Ministerio de Hacienda y Crédito Público en uno de sus apartes menciona que:  “… </t>
    </r>
    <r>
      <rPr>
        <i/>
        <sz val="10"/>
        <color theme="1"/>
        <rFont val="Arial"/>
        <family val="2"/>
      </rPr>
      <t xml:space="preserve">Las reservas presupuestales y las cuentas por pagar de la  </t>
    </r>
    <r>
      <rPr>
        <sz val="10"/>
        <color theme="1"/>
        <rFont val="Arial"/>
        <family val="2"/>
      </rPr>
      <t>vigencia 2018 que se constituyan</t>
    </r>
  </si>
  <si>
    <t xml:space="preserve">para su ejecución en 2019 se harán con el catálogo anterior y su gestión durante la vigencia 2019 se realizará mediante la homologación de las mismas a los términos del nuevo clasificador.”  </t>
  </si>
  <si>
    <t>La Circular Externa 025 del 27 de noviembre de 2018, expedida por el Grupo de Consolidación Presupuestal de la Dirección General Presupuesto Público Nacional del Ministerio de Hacienda y Crédito Público,señala que: “Con la</t>
  </si>
  <si>
    <t xml:space="preserve">implementación del Catálogo de Clasificación Presupuestal - CCP, las entidades ejecutoras del PGN deben realizar un proceso de homologación entre el clasificador presupuestal en que se constituyen las reservas presupuestales  y </t>
  </si>
  <si>
    <t xml:space="preserve">las cuentas por pagar de la vigencia fiscal 2018 a la clasificación por objeto de gasto del CCP para que estas puedan ser ejecutadas y realizar el respectivo registro de la obligación y pago en la vigencia fiscal 2019  en el Sistema </t>
  </si>
  <si>
    <t>Integrado de Información Financiera Pública – SIIF Nación, para lo cual deben seguir los lineamientos que establezca la Administración del SIIF Nación.”</t>
  </si>
  <si>
    <r>
      <t>La Circular No. 002 del 16 de enero de 2019 expedida por el Administrador del SIIF Nación del Ministerio de Hacienda y Crédito Público establece en uno de sus acápites: “…</t>
    </r>
    <r>
      <rPr>
        <i/>
        <sz val="10"/>
        <color theme="1"/>
        <rFont val="Arial"/>
        <family val="2"/>
      </rPr>
      <t xml:space="preserve">la fecha máxima para crear en el 2019 </t>
    </r>
    <r>
      <rPr>
        <sz val="10"/>
        <color theme="1"/>
        <rFont val="Arial"/>
        <family val="2"/>
      </rPr>
      <t xml:space="preserve">los compromisos y </t>
    </r>
  </si>
  <si>
    <r>
      <t>obligaciones homologadas al nuevo Catálogo de Objeto de Gasto del rezago vence el día 28 de febrero de 2019”.</t>
    </r>
    <r>
      <rPr>
        <sz val="10"/>
        <color theme="1"/>
        <rFont val="Arial"/>
        <family val="2"/>
      </rPr>
      <t xml:space="preserve"> Por lo anterior y debido a la labor dispendiosa de homologación de las</t>
    </r>
    <r>
      <rPr>
        <i/>
        <sz val="10"/>
        <color theme="1"/>
        <rFont val="Arial"/>
        <family val="2"/>
      </rPr>
      <t xml:space="preserve"> reservas y cuentas por pagar constituidas con </t>
    </r>
  </si>
  <si>
    <t>los saldos en el SIIF Nación al 31 de diciembre de 2018, de los compromisos, en el caso de las primeras y de las obligaciones con respecto de las segundas, al nuevo catálogo de cuentas presupuestales,  el traslado de estas a la vigencia</t>
  </si>
  <si>
    <t>2019 no se culminó en su totalidad en el mes de enero de 2019.</t>
  </si>
  <si>
    <t>__________________________________________</t>
  </si>
  <si>
    <t xml:space="preserve"> ____________________________________</t>
  </si>
  <si>
    <t xml:space="preserve">       MIREYI VARGAS OLIVEROS</t>
  </si>
  <si>
    <t>JUANA CELINA CARVAJAL REYES</t>
  </si>
  <si>
    <t xml:space="preserve">       EXP.G3-6 CON FUNCIONES JEFE DE CONTABILIDAD</t>
  </si>
  <si>
    <t xml:space="preserve"> EXP.G3-6 CON FUNCIONES DE TESORERA</t>
  </si>
  <si>
    <t>APROPIACIONES DE LA VIGENCIA</t>
  </si>
  <si>
    <t xml:space="preserve">SECCION:        2413 </t>
  </si>
  <si>
    <t xml:space="preserve">                                VIGENCIA FISCAL:      2019</t>
  </si>
  <si>
    <t>CODIFICACIÓN
PRESUPUESTAL</t>
  </si>
  <si>
    <t>RECURSO</t>
  </si>
  <si>
    <t>FUENTE DE FINANCIACIÓN</t>
  </si>
  <si>
    <t>DENOMINACIÓN DEL CÓDIGO PRESUPUESTAL</t>
  </si>
  <si>
    <t>APROPIACIÓN
VIGENTE</t>
  </si>
  <si>
    <t>CERTIFICADOS
ACUMULADOS</t>
  </si>
  <si>
    <t>COMPROMISOS
ACUMULADOS</t>
  </si>
  <si>
    <t>OBLIGACIONES
ACUMULADAS</t>
  </si>
  <si>
    <t>PAGOS
ACUMULADOS</t>
  </si>
  <si>
    <t>A-01</t>
  </si>
  <si>
    <t>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</si>
  <si>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</si>
  <si>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</si>
  <si>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</si>
  <si>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</si>
  <si>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</si>
  <si>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</si>
  <si>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</si>
  <si>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PROPIOS</t>
  </si>
  <si>
    <t>SUELDO BÁSICO</t>
  </si>
  <si>
    <t>A-01-01-01-001-003</t>
  </si>
  <si>
    <t>PRIMA TÉCNICA SALARIAL</t>
  </si>
  <si>
    <t>A-01-01-01-001-004</t>
  </si>
  <si>
    <t>SUBSIDIO DE ALIMENTACIÓN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</si>
  <si>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</si>
  <si>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</si>
  <si>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</si>
  <si>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</si>
  <si>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</si>
  <si>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</si>
  <si>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</si>
  <si>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</si>
  <si>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</si>
  <si>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</si>
  <si>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</si>
  <si>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</si>
  <si>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</si>
  <si>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</si>
  <si>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</si>
  <si>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</si>
  <si>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</si>
  <si>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</si>
  <si>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</si>
  <si>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</si>
  <si>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</si>
  <si>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</si>
  <si>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</si>
  <si>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</si>
  <si>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</si>
  <si>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</si>
  <si>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</si>
  <si>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</si>
  <si>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A-01-01-01-03-001</t>
  </si>
  <si>
    <t>PRESTACIONES SOCIALES SEGÚN DEFINICION LEGAL</t>
  </si>
  <si>
    <t>A-01-01-03-001-001</t>
  </si>
  <si>
    <t>SUELDO DE 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</si>
  <si>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</si>
  <si>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</si>
  <si>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</si>
  <si>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</si>
  <si>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</si>
  <si>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</si>
  <si>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A-01-01-03-030</t>
  </si>
  <si>
    <t>BONIFICACIÓN DE DIRECCIÓN</t>
  </si>
  <si>
    <t>A-01-01-04</t>
  </si>
  <si>
    <t>OTROS GASTOS DE PERSONAL - PREVIO CONCEPTO DGPPN</t>
  </si>
  <si>
    <t>A-02</t>
  </si>
  <si>
    <t>ADQUISICIÓN DE BIENES  Y SERVICIOS</t>
  </si>
  <si>
    <t>A-02-01</t>
  </si>
  <si>
    <t>ADQUISICIÓN DE ACTIVOS NO FINANCIEROS</t>
  </si>
  <si>
    <t>A-02-01-01</t>
  </si>
  <si>
    <t>ACTIVOS FIJOS</t>
  </si>
  <si>
    <t>A-02-01-01-003</t>
  </si>
  <si>
    <t>ACTIVOS FIJOS NO CLASIFICADOS COMO MAQUINARIA Y EQUIPO</t>
  </si>
  <si>
    <t>A-02-02</t>
  </si>
  <si>
    <t>ADQUISICIONES DIFERENTES DE ACTIVOS</t>
  </si>
  <si>
    <t>A-02-02-01</t>
  </si>
  <si>
    <t>MATERIALES Y SUMINISTROS</t>
  </si>
  <si>
    <t>A-02-02-01-002</t>
  </si>
  <si>
    <t>PRODUCTOS ALIMENTICIOS, BEBIDAS Y TABACO; TEXTILES, PRENDAS DE VESTIR Y PRODUCTOS DE CUERO</t>
  </si>
  <si>
    <t>A-02-02-01-003</t>
  </si>
  <si>
    <t>OTROS BIENES TRANSPORTABLES (EXCEPTO PRODUCTOS METÁLICOS, MAQUINARIA Y EQUIPO)</t>
  </si>
  <si>
    <t>A-02-02-01-004</t>
  </si>
  <si>
    <t>PRODUCTOS METÁLICOS Y PAQUETES DE SOFTWARE</t>
  </si>
  <si>
    <t>A-02-02-02</t>
  </si>
  <si>
    <t>ADQUISICIÓN DE SERVICIOS</t>
  </si>
  <si>
    <t>A-02-02-02-005</t>
  </si>
  <si>
    <t>SERVICIOS DE LA CONSTRUCCIÓN</t>
  </si>
  <si>
    <t>A-02-02-02-006</t>
  </si>
  <si>
    <t>SERVICIOS DE ALOJAMIENTO; SERVICIOS DE SUMINISTRO DE COMIDAS Y BEBIDAS; SERVICIOS DE TRANSPORTE; Y SERVICIOS DE DISTRIBUCIÓN DE ELECTRICIDAD, GAS Y AGUA</t>
  </si>
  <si>
    <t>A-02-02-02-007</t>
  </si>
  <si>
    <t>SERVICIOS FINANCIEROS Y SERVICIOS CONEXOS, SERVICIOS INMOBILIARIOS Y SERVICIOS DE LEASING</t>
  </si>
  <si>
    <t>A-02-02-02-008</t>
  </si>
  <si>
    <t>SERVICIOS PRESTADOS A LAS EMPRESAS Y SERVICIOS DE PRODUCCIÓN</t>
  </si>
  <si>
    <t>A-02-02-02-009</t>
  </si>
  <si>
    <t>SERVICIOS PARA LA COMUNIDAD, SOCIALES Y PERSONALES</t>
  </si>
  <si>
    <t>A-02-02-02-010</t>
  </si>
  <si>
    <t>VIÁTICOS DE LOS FUNCIONARIOS EN COMISIÓN</t>
  </si>
  <si>
    <t>A-03</t>
  </si>
  <si>
    <t>TRANSFERENCIAS CORRIENTES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</si>
  <si>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</si>
  <si>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</si>
  <si>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</si>
  <si>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</si>
  <si>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</si>
  <si>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</si>
  <si>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A-03-10-01-002</t>
  </si>
  <si>
    <t>NACIÓN</t>
  </si>
  <si>
    <t>CONCILIACIONES</t>
  </si>
  <si>
    <t>A-03-10-01-003</t>
  </si>
  <si>
    <t>LAUDOS ARBITRALES</t>
  </si>
  <si>
    <t>B</t>
  </si>
  <si>
    <t>SERVICIO DE LA DEUDA PÚBLICA</t>
  </si>
  <si>
    <t>B-10</t>
  </si>
  <si>
    <t>B-10-01</t>
  </si>
  <si>
    <t>PRINCIPAL</t>
  </si>
  <si>
    <t>B-10-01-02</t>
  </si>
  <si>
    <t>PRÉSTAMOS</t>
  </si>
  <si>
    <t>B-10-01-02-001</t>
  </si>
  <si>
    <t>NACIÒN</t>
  </si>
  <si>
    <t>B-10-04</t>
  </si>
  <si>
    <t>FONDO DE CONTINGENCIAS</t>
  </si>
  <si>
    <t>B-10-04-01</t>
  </si>
  <si>
    <t>APORTES AL FONDO DE CONTINGENCIAS</t>
  </si>
  <si>
    <t>C-2401-0600-12</t>
  </si>
  <si>
    <t>MEJORAMIENTO APOYO ESTATAL PROYECTO DE CONCESIÓN RUTA DEL SOL  SECTOR 2 NACIONAL - [PREVIO CONCEPTO DNP]</t>
  </si>
  <si>
    <t>C-2401-0600-12-0</t>
  </si>
  <si>
    <t>C-2401-0600-12-0-2401070</t>
  </si>
  <si>
    <t>C-2401-0600-12-0-2401070-02</t>
  </si>
  <si>
    <t>C-2401-0600-33</t>
  </si>
  <si>
    <t>MEJORAMIENTO REHABILITACIÓN Y MANTENIMIENTO DEL CORREDOR HONDA - PUERTO SALGAR - GIRARDOT,   CUNDINAMARCA</t>
  </si>
  <si>
    <t>C-2401-0600-33-0</t>
  </si>
  <si>
    <t>C-2401-0600-33-0-2401070</t>
  </si>
  <si>
    <t>C-2401-0600-33-0-2401070-02</t>
  </si>
  <si>
    <t>C-2401-0600-35</t>
  </si>
  <si>
    <t>MEJORAMIENTO MANTENIMIENTO DE LA CONCESIÓN CARTAGENA BARRANQUILLA  ATLÁNTICO, BOLÍVAR</t>
  </si>
  <si>
    <t>C-2401-0600-35-0</t>
  </si>
  <si>
    <t>C-2401-0600-35-0-2401070</t>
  </si>
  <si>
    <t>C-2401-0600-35-0-2401070-02</t>
  </si>
  <si>
    <t>C-2401-0600-37</t>
  </si>
  <si>
    <t>MEJORAMIENTO REHABILITACIÒN, CONSTRUCCIÒN, MANTENIMIENTO Y OPERACIÒN DEL CORREDOR SANTANA - MOCOA - NEIVA, DEPARTAMENTOS DE   HUILA, PUTUMAYO, CAUCA</t>
  </si>
  <si>
    <t>C-2401-0600-37-0</t>
  </si>
  <si>
    <t>C-2401-0600-37-0-2401070</t>
  </si>
  <si>
    <t>C-2401-0600-37-0-2401070-02</t>
  </si>
  <si>
    <t>C-2401-0600-39</t>
  </si>
  <si>
    <t>REHABILITACIÓN MEJORAMIENTO, CONSTRUCCIÒN, MANTENIMIENTO Y OPERACIÒN DEL CORREDOR CARTAGENA - BARRANQUILLA Y CIRCUNVALAR DE LA PROSPERIDAD, DEPARTAMENTOS DE   ATLÁNTICO, BOLÍVAR</t>
  </si>
  <si>
    <t>C-2401-0600-39-0</t>
  </si>
  <si>
    <t>C-2401-0600-39-0-2401070</t>
  </si>
  <si>
    <t>C-2401-0600-39-0-2401070-02</t>
  </si>
  <si>
    <t>C-2401-0600-40</t>
  </si>
  <si>
    <t>MEJORAMIENTO CONSTRUCCIÒN, REHABILITACIÒN Y MANTENIMIENTO DEL CORREDOR VILLAVICENCIO - YOPAL DEPARTAMENTOS DEL  META, CASANARE</t>
  </si>
  <si>
    <t>C-2401-0600-40-0</t>
  </si>
  <si>
    <t>C-2401-0600-40-0-2401070</t>
  </si>
  <si>
    <t>C-2401-0600-40-0-2401070-02</t>
  </si>
  <si>
    <t>C-2401-0600-47</t>
  </si>
  <si>
    <t>MEJORAMIENTO REHABILITACION, CONSTRUCCION , MANTENIMIENTO  Y OPERACION CORREDOR POPAYAN - SANTANDER DE QUILICHAO EN EL DEPARTAMENTO DEL   CAUCA</t>
  </si>
  <si>
    <t>C-2401-0600-47-0</t>
  </si>
  <si>
    <t>C-2401-0600-47-0-2401070</t>
  </si>
  <si>
    <t>C-2401-0600-47-0-2401070-02</t>
  </si>
  <si>
    <t>C-2401-0600-48</t>
  </si>
  <si>
    <t>MEJORAMIENTO REHABILITACIÓN, CONSTRUCCIÓN, MANTENIMIENTO Y OPERACION DEL CORREDOR BUCARAMANGA PAMPLONA   NORTE DE SANTANDER, SANTANDER</t>
  </si>
  <si>
    <t>C-2401-0600-48-0</t>
  </si>
  <si>
    <t>C-2401-0600-48-0-2401070</t>
  </si>
  <si>
    <t>C-2401-0600-48-0-2401070-02</t>
  </si>
  <si>
    <t>C-2401-0600-50</t>
  </si>
  <si>
    <t>MEJORAMIENTO CONSTRUCCIÓN, OPERACIÓN Y MANTENIMIENTO  DE LA CONCESIÓN AUTOPISTA CONEXIÓN PACIFICO 2   ANTIOQUIA</t>
  </si>
  <si>
    <t>C-2401-0600-50-0</t>
  </si>
  <si>
    <t>C-2401-0600-50-0-2401070</t>
  </si>
  <si>
    <t>C-2401-0600-50-0-2401070-02</t>
  </si>
  <si>
    <t>C-2401-0600-52</t>
  </si>
  <si>
    <t>MEJORAMIENTO DEL CORREDOR PUERTA DE HIERRO - PALMAR DE VARELA Y CARRETO - CRUZ DEL VISO EN EL DEPARTAMENTOS DE  ATLÁNTICO, BOLÍVAR, SUCRE</t>
  </si>
  <si>
    <t>C-2401-0600-52-0</t>
  </si>
  <si>
    <t>C-2401-0600-52-0-2401070</t>
  </si>
  <si>
    <t>C-2401-0600-52-0-2401070-02</t>
  </si>
  <si>
    <t>C-2401-0600-53</t>
  </si>
  <si>
    <t>MEJORAMIENTO CONSTRUCCIÓN, REHABILITACIÓN, OPERACIÓN Y MANTENIMIENTO DE LA CONCESIÓN AUTOPISTA AL MAR 2  ANTIOQUIA</t>
  </si>
  <si>
    <t>C-2401-0600-53-0</t>
  </si>
  <si>
    <t>C-2401-0600-53-0-2401070</t>
  </si>
  <si>
    <t>C-2401-0600-53-0-2401070-02</t>
  </si>
  <si>
    <t>C-2401-0600-54</t>
  </si>
  <si>
    <t>MEJORAMIENTO DE LA CONCESIÓN ARMENIA PEREIRA MANIZALES  RISARALDA, CALDAS, QUINDIO, VALLE DEL CAUCA</t>
  </si>
  <si>
    <t>C-2401-0600-54-0</t>
  </si>
  <si>
    <t>C-2401-0600-54-0-2401070</t>
  </si>
  <si>
    <t>C-2401-0600-54-0-2401070-02</t>
  </si>
  <si>
    <t>C-2401-0600-55</t>
  </si>
  <si>
    <t>APOYO A LA OPERACIÓN DE LAS VÍAS CONCESIONADAS A TRÁVES DE IPS  NACIONAL</t>
  </si>
  <si>
    <t>C-2401-0600-55-0</t>
  </si>
  <si>
    <t>C-2401-0600-55-0-2401070</t>
  </si>
  <si>
    <t>C-2401-0600-55-0-2401070-02</t>
  </si>
  <si>
    <t>C-2401-0600-56</t>
  </si>
  <si>
    <t>APOYO A LA OPERACIÒN DE LAS VÌAS PRIMARIAS CONCESIONADAS  NACIONAL</t>
  </si>
  <si>
    <t>C-2401-0600-56-0</t>
  </si>
  <si>
    <t>C-2401-0600-56-0-2401070</t>
  </si>
  <si>
    <t>C-2401-0600-56-0-2401070-02</t>
  </si>
  <si>
    <t>C-2403</t>
  </si>
  <si>
    <t>INFRAESTRUCTURA Y SERVICIOS DE TRANSPORTE AÉREO</t>
  </si>
  <si>
    <t>C-2403-0600</t>
  </si>
  <si>
    <t>C-403-0600-3</t>
  </si>
  <si>
    <t>APOYO A LA OPERACIÓN DE LOS AEROPUERTOS CONCESIONADOS  NACIONAL</t>
  </si>
  <si>
    <t>C-2403-0600-3-0</t>
  </si>
  <si>
    <t>C-2403-0600-3-0-2403116</t>
  </si>
  <si>
    <t>AEROPUERTOS CONCESIONADOS</t>
  </si>
  <si>
    <t>C-2403-0600-3-0-2403116-02</t>
  </si>
  <si>
    <t>C-2404</t>
  </si>
  <si>
    <t>INFRAESTRUCTURA DE TRANSPORTE FÉRREO</t>
  </si>
  <si>
    <t>C-2404-0600</t>
  </si>
  <si>
    <t>C-2404-0600-2</t>
  </si>
  <si>
    <t>REHABILITACIÓN CONSTRUCCIÓN Y MANTENIMIENTO DE LA RED FÉRREA A NIVEL NACIONAL  NACIONAL</t>
  </si>
  <si>
    <t>C-2404-0600-2-0</t>
  </si>
  <si>
    <t>C-2404-0600-2-0-2404020</t>
  </si>
  <si>
    <t xml:space="preserve">VÍA FÉRREA MANTENIDA </t>
  </si>
  <si>
    <t>C-2404-0600-2-0-2404047</t>
  </si>
  <si>
    <t>VÍA FÉRREA CONCESIONADA</t>
  </si>
  <si>
    <t>C-2404-0600-2-0-2404020-02</t>
  </si>
  <si>
    <t>C-2404-0600-2-0-2404047-02</t>
  </si>
  <si>
    <t>C-2404-0600-3</t>
  </si>
  <si>
    <t>APOYO A LA OPERACIÓN DE LAS VÍAS FÉRREAS CONCESIONADAS  NACIONAL</t>
  </si>
  <si>
    <t>C-2404-0600-3-0</t>
  </si>
  <si>
    <t>C-2404-0600-3-0-2404047</t>
  </si>
  <si>
    <t>C-2404-0600-3-0-2404047-02</t>
  </si>
  <si>
    <t>C-2405</t>
  </si>
  <si>
    <t>INFRAESTRUCTURA DE TRANSPORTE MARÍTIMO</t>
  </si>
  <si>
    <t>C-2405-0600</t>
  </si>
  <si>
    <t>C-2405-0600-2</t>
  </si>
  <si>
    <t>APOYO ESTATAL A LOS PUERTOS A NIVEL NACIONAL   NACIONAL</t>
  </si>
  <si>
    <t>C-2405-0600-2-0</t>
  </si>
  <si>
    <t>C-2405-0600-2-0-2405021</t>
  </si>
  <si>
    <t>PUERTOS CONCESIONADOS</t>
  </si>
  <si>
    <t>C-2405-0600-2-0-2405021-02</t>
  </si>
  <si>
    <t>C-2405-0600-3</t>
  </si>
  <si>
    <t>APOYO A LA OPERACIÒN DE LOS PUERTOS CONCESIONADOS  NACIONAL</t>
  </si>
  <si>
    <t>C-2405-0600-3-0</t>
  </si>
  <si>
    <t>C-2405-0600-3-0-2405021</t>
  </si>
  <si>
    <t>C-2405-0600-3-0-2405021-02</t>
  </si>
  <si>
    <t>C-2499</t>
  </si>
  <si>
    <t>FORTALECIMIENTO DE LA GESTIÓN Y DIRECCIÓN DEL SECTOR TRANSPORTE</t>
  </si>
  <si>
    <t>C-2499-0600</t>
  </si>
  <si>
    <t>C-2499-0600-7</t>
  </si>
  <si>
    <t>IMPLEMENTACIÓN DEL SISTEMA INTEGRADO DE GESTIÓN Y CONTROL DE LA AGENCIA NACIONAL DE INFRAESTRUCTURA  NACIONAL</t>
  </si>
  <si>
    <t>C-2499-0600-7-0</t>
  </si>
  <si>
    <t>C-2499-0600-7-0-2499060</t>
  </si>
  <si>
    <t>SERVICIO DE IMPLEMENTACIÓN SISTEMAS DE GESTIÓN</t>
  </si>
  <si>
    <t>C-2499-0600-7-0-2499060-02</t>
  </si>
  <si>
    <t>C-2499-0600-8</t>
  </si>
  <si>
    <t>APOYO PARA LA GESTIÓN DE LA AGENCIA NACIONAL DE INFRAESTRUCTURA A TRAVÉS DE ASESORÍAS Y CONSULTORÍAS  NACIONAL</t>
  </si>
  <si>
    <t>C-2499-0600-8-0</t>
  </si>
  <si>
    <t>C-2499-0600-8-0-2499053</t>
  </si>
  <si>
    <t>DOCUMENTOS DE LINEAMIENTOS TÉCNICOS</t>
  </si>
  <si>
    <t>C-2499-0600-8-0-2499053-02</t>
  </si>
  <si>
    <t>C-2499-0600-9</t>
  </si>
  <si>
    <t>SISTEMATIZACIÓN PARA EL SERVICIO DE INFORMACIÓN DE LA GESTIÓN ADMINISTRATIVA.  NACIONAL</t>
  </si>
  <si>
    <t>C-2499-0600-9-0</t>
  </si>
  <si>
    <t>C-2499-0600-9-0-2499053</t>
  </si>
  <si>
    <t>C-2499-0600-9-0-2499058</t>
  </si>
  <si>
    <t>SERVICIO DE EDUCACIÓN INFORMAL PARA LA GESTIÓN ADMINISTRATIVA</t>
  </si>
  <si>
    <t>C-2499-0600-9-0-2499063</t>
  </si>
  <si>
    <t>SERVICIOS DE INFORMACIÓN IMPLEMENTADOS</t>
  </si>
  <si>
    <t>C-2499-0600-9-0-2499053-02</t>
  </si>
  <si>
    <t>C-2499-0600-9-0-2499058-02</t>
  </si>
  <si>
    <t>C-2499-0600-9-0-2499063-02</t>
  </si>
  <si>
    <t xml:space="preserve">                             TOTAL ACUMULADO (A+B+C):</t>
  </si>
  <si>
    <t xml:space="preserve"> ______________________________________</t>
  </si>
  <si>
    <t>______________________________________</t>
  </si>
  <si>
    <t>ELIZABETH GÒMEZ SÀNCHEZ</t>
  </si>
  <si>
    <t>NELCY JENITH MALDONADO BALLEN</t>
  </si>
  <si>
    <t>VICEPRESIDENTE ADTIVA Y FINANCIERA</t>
  </si>
  <si>
    <t>COORGRUPO INT. TRAB ADTIVO Y FCRO</t>
  </si>
  <si>
    <t>MIREYI VARGAS OLIVEROS</t>
  </si>
  <si>
    <t>ELSA LILIANA LIÉVANO TORRES</t>
  </si>
  <si>
    <t>EXPG3-6 CON FUNCIONES JEFE DE CONTABILIDAD</t>
  </si>
  <si>
    <t>EXPG3-6 CON FUNCIONES JEFE DE PPTO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</si>
</sst>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61">
    <xf numFmtId="0" fontId="0" fillId="0" borderId="0" xfId="0"/>
    <xf numFmtId="0" fontId="3" fillId="2" borderId="0" xfId="0" applyFont="1" applyFill="1" applyBorder="1"/>
    <xf numFmtId="0" fontId="3" fillId="2" borderId="4" xfId="0" applyFont="1" applyFill="1" applyBorder="1"/>
    <xf numFmtId="0" fontId="3" fillId="2" borderId="0" xfId="0" applyFont="1" applyFill="1" applyBorder="1" applyAlignment="1">
      <alignment horizontal="center"/>
    </xf>
    <xf numFmtId="164" fontId="3" fillId="2" borderId="0" xfId="1" applyFont="1" applyFill="1" applyBorder="1"/>
    <xf numFmtId="4" fontId="3" fillId="2" borderId="0" xfId="1" applyNumberFormat="1" applyFont="1" applyFill="1" applyBorder="1" applyAlignment="1">
      <alignment horizontal="right"/>
    </xf>
    <xf numFmtId="164" fontId="3" fillId="2" borderId="5" xfId="1" applyFont="1" applyFill="1" applyBorder="1"/>
    <xf numFmtId="0" fontId="2" fillId="2" borderId="4" xfId="0" applyFont="1" applyFill="1" applyBorder="1"/>
    <xf numFmtId="14" fontId="3" fillId="2" borderId="5" xfId="1" applyNumberFormat="1" applyFont="1" applyFill="1" applyBorder="1"/>
    <xf numFmtId="4" fontId="3" fillId="2" borderId="0" xfId="0" applyNumberFormat="1" applyFont="1" applyFill="1" applyBorder="1" applyAlignment="1">
      <alignment horizontal="right"/>
    </xf>
    <xf numFmtId="0" fontId="3" fillId="2" borderId="5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164" fontId="2" fillId="2" borderId="8" xfId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164" fontId="4" fillId="2" borderId="11" xfId="0" applyNumberFormat="1" applyFont="1" applyFill="1" applyBorder="1" applyAlignment="1">
      <alignment horizontal="center"/>
    </xf>
    <xf numFmtId="39" fontId="4" fillId="2" borderId="10" xfId="1" applyNumberFormat="1" applyFont="1" applyFill="1" applyBorder="1" applyAlignment="1">
      <alignment horizontal="right"/>
    </xf>
    <xf numFmtId="39" fontId="4" fillId="2" borderId="12" xfId="1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164" fontId="4" fillId="2" borderId="14" xfId="1" applyFont="1" applyFill="1" applyBorder="1" applyAlignment="1">
      <alignment horizontal="right"/>
    </xf>
    <xf numFmtId="39" fontId="4" fillId="2" borderId="14" xfId="1" applyNumberFormat="1" applyFont="1" applyFill="1" applyBorder="1" applyAlignment="1">
      <alignment horizontal="right"/>
    </xf>
    <xf numFmtId="39" fontId="4" fillId="2" borderId="15" xfId="1" applyNumberFormat="1" applyFont="1" applyFill="1" applyBorder="1" applyAlignment="1">
      <alignment horizontal="right"/>
    </xf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/>
    <xf numFmtId="39" fontId="4" fillId="2" borderId="17" xfId="1" applyNumberFormat="1" applyFont="1" applyFill="1" applyBorder="1" applyAlignment="1">
      <alignment horizontal="right"/>
    </xf>
    <xf numFmtId="39" fontId="4" fillId="2" borderId="18" xfId="1" applyNumberFormat="1" applyFont="1" applyFill="1" applyBorder="1" applyAlignment="1">
      <alignment horizontal="right"/>
    </xf>
    <xf numFmtId="0" fontId="5" fillId="2" borderId="16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center"/>
    </xf>
    <xf numFmtId="0" fontId="5" fillId="2" borderId="17" xfId="0" applyFont="1" applyFill="1" applyBorder="1"/>
    <xf numFmtId="39" fontId="5" fillId="2" borderId="17" xfId="1" applyNumberFormat="1" applyFont="1" applyFill="1" applyBorder="1" applyAlignment="1">
      <alignment horizontal="right"/>
    </xf>
    <xf numFmtId="4" fontId="5" fillId="2" borderId="17" xfId="0" applyNumberFormat="1" applyFont="1" applyFill="1" applyBorder="1" applyAlignment="1">
      <alignment horizontal="right"/>
    </xf>
    <xf numFmtId="39" fontId="5" fillId="2" borderId="18" xfId="1" applyNumberFormat="1" applyFont="1" applyFill="1" applyBorder="1" applyAlignment="1">
      <alignment horizontal="right"/>
    </xf>
    <xf numFmtId="0" fontId="4" fillId="2" borderId="9" xfId="0" applyFont="1" applyFill="1" applyBorder="1"/>
    <xf numFmtId="0" fontId="4" fillId="2" borderId="10" xfId="0" applyFont="1" applyFill="1" applyBorder="1"/>
    <xf numFmtId="0" fontId="4" fillId="2" borderId="17" xfId="0" applyFont="1" applyFill="1" applyBorder="1" applyAlignment="1">
      <alignment wrapText="1"/>
    </xf>
    <xf numFmtId="0" fontId="6" fillId="2" borderId="17" xfId="0" applyFont="1" applyFill="1" applyBorder="1" applyAlignment="1">
      <alignment horizontal="center"/>
    </xf>
    <xf numFmtId="0" fontId="6" fillId="2" borderId="17" xfId="0" applyFont="1" applyFill="1" applyBorder="1" applyAlignment="1">
      <alignment wrapText="1"/>
    </xf>
    <xf numFmtId="0" fontId="5" fillId="2" borderId="19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center"/>
    </xf>
    <xf numFmtId="0" fontId="7" fillId="2" borderId="20" xfId="0" applyFont="1" applyFill="1" applyBorder="1" applyAlignment="1">
      <alignment wrapText="1"/>
    </xf>
    <xf numFmtId="39" fontId="5" fillId="2" borderId="20" xfId="1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center"/>
    </xf>
    <xf numFmtId="39" fontId="5" fillId="2" borderId="22" xfId="1" applyNumberFormat="1" applyFont="1" applyFill="1" applyBorder="1" applyAlignment="1">
      <alignment horizontal="right"/>
    </xf>
    <xf numFmtId="39" fontId="4" fillId="2" borderId="23" xfId="1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10" xfId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164" fontId="2" fillId="2" borderId="12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1" applyFont="1" applyFill="1" applyBorder="1" applyAlignment="1">
      <alignment horizontal="center" vertical="center" wrapText="1"/>
    </xf>
    <xf numFmtId="4" fontId="2" fillId="2" borderId="0" xfId="1" applyNumberFormat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0" fontId="8" fillId="2" borderId="4" xfId="0" applyFont="1" applyFill="1" applyBorder="1"/>
    <xf numFmtId="0" fontId="9" fillId="2" borderId="4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164" fontId="10" fillId="2" borderId="0" xfId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164" fontId="10" fillId="2" borderId="5" xfId="1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164" fontId="3" fillId="2" borderId="0" xfId="1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>
      <alignment horizontal="center" vertical="center" wrapText="1"/>
    </xf>
    <xf numFmtId="164" fontId="3" fillId="2" borderId="5" xfId="1" applyFont="1" applyFill="1" applyBorder="1" applyAlignment="1">
      <alignment horizontal="center" vertical="center" wrapText="1"/>
    </xf>
    <xf numFmtId="0" fontId="12" fillId="2" borderId="4" xfId="0" applyFont="1" applyFill="1" applyBorder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/>
    <xf numFmtId="164" fontId="12" fillId="2" borderId="0" xfId="1" applyFont="1" applyFill="1" applyBorder="1"/>
    <xf numFmtId="164" fontId="12" fillId="2" borderId="5" xfId="1" applyFont="1" applyFill="1" applyBorder="1"/>
    <xf numFmtId="0" fontId="13" fillId="2" borderId="4" xfId="0" applyFont="1" applyFill="1" applyBorder="1"/>
    <xf numFmtId="0" fontId="13" fillId="2" borderId="0" xfId="0" applyFont="1" applyFill="1" applyBorder="1"/>
    <xf numFmtId="0" fontId="13" fillId="2" borderId="5" xfId="0" applyFont="1" applyFill="1" applyBorder="1"/>
    <xf numFmtId="39" fontId="12" fillId="2" borderId="0" xfId="0" applyNumberFormat="1" applyFont="1" applyFill="1" applyBorder="1"/>
    <xf numFmtId="164" fontId="13" fillId="2" borderId="0" xfId="1" applyFont="1" applyFill="1" applyBorder="1"/>
    <xf numFmtId="4" fontId="13" fillId="2" borderId="0" xfId="1" applyNumberFormat="1" applyFont="1" applyFill="1" applyBorder="1" applyAlignment="1">
      <alignment horizontal="right"/>
    </xf>
    <xf numFmtId="0" fontId="12" fillId="2" borderId="5" xfId="0" applyFont="1" applyFill="1" applyBorder="1"/>
    <xf numFmtId="164" fontId="2" fillId="2" borderId="0" xfId="1" applyFont="1" applyFill="1" applyBorder="1"/>
    <xf numFmtId="0" fontId="3" fillId="2" borderId="24" xfId="0" applyFont="1" applyFill="1" applyBorder="1"/>
    <xf numFmtId="0" fontId="3" fillId="2" borderId="25" xfId="0" applyFont="1" applyFill="1" applyBorder="1" applyAlignment="1">
      <alignment horizontal="center"/>
    </xf>
    <xf numFmtId="0" fontId="3" fillId="2" borderId="25" xfId="0" applyFont="1" applyFill="1" applyBorder="1"/>
    <xf numFmtId="164" fontId="3" fillId="2" borderId="25" xfId="1" applyFont="1" applyFill="1" applyBorder="1"/>
    <xf numFmtId="164" fontId="3" fillId="2" borderId="26" xfId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4" fontId="3" fillId="2" borderId="0" xfId="0" applyNumberFormat="1" applyFont="1" applyFill="1" applyBorder="1"/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4" fontId="3" fillId="2" borderId="2" xfId="0" applyNumberFormat="1" applyFont="1" applyFill="1" applyBorder="1"/>
    <xf numFmtId="164" fontId="3" fillId="2" borderId="2" xfId="1" applyFont="1" applyFill="1" applyBorder="1"/>
    <xf numFmtId="164" fontId="3" fillId="2" borderId="3" xfId="1" applyFont="1" applyFill="1" applyBorder="1"/>
    <xf numFmtId="4" fontId="3" fillId="2" borderId="25" xfId="0" applyNumberFormat="1" applyFont="1" applyFill="1" applyBorder="1"/>
    <xf numFmtId="164" fontId="14" fillId="2" borderId="10" xfId="1" applyFont="1" applyFill="1" applyBorder="1" applyAlignment="1">
      <alignment horizontal="center" vertical="center" wrapText="1"/>
    </xf>
    <xf numFmtId="4" fontId="14" fillId="2" borderId="10" xfId="1" applyNumberFormat="1" applyFont="1" applyFill="1" applyBorder="1" applyAlignment="1">
      <alignment horizontal="center" vertical="center" wrapText="1"/>
    </xf>
    <xf numFmtId="164" fontId="14" fillId="2" borderId="12" xfId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/>
    <xf numFmtId="164" fontId="4" fillId="2" borderId="9" xfId="1" applyFont="1" applyFill="1" applyBorder="1"/>
    <xf numFmtId="0" fontId="4" fillId="2" borderId="10" xfId="0" applyFont="1" applyFill="1" applyBorder="1" applyAlignment="1">
      <alignment wrapText="1"/>
    </xf>
    <xf numFmtId="164" fontId="4" fillId="2" borderId="10" xfId="1" applyFont="1" applyFill="1" applyBorder="1" applyAlignment="1">
      <alignment horizontal="right"/>
    </xf>
    <xf numFmtId="4" fontId="4" fillId="2" borderId="17" xfId="1" applyNumberFormat="1" applyFont="1" applyFill="1" applyBorder="1" applyAlignment="1">
      <alignment horizontal="right"/>
    </xf>
    <xf numFmtId="164" fontId="4" fillId="2" borderId="12" xfId="1" applyFont="1" applyFill="1" applyBorder="1" applyAlignment="1">
      <alignment horizontal="right"/>
    </xf>
    <xf numFmtId="9" fontId="3" fillId="2" borderId="0" xfId="2" applyFont="1" applyFill="1" applyBorder="1"/>
    <xf numFmtId="9" fontId="3" fillId="2" borderId="17" xfId="2" applyFont="1" applyFill="1" applyBorder="1"/>
    <xf numFmtId="165" fontId="3" fillId="2" borderId="0" xfId="0" applyNumberFormat="1" applyFont="1" applyFill="1" applyBorder="1"/>
    <xf numFmtId="164" fontId="4" fillId="2" borderId="15" xfId="1" applyFont="1" applyFill="1" applyBorder="1" applyAlignment="1">
      <alignment horizontal="right"/>
    </xf>
    <xf numFmtId="9" fontId="2" fillId="2" borderId="0" xfId="2" applyFont="1" applyFill="1" applyBorder="1"/>
    <xf numFmtId="9" fontId="2" fillId="2" borderId="17" xfId="2" applyFont="1" applyFill="1" applyBorder="1"/>
    <xf numFmtId="164" fontId="4" fillId="2" borderId="17" xfId="1" applyFont="1" applyFill="1" applyBorder="1" applyAlignment="1">
      <alignment horizontal="right"/>
    </xf>
    <xf numFmtId="164" fontId="4" fillId="2" borderId="18" xfId="1" applyFont="1" applyFill="1" applyBorder="1" applyAlignment="1">
      <alignment horizontal="right"/>
    </xf>
    <xf numFmtId="39" fontId="3" fillId="2" borderId="0" xfId="0" applyNumberFormat="1" applyFont="1" applyFill="1" applyBorder="1"/>
    <xf numFmtId="0" fontId="5" fillId="2" borderId="17" xfId="0" applyFont="1" applyFill="1" applyBorder="1" applyAlignment="1">
      <alignment wrapText="1"/>
    </xf>
    <xf numFmtId="164" fontId="5" fillId="2" borderId="17" xfId="1" applyFont="1" applyFill="1" applyBorder="1" applyAlignment="1">
      <alignment horizontal="right"/>
    </xf>
    <xf numFmtId="4" fontId="5" fillId="2" borderId="17" xfId="1" applyNumberFormat="1" applyFont="1" applyFill="1" applyBorder="1" applyAlignment="1">
      <alignment horizontal="right"/>
    </xf>
    <xf numFmtId="0" fontId="4" fillId="2" borderId="27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center"/>
    </xf>
    <xf numFmtId="0" fontId="4" fillId="2" borderId="28" xfId="0" applyFont="1" applyFill="1" applyBorder="1" applyAlignment="1">
      <alignment wrapText="1"/>
    </xf>
    <xf numFmtId="164" fontId="4" fillId="2" borderId="28" xfId="1" applyFont="1" applyFill="1" applyBorder="1" applyAlignment="1">
      <alignment horizontal="right"/>
    </xf>
    <xf numFmtId="39" fontId="4" fillId="2" borderId="29" xfId="1" applyNumberFormat="1" applyFont="1" applyFill="1" applyBorder="1" applyAlignment="1">
      <alignment horizontal="right"/>
    </xf>
    <xf numFmtId="39" fontId="4" fillId="2" borderId="28" xfId="1" applyNumberFormat="1" applyFont="1" applyFill="1" applyBorder="1" applyAlignment="1">
      <alignment horizontal="right"/>
    </xf>
    <xf numFmtId="164" fontId="4" fillId="2" borderId="30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wrapText="1"/>
    </xf>
    <xf numFmtId="164" fontId="3" fillId="2" borderId="0" xfId="1" applyFont="1" applyFill="1" applyBorder="1" applyAlignment="1">
      <alignment horizontal="right"/>
    </xf>
    <xf numFmtId="39" fontId="3" fillId="2" borderId="0" xfId="1" applyNumberFormat="1" applyFont="1" applyFill="1" applyBorder="1" applyAlignment="1">
      <alignment horizontal="right"/>
    </xf>
    <xf numFmtId="164" fontId="3" fillId="2" borderId="0" xfId="0" applyNumberFormat="1" applyFont="1" applyFill="1" applyBorder="1"/>
    <xf numFmtId="0" fontId="5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39" fontId="2" fillId="2" borderId="0" xfId="0" applyNumberFormat="1" applyFont="1" applyFill="1" applyBorder="1" applyAlignment="1">
      <alignment wrapText="1"/>
    </xf>
    <xf numFmtId="0" fontId="5" fillId="2" borderId="17" xfId="0" applyFont="1" applyFill="1" applyBorder="1" applyAlignment="1">
      <alignment horizontal="center" wrapText="1"/>
    </xf>
    <xf numFmtId="39" fontId="3" fillId="2" borderId="0" xfId="0" applyNumberFormat="1" applyFont="1" applyFill="1" applyBorder="1" applyAlignment="1">
      <alignment wrapText="1"/>
    </xf>
    <xf numFmtId="0" fontId="5" fillId="2" borderId="28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left"/>
    </xf>
    <xf numFmtId="0" fontId="5" fillId="2" borderId="28" xfId="0" applyFont="1" applyFill="1" applyBorder="1" applyAlignment="1">
      <alignment wrapText="1"/>
    </xf>
    <xf numFmtId="164" fontId="5" fillId="2" borderId="28" xfId="1" applyFont="1" applyFill="1" applyBorder="1" applyAlignment="1">
      <alignment horizontal="right"/>
    </xf>
    <xf numFmtId="4" fontId="5" fillId="2" borderId="28" xfId="1" applyNumberFormat="1" applyFont="1" applyFill="1" applyBorder="1" applyAlignment="1">
      <alignment horizontal="right"/>
    </xf>
    <xf numFmtId="39" fontId="5" fillId="2" borderId="28" xfId="1" applyNumberFormat="1" applyFont="1" applyFill="1" applyBorder="1" applyAlignment="1">
      <alignment horizontal="right"/>
    </xf>
    <xf numFmtId="39" fontId="5" fillId="2" borderId="30" xfId="1" applyNumberFormat="1" applyFont="1" applyFill="1" applyBorder="1" applyAlignment="1">
      <alignment horizontal="right"/>
    </xf>
    <xf numFmtId="4" fontId="4" fillId="2" borderId="14" xfId="1" applyNumberFormat="1" applyFont="1" applyFill="1" applyBorder="1" applyAlignment="1">
      <alignment horizontal="right"/>
    </xf>
    <xf numFmtId="0" fontId="5" fillId="2" borderId="20" xfId="0" applyFont="1" applyFill="1" applyBorder="1" applyAlignment="1">
      <alignment horizontal="center"/>
    </xf>
    <xf numFmtId="0" fontId="5" fillId="2" borderId="20" xfId="0" applyFont="1" applyFill="1" applyBorder="1" applyAlignment="1">
      <alignment wrapText="1"/>
    </xf>
    <xf numFmtId="164" fontId="5" fillId="2" borderId="20" xfId="1" applyFont="1" applyFill="1" applyBorder="1" applyAlignment="1">
      <alignment horizontal="right"/>
    </xf>
    <xf numFmtId="4" fontId="5" fillId="2" borderId="20" xfId="1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164" fontId="4" fillId="2" borderId="10" xfId="1" applyFont="1" applyFill="1" applyBorder="1"/>
    <xf numFmtId="4" fontId="4" fillId="2" borderId="10" xfId="1" applyNumberFormat="1" applyFont="1" applyFill="1" applyBorder="1" applyAlignment="1">
      <alignment horizontal="right"/>
    </xf>
    <xf numFmtId="164" fontId="4" fillId="2" borderId="12" xfId="1" applyFont="1" applyFill="1" applyBorder="1"/>
    <xf numFmtId="164" fontId="14" fillId="2" borderId="0" xfId="1" applyFont="1" applyFill="1" applyBorder="1" applyAlignment="1">
      <alignment horizontal="center" vertical="center" wrapText="1"/>
    </xf>
    <xf numFmtId="4" fontId="14" fillId="2" borderId="0" xfId="1" applyNumberFormat="1" applyFont="1" applyFill="1" applyBorder="1" applyAlignment="1">
      <alignment horizontal="center" vertical="center" wrapText="1"/>
    </xf>
    <xf numFmtId="164" fontId="14" fillId="2" borderId="5" xfId="1" applyFont="1" applyFill="1" applyBorder="1" applyAlignment="1">
      <alignment horizontal="center" vertical="center" wrapText="1"/>
    </xf>
    <xf numFmtId="0" fontId="11" fillId="2" borderId="5" xfId="0" applyFont="1" applyFill="1" applyBorder="1"/>
    <xf numFmtId="0" fontId="15" fillId="2" borderId="0" xfId="0" applyFont="1" applyFill="1" applyBorder="1"/>
    <xf numFmtId="164" fontId="15" fillId="2" borderId="0" xfId="1" applyFont="1" applyFill="1" applyBorder="1"/>
    <xf numFmtId="164" fontId="14" fillId="2" borderId="0" xfId="1" applyFont="1" applyFill="1" applyBorder="1"/>
    <xf numFmtId="164" fontId="15" fillId="2" borderId="5" xfId="1" applyFont="1" applyFill="1" applyBorder="1"/>
    <xf numFmtId="0" fontId="13" fillId="2" borderId="0" xfId="0" applyFont="1" applyFill="1" applyBorder="1" applyAlignment="1">
      <alignment horizontal="left"/>
    </xf>
    <xf numFmtId="164" fontId="13" fillId="2" borderId="5" xfId="1" applyFont="1" applyFill="1" applyBorder="1"/>
    <xf numFmtId="0" fontId="13" fillId="2" borderId="0" xfId="0" applyFont="1" applyFill="1" applyBorder="1" applyAlignment="1"/>
    <xf numFmtId="0" fontId="13" fillId="2" borderId="0" xfId="0" applyFont="1" applyFill="1" applyBorder="1" applyAlignment="1">
      <alignment horizontal="left"/>
    </xf>
    <xf numFmtId="0" fontId="3" fillId="2" borderId="25" xfId="0" applyFont="1" applyFill="1" applyBorder="1" applyAlignment="1">
      <alignment wrapText="1"/>
    </xf>
    <xf numFmtId="0" fontId="2" fillId="2" borderId="9" xfId="3" applyFont="1" applyFill="1" applyBorder="1" applyAlignment="1">
      <alignment horizontal="center" vertical="center" wrapText="1"/>
    </xf>
    <xf numFmtId="0" fontId="2" fillId="2" borderId="10" xfId="3" applyFont="1" applyFill="1" applyBorder="1" applyAlignment="1">
      <alignment horizontal="center" vertical="center" wrapText="1"/>
    </xf>
    <xf numFmtId="164" fontId="2" fillId="2" borderId="10" xfId="4" applyFont="1" applyFill="1" applyBorder="1" applyAlignment="1">
      <alignment horizontal="center" vertical="center" wrapText="1"/>
    </xf>
    <xf numFmtId="164" fontId="2" fillId="2" borderId="12" xfId="4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left" vertical="center"/>
    </xf>
    <xf numFmtId="0" fontId="4" fillId="2" borderId="10" xfId="3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wrapText="1"/>
    </xf>
    <xf numFmtId="49" fontId="4" fillId="2" borderId="13" xfId="3" applyNumberFormat="1" applyFont="1" applyFill="1" applyBorder="1" applyAlignment="1">
      <alignment horizontal="left" vertical="center"/>
    </xf>
    <xf numFmtId="0" fontId="4" fillId="2" borderId="14" xfId="3" applyFont="1" applyFill="1" applyBorder="1" applyAlignment="1">
      <alignment horizontal="center" vertical="center"/>
    </xf>
    <xf numFmtId="4" fontId="16" fillId="2" borderId="14" xfId="0" applyNumberFormat="1" applyFont="1" applyFill="1" applyBorder="1" applyAlignment="1">
      <alignment horizontal="right" vertical="center" wrapText="1" readingOrder="1"/>
    </xf>
    <xf numFmtId="4" fontId="16" fillId="2" borderId="15" xfId="0" applyNumberFormat="1" applyFont="1" applyFill="1" applyBorder="1" applyAlignment="1">
      <alignment horizontal="right" vertical="center" wrapText="1" readingOrder="1"/>
    </xf>
    <xf numFmtId="49" fontId="4" fillId="2" borderId="16" xfId="3" applyNumberFormat="1" applyFont="1" applyFill="1" applyBorder="1" applyAlignment="1">
      <alignment horizontal="left" vertical="center"/>
    </xf>
    <xf numFmtId="0" fontId="4" fillId="2" borderId="17" xfId="3" applyFont="1" applyFill="1" applyBorder="1" applyAlignment="1">
      <alignment horizontal="center" vertical="center"/>
    </xf>
    <xf numFmtId="4" fontId="16" fillId="2" borderId="17" xfId="0" applyNumberFormat="1" applyFont="1" applyFill="1" applyBorder="1" applyAlignment="1">
      <alignment horizontal="right" vertical="center" wrapText="1" readingOrder="1"/>
    </xf>
    <xf numFmtId="4" fontId="16" fillId="2" borderId="18" xfId="0" applyNumberFormat="1" applyFont="1" applyFill="1" applyBorder="1" applyAlignment="1">
      <alignment horizontal="right" vertical="center" wrapText="1" readingOrder="1"/>
    </xf>
    <xf numFmtId="49" fontId="5" fillId="2" borderId="16" xfId="3" applyNumberFormat="1" applyFont="1" applyFill="1" applyBorder="1" applyAlignment="1">
      <alignment horizontal="left" vertical="center"/>
    </xf>
    <xf numFmtId="0" fontId="5" fillId="2" borderId="17" xfId="3" applyFont="1" applyFill="1" applyBorder="1" applyAlignment="1">
      <alignment horizontal="center" vertical="center"/>
    </xf>
    <xf numFmtId="4" fontId="17" fillId="2" borderId="17" xfId="0" applyNumberFormat="1" applyFont="1" applyFill="1" applyBorder="1" applyAlignment="1">
      <alignment horizontal="right" vertical="center" wrapText="1" readingOrder="1"/>
    </xf>
    <xf numFmtId="4" fontId="17" fillId="2" borderId="18" xfId="0" applyNumberFormat="1" applyFont="1" applyFill="1" applyBorder="1" applyAlignment="1">
      <alignment horizontal="right" vertical="center" wrapText="1" readingOrder="1"/>
    </xf>
    <xf numFmtId="4" fontId="18" fillId="2" borderId="17" xfId="0" applyNumberFormat="1" applyFont="1" applyFill="1" applyBorder="1" applyAlignment="1">
      <alignment horizontal="right" vertical="center" wrapText="1" readingOrder="1"/>
    </xf>
    <xf numFmtId="4" fontId="19" fillId="2" borderId="17" xfId="0" applyNumberFormat="1" applyFont="1" applyFill="1" applyBorder="1" applyAlignment="1">
      <alignment horizontal="right" vertical="center" wrapText="1" readingOrder="1"/>
    </xf>
    <xf numFmtId="4" fontId="19" fillId="2" borderId="18" xfId="0" applyNumberFormat="1" applyFont="1" applyFill="1" applyBorder="1" applyAlignment="1">
      <alignment horizontal="right" vertical="center" wrapText="1" readingOrder="1"/>
    </xf>
    <xf numFmtId="49" fontId="4" fillId="2" borderId="27" xfId="3" applyNumberFormat="1" applyFont="1" applyFill="1" applyBorder="1" applyAlignment="1">
      <alignment horizontal="left" vertical="center"/>
    </xf>
    <xf numFmtId="0" fontId="5" fillId="2" borderId="28" xfId="3" applyFont="1" applyFill="1" applyBorder="1" applyAlignment="1">
      <alignment horizontal="center" vertical="center"/>
    </xf>
    <xf numFmtId="4" fontId="19" fillId="2" borderId="28" xfId="0" applyNumberFormat="1" applyFont="1" applyFill="1" applyBorder="1" applyAlignment="1">
      <alignment horizontal="right" vertical="center" wrapText="1" readingOrder="1"/>
    </xf>
    <xf numFmtId="4" fontId="19" fillId="2" borderId="30" xfId="0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4" fontId="17" fillId="2" borderId="0" xfId="0" applyNumberFormat="1" applyFont="1" applyFill="1" applyBorder="1" applyAlignment="1">
      <alignment horizontal="right" vertical="center" wrapText="1" readingOrder="1"/>
    </xf>
    <xf numFmtId="39" fontId="5" fillId="2" borderId="0" xfId="1" applyNumberFormat="1" applyFont="1" applyFill="1" applyBorder="1" applyAlignment="1">
      <alignment horizontal="right"/>
    </xf>
    <xf numFmtId="0" fontId="17" fillId="2" borderId="0" xfId="0" applyNumberFormat="1" applyFont="1" applyFill="1" applyBorder="1" applyAlignment="1">
      <alignment horizontal="right" vertical="center" wrapText="1" readingOrder="1"/>
    </xf>
    <xf numFmtId="4" fontId="20" fillId="2" borderId="0" xfId="0" applyNumberFormat="1" applyFont="1" applyFill="1" applyBorder="1" applyAlignment="1">
      <alignment vertical="top" wrapText="1" readingOrder="1"/>
    </xf>
    <xf numFmtId="0" fontId="2" fillId="2" borderId="6" xfId="3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center" wrapText="1"/>
    </xf>
    <xf numFmtId="164" fontId="2" fillId="2" borderId="7" xfId="4" applyFont="1" applyFill="1" applyBorder="1" applyAlignment="1">
      <alignment horizontal="center" vertical="center" wrapText="1"/>
    </xf>
    <xf numFmtId="164" fontId="2" fillId="2" borderId="8" xfId="4" applyFont="1" applyFill="1" applyBorder="1" applyAlignment="1">
      <alignment horizontal="center" vertical="center" wrapText="1"/>
    </xf>
    <xf numFmtId="49" fontId="4" fillId="2" borderId="31" xfId="3" applyNumberFormat="1" applyFont="1" applyFill="1" applyBorder="1" applyAlignment="1">
      <alignment horizontal="left" vertical="center"/>
    </xf>
    <xf numFmtId="0" fontId="4" fillId="2" borderId="32" xfId="3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wrapText="1"/>
    </xf>
    <xf numFmtId="4" fontId="16" fillId="2" borderId="32" xfId="0" applyNumberFormat="1" applyFont="1" applyFill="1" applyBorder="1" applyAlignment="1">
      <alignment horizontal="right" vertical="center" wrapText="1" readingOrder="1"/>
    </xf>
    <xf numFmtId="4" fontId="16" fillId="2" borderId="33" xfId="0" applyNumberFormat="1" applyFont="1" applyFill="1" applyBorder="1" applyAlignment="1">
      <alignment horizontal="right" vertical="center" wrapText="1" readingOrder="1"/>
    </xf>
    <xf numFmtId="0" fontId="5" fillId="2" borderId="16" xfId="3" applyFont="1" applyFill="1" applyBorder="1" applyAlignment="1">
      <alignment horizontal="left" vertical="center"/>
    </xf>
    <xf numFmtId="49" fontId="5" fillId="2" borderId="27" xfId="3" applyNumberFormat="1" applyFont="1" applyFill="1" applyBorder="1" applyAlignment="1">
      <alignment horizontal="left" vertical="center"/>
    </xf>
    <xf numFmtId="4" fontId="17" fillId="2" borderId="28" xfId="0" applyNumberFormat="1" applyFont="1" applyFill="1" applyBorder="1" applyAlignment="1">
      <alignment horizontal="right" vertical="center" wrapText="1" readingOrder="1"/>
    </xf>
    <xf numFmtId="4" fontId="17" fillId="2" borderId="30" xfId="0" applyNumberFormat="1" applyFont="1" applyFill="1" applyBorder="1" applyAlignment="1">
      <alignment horizontal="right" vertical="center" wrapText="1" readingOrder="1"/>
    </xf>
    <xf numFmtId="0" fontId="2" fillId="2" borderId="34" xfId="0" applyFont="1" applyFill="1" applyBorder="1"/>
    <xf numFmtId="0" fontId="3" fillId="2" borderId="35" xfId="0" applyFont="1" applyFill="1" applyBorder="1"/>
    <xf numFmtId="0" fontId="3" fillId="2" borderId="35" xfId="0" applyFont="1" applyFill="1" applyBorder="1" applyAlignment="1">
      <alignment wrapText="1"/>
    </xf>
    <xf numFmtId="164" fontId="3" fillId="2" borderId="35" xfId="1" applyFont="1" applyFill="1" applyBorder="1"/>
    <xf numFmtId="164" fontId="3" fillId="2" borderId="36" xfId="1" applyFont="1" applyFill="1" applyBorder="1"/>
    <xf numFmtId="39" fontId="4" fillId="2" borderId="32" xfId="1" applyNumberFormat="1" applyFont="1" applyFill="1" applyBorder="1" applyAlignment="1">
      <alignment horizontal="right"/>
    </xf>
    <xf numFmtId="39" fontId="4" fillId="2" borderId="33" xfId="1" applyNumberFormat="1" applyFont="1" applyFill="1" applyBorder="1" applyAlignment="1">
      <alignment horizontal="right"/>
    </xf>
    <xf numFmtId="49" fontId="5" fillId="2" borderId="19" xfId="3" applyNumberFormat="1" applyFont="1" applyFill="1" applyBorder="1" applyAlignment="1">
      <alignment horizontal="left" vertical="center"/>
    </xf>
    <xf numFmtId="0" fontId="5" fillId="2" borderId="20" xfId="3" applyFont="1" applyFill="1" applyBorder="1" applyAlignment="1">
      <alignment horizontal="center" vertical="center"/>
    </xf>
    <xf numFmtId="49" fontId="4" fillId="2" borderId="9" xfId="3" applyNumberFormat="1" applyFont="1" applyFill="1" applyBorder="1" applyAlignment="1">
      <alignment horizontal="left" vertical="center"/>
    </xf>
    <xf numFmtId="0" fontId="7" fillId="2" borderId="17" xfId="3" applyFont="1" applyFill="1" applyBorder="1" applyAlignment="1">
      <alignment horizontal="center" vertical="center"/>
    </xf>
    <xf numFmtId="14" fontId="3" fillId="2" borderId="0" xfId="1" applyNumberFormat="1" applyFont="1" applyFill="1" applyBorder="1"/>
    <xf numFmtId="0" fontId="5" fillId="2" borderId="32" xfId="3" applyFont="1" applyFill="1" applyBorder="1" applyAlignment="1">
      <alignment horizontal="center" vertical="center"/>
    </xf>
    <xf numFmtId="0" fontId="7" fillId="2" borderId="28" xfId="3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wrapText="1"/>
    </xf>
    <xf numFmtId="4" fontId="16" fillId="2" borderId="28" xfId="0" applyNumberFormat="1" applyFont="1" applyFill="1" applyBorder="1" applyAlignment="1">
      <alignment horizontal="right" vertical="center" wrapText="1" readingOrder="1"/>
    </xf>
    <xf numFmtId="49" fontId="4" fillId="2" borderId="0" xfId="3" applyNumberFormat="1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4" fontId="16" fillId="2" borderId="0" xfId="0" applyNumberFormat="1" applyFont="1" applyFill="1" applyBorder="1" applyAlignment="1">
      <alignment horizontal="right" vertical="center" wrapText="1" readingOrder="1"/>
    </xf>
    <xf numFmtId="0" fontId="7" fillId="2" borderId="0" xfId="3" applyFont="1" applyFill="1" applyBorder="1" applyAlignment="1">
      <alignment horizontal="center" vertical="center"/>
    </xf>
    <xf numFmtId="0" fontId="6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wrapText="1"/>
    </xf>
    <xf numFmtId="0" fontId="7" fillId="2" borderId="32" xfId="3" applyFont="1" applyFill="1" applyBorder="1" applyAlignment="1">
      <alignment horizontal="center" vertical="center"/>
    </xf>
    <xf numFmtId="0" fontId="4" fillId="2" borderId="16" xfId="3" applyNumberFormat="1" applyFont="1" applyFill="1" applyBorder="1" applyAlignment="1">
      <alignment horizontal="left" vertical="center"/>
    </xf>
    <xf numFmtId="0" fontId="7" fillId="2" borderId="17" xfId="0" applyFont="1" applyFill="1" applyBorder="1" applyAlignment="1">
      <alignment wrapText="1"/>
    </xf>
    <xf numFmtId="0" fontId="4" fillId="2" borderId="27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39" fontId="4" fillId="2" borderId="30" xfId="1" applyNumberFormat="1" applyFont="1" applyFill="1" applyBorder="1" applyAlignment="1">
      <alignment horizontal="right"/>
    </xf>
    <xf numFmtId="0" fontId="21" fillId="2" borderId="4" xfId="5" applyFont="1" applyFill="1" applyBorder="1"/>
    <xf numFmtId="0" fontId="21" fillId="2" borderId="0" xfId="5" applyFont="1" applyFill="1" applyBorder="1"/>
    <xf numFmtId="0" fontId="21" fillId="2" borderId="0" xfId="5" applyFont="1" applyFill="1" applyBorder="1" applyAlignment="1">
      <alignment wrapText="1"/>
    </xf>
    <xf numFmtId="164" fontId="21" fillId="2" borderId="0" xfId="6" applyFont="1" applyFill="1" applyBorder="1"/>
    <xf numFmtId="164" fontId="22" fillId="2" borderId="0" xfId="6" applyFont="1" applyFill="1" applyBorder="1"/>
    <xf numFmtId="164" fontId="21" fillId="2" borderId="5" xfId="6" applyFont="1" applyFill="1" applyBorder="1"/>
    <xf numFmtId="0" fontId="23" fillId="2" borderId="0" xfId="0" applyFont="1" applyFill="1" applyBorder="1"/>
    <xf numFmtId="0" fontId="2" fillId="2" borderId="25" xfId="0" applyFont="1" applyFill="1" applyBorder="1" applyAlignment="1">
      <alignment wrapText="1"/>
    </xf>
    <xf numFmtId="164" fontId="2" fillId="2" borderId="25" xfId="1" applyFont="1" applyFill="1" applyBorder="1"/>
  </cellXfs>
  <cellStyles count="7">
    <cellStyle name="Millares" xfId="1" builtinId="3"/>
    <cellStyle name="Millares 11" xfId="6" xr:uid="{38F89155-B5CE-45D8-873D-F7CEB7F2B5C8}"/>
    <cellStyle name="Millares 14" xfId="4" xr:uid="{48B847C9-0C4A-4110-9EF5-57181EF5602C}"/>
    <cellStyle name="Normal" xfId="0" builtinId="0"/>
    <cellStyle name="Normal 11" xfId="5" xr:uid="{8728DA82-24B5-4BFD-B24A-1ECB5A8ED834}"/>
    <cellStyle name="Normal 14" xfId="3" xr:uid="{0DB0FB69-B140-4173-A61D-0476630F61FB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37B42-8DD4-4173-9B0D-1E3B1009F27A}">
  <sheetPr>
    <tabColor theme="0"/>
  </sheetPr>
  <dimension ref="A2:HD291"/>
  <sheetViews>
    <sheetView tabSelected="1" topLeftCell="A266" zoomScale="95" zoomScaleNormal="95" workbookViewId="0">
      <selection activeCell="D272" sqref="D272"/>
    </sheetView>
  </sheetViews>
  <sheetFormatPr baseColWidth="10" defaultColWidth="11.44140625" defaultRowHeight="14.4" x14ac:dyDescent="0.3"/>
  <cols>
    <col min="1" max="1" width="29.88671875" style="1" customWidth="1"/>
    <col min="2" max="2" width="9.5546875" style="1" customWidth="1"/>
    <col min="3" max="3" width="14" style="1" customWidth="1"/>
    <col min="4" max="4" width="49.88671875" style="138" customWidth="1"/>
    <col min="5" max="5" width="22.5546875" style="4" customWidth="1"/>
    <col min="6" max="6" width="23" style="4" customWidth="1"/>
    <col min="7" max="7" width="22.88671875" style="4" customWidth="1"/>
    <col min="8" max="8" width="23.44140625" style="4" customWidth="1"/>
    <col min="9" max="9" width="22.6640625" style="4" customWidth="1"/>
    <col min="10" max="10" width="13.88671875" style="1" customWidth="1"/>
    <col min="11" max="13" width="18.109375" style="1" customWidth="1"/>
    <col min="14" max="251" width="11.44140625" style="1"/>
    <col min="252" max="252" width="15.44140625" style="1" customWidth="1"/>
    <col min="253" max="253" width="9.5546875" style="1" customWidth="1"/>
    <col min="254" max="254" width="14.44140625" style="1" customWidth="1"/>
    <col min="255" max="255" width="49.88671875" style="1" customWidth="1"/>
    <col min="256" max="256" width="22.5546875" style="1" customWidth="1"/>
    <col min="257" max="257" width="23" style="1" customWidth="1"/>
    <col min="258" max="258" width="22.88671875" style="1" customWidth="1"/>
    <col min="259" max="259" width="23.44140625" style="1" customWidth="1"/>
    <col min="260" max="260" width="22.44140625" style="1" customWidth="1"/>
    <col min="261" max="261" width="13.88671875" style="1" customWidth="1"/>
    <col min="262" max="262" width="20.6640625" style="1" customWidth="1"/>
    <col min="263" max="263" width="18.109375" style="1" customWidth="1"/>
    <col min="264" max="264" width="14.88671875" style="1" bestFit="1" customWidth="1"/>
    <col min="265" max="265" width="11.44140625" style="1"/>
    <col min="266" max="266" width="17.44140625" style="1" customWidth="1"/>
    <col min="267" max="269" width="18.109375" style="1" customWidth="1"/>
    <col min="270" max="507" width="11.44140625" style="1"/>
    <col min="508" max="508" width="15.44140625" style="1" customWidth="1"/>
    <col min="509" max="509" width="9.5546875" style="1" customWidth="1"/>
    <col min="510" max="510" width="14.44140625" style="1" customWidth="1"/>
    <col min="511" max="511" width="49.88671875" style="1" customWidth="1"/>
    <col min="512" max="512" width="22.5546875" style="1" customWidth="1"/>
    <col min="513" max="513" width="23" style="1" customWidth="1"/>
    <col min="514" max="514" width="22.88671875" style="1" customWidth="1"/>
    <col min="515" max="515" width="23.44140625" style="1" customWidth="1"/>
    <col min="516" max="516" width="22.44140625" style="1" customWidth="1"/>
    <col min="517" max="517" width="13.88671875" style="1" customWidth="1"/>
    <col min="518" max="518" width="20.6640625" style="1" customWidth="1"/>
    <col min="519" max="519" width="18.109375" style="1" customWidth="1"/>
    <col min="520" max="520" width="14.88671875" style="1" bestFit="1" customWidth="1"/>
    <col min="521" max="521" width="11.44140625" style="1"/>
    <col min="522" max="522" width="17.44140625" style="1" customWidth="1"/>
    <col min="523" max="525" width="18.109375" style="1" customWidth="1"/>
    <col min="526" max="763" width="11.44140625" style="1"/>
    <col min="764" max="764" width="15.44140625" style="1" customWidth="1"/>
    <col min="765" max="765" width="9.5546875" style="1" customWidth="1"/>
    <col min="766" max="766" width="14.44140625" style="1" customWidth="1"/>
    <col min="767" max="767" width="49.88671875" style="1" customWidth="1"/>
    <col min="768" max="768" width="22.5546875" style="1" customWidth="1"/>
    <col min="769" max="769" width="23" style="1" customWidth="1"/>
    <col min="770" max="770" width="22.88671875" style="1" customWidth="1"/>
    <col min="771" max="771" width="23.44140625" style="1" customWidth="1"/>
    <col min="772" max="772" width="22.44140625" style="1" customWidth="1"/>
    <col min="773" max="773" width="13.88671875" style="1" customWidth="1"/>
    <col min="774" max="774" width="20.6640625" style="1" customWidth="1"/>
    <col min="775" max="775" width="18.109375" style="1" customWidth="1"/>
    <col min="776" max="776" width="14.88671875" style="1" bestFit="1" customWidth="1"/>
    <col min="777" max="777" width="11.44140625" style="1"/>
    <col min="778" max="778" width="17.44140625" style="1" customWidth="1"/>
    <col min="779" max="781" width="18.109375" style="1" customWidth="1"/>
    <col min="782" max="1019" width="11.44140625" style="1"/>
    <col min="1020" max="1020" width="15.44140625" style="1" customWidth="1"/>
    <col min="1021" max="1021" width="9.5546875" style="1" customWidth="1"/>
    <col min="1022" max="1022" width="14.44140625" style="1" customWidth="1"/>
    <col min="1023" max="1023" width="49.88671875" style="1" customWidth="1"/>
    <col min="1024" max="1024" width="22.5546875" style="1" customWidth="1"/>
    <col min="1025" max="1025" width="23" style="1" customWidth="1"/>
    <col min="1026" max="1026" width="22.88671875" style="1" customWidth="1"/>
    <col min="1027" max="1027" width="23.44140625" style="1" customWidth="1"/>
    <col min="1028" max="1028" width="22.44140625" style="1" customWidth="1"/>
    <col min="1029" max="1029" width="13.88671875" style="1" customWidth="1"/>
    <col min="1030" max="1030" width="20.6640625" style="1" customWidth="1"/>
    <col min="1031" max="1031" width="18.109375" style="1" customWidth="1"/>
    <col min="1032" max="1032" width="14.88671875" style="1" bestFit="1" customWidth="1"/>
    <col min="1033" max="1033" width="11.44140625" style="1"/>
    <col min="1034" max="1034" width="17.44140625" style="1" customWidth="1"/>
    <col min="1035" max="1037" width="18.109375" style="1" customWidth="1"/>
    <col min="1038" max="1275" width="11.44140625" style="1"/>
    <col min="1276" max="1276" width="15.44140625" style="1" customWidth="1"/>
    <col min="1277" max="1277" width="9.5546875" style="1" customWidth="1"/>
    <col min="1278" max="1278" width="14.44140625" style="1" customWidth="1"/>
    <col min="1279" max="1279" width="49.88671875" style="1" customWidth="1"/>
    <col min="1280" max="1280" width="22.5546875" style="1" customWidth="1"/>
    <col min="1281" max="1281" width="23" style="1" customWidth="1"/>
    <col min="1282" max="1282" width="22.88671875" style="1" customWidth="1"/>
    <col min="1283" max="1283" width="23.44140625" style="1" customWidth="1"/>
    <col min="1284" max="1284" width="22.44140625" style="1" customWidth="1"/>
    <col min="1285" max="1285" width="13.88671875" style="1" customWidth="1"/>
    <col min="1286" max="1286" width="20.6640625" style="1" customWidth="1"/>
    <col min="1287" max="1287" width="18.109375" style="1" customWidth="1"/>
    <col min="1288" max="1288" width="14.88671875" style="1" bestFit="1" customWidth="1"/>
    <col min="1289" max="1289" width="11.44140625" style="1"/>
    <col min="1290" max="1290" width="17.44140625" style="1" customWidth="1"/>
    <col min="1291" max="1293" width="18.109375" style="1" customWidth="1"/>
    <col min="1294" max="1531" width="11.44140625" style="1"/>
    <col min="1532" max="1532" width="15.44140625" style="1" customWidth="1"/>
    <col min="1533" max="1533" width="9.5546875" style="1" customWidth="1"/>
    <col min="1534" max="1534" width="14.44140625" style="1" customWidth="1"/>
    <col min="1535" max="1535" width="49.88671875" style="1" customWidth="1"/>
    <col min="1536" max="1536" width="22.5546875" style="1" customWidth="1"/>
    <col min="1537" max="1537" width="23" style="1" customWidth="1"/>
    <col min="1538" max="1538" width="22.88671875" style="1" customWidth="1"/>
    <col min="1539" max="1539" width="23.44140625" style="1" customWidth="1"/>
    <col min="1540" max="1540" width="22.44140625" style="1" customWidth="1"/>
    <col min="1541" max="1541" width="13.88671875" style="1" customWidth="1"/>
    <col min="1542" max="1542" width="20.6640625" style="1" customWidth="1"/>
    <col min="1543" max="1543" width="18.109375" style="1" customWidth="1"/>
    <col min="1544" max="1544" width="14.88671875" style="1" bestFit="1" customWidth="1"/>
    <col min="1545" max="1545" width="11.44140625" style="1"/>
    <col min="1546" max="1546" width="17.44140625" style="1" customWidth="1"/>
    <col min="1547" max="1549" width="18.109375" style="1" customWidth="1"/>
    <col min="1550" max="1787" width="11.44140625" style="1"/>
    <col min="1788" max="1788" width="15.44140625" style="1" customWidth="1"/>
    <col min="1789" max="1789" width="9.5546875" style="1" customWidth="1"/>
    <col min="1790" max="1790" width="14.44140625" style="1" customWidth="1"/>
    <col min="1791" max="1791" width="49.88671875" style="1" customWidth="1"/>
    <col min="1792" max="1792" width="22.5546875" style="1" customWidth="1"/>
    <col min="1793" max="1793" width="23" style="1" customWidth="1"/>
    <col min="1794" max="1794" width="22.88671875" style="1" customWidth="1"/>
    <col min="1795" max="1795" width="23.44140625" style="1" customWidth="1"/>
    <col min="1796" max="1796" width="22.44140625" style="1" customWidth="1"/>
    <col min="1797" max="1797" width="13.88671875" style="1" customWidth="1"/>
    <col min="1798" max="1798" width="20.6640625" style="1" customWidth="1"/>
    <col min="1799" max="1799" width="18.109375" style="1" customWidth="1"/>
    <col min="1800" max="1800" width="14.88671875" style="1" bestFit="1" customWidth="1"/>
    <col min="1801" max="1801" width="11.44140625" style="1"/>
    <col min="1802" max="1802" width="17.44140625" style="1" customWidth="1"/>
    <col min="1803" max="1805" width="18.109375" style="1" customWidth="1"/>
    <col min="1806" max="2043" width="11.44140625" style="1"/>
    <col min="2044" max="2044" width="15.44140625" style="1" customWidth="1"/>
    <col min="2045" max="2045" width="9.5546875" style="1" customWidth="1"/>
    <col min="2046" max="2046" width="14.44140625" style="1" customWidth="1"/>
    <col min="2047" max="2047" width="49.88671875" style="1" customWidth="1"/>
    <col min="2048" max="2048" width="22.5546875" style="1" customWidth="1"/>
    <col min="2049" max="2049" width="23" style="1" customWidth="1"/>
    <col min="2050" max="2050" width="22.88671875" style="1" customWidth="1"/>
    <col min="2051" max="2051" width="23.44140625" style="1" customWidth="1"/>
    <col min="2052" max="2052" width="22.44140625" style="1" customWidth="1"/>
    <col min="2053" max="2053" width="13.88671875" style="1" customWidth="1"/>
    <col min="2054" max="2054" width="20.6640625" style="1" customWidth="1"/>
    <col min="2055" max="2055" width="18.109375" style="1" customWidth="1"/>
    <col min="2056" max="2056" width="14.88671875" style="1" bestFit="1" customWidth="1"/>
    <col min="2057" max="2057" width="11.44140625" style="1"/>
    <col min="2058" max="2058" width="17.44140625" style="1" customWidth="1"/>
    <col min="2059" max="2061" width="18.109375" style="1" customWidth="1"/>
    <col min="2062" max="2299" width="11.44140625" style="1"/>
    <col min="2300" max="2300" width="15.44140625" style="1" customWidth="1"/>
    <col min="2301" max="2301" width="9.5546875" style="1" customWidth="1"/>
    <col min="2302" max="2302" width="14.44140625" style="1" customWidth="1"/>
    <col min="2303" max="2303" width="49.88671875" style="1" customWidth="1"/>
    <col min="2304" max="2304" width="22.5546875" style="1" customWidth="1"/>
    <col min="2305" max="2305" width="23" style="1" customWidth="1"/>
    <col min="2306" max="2306" width="22.88671875" style="1" customWidth="1"/>
    <col min="2307" max="2307" width="23.44140625" style="1" customWidth="1"/>
    <col min="2308" max="2308" width="22.44140625" style="1" customWidth="1"/>
    <col min="2309" max="2309" width="13.88671875" style="1" customWidth="1"/>
    <col min="2310" max="2310" width="20.6640625" style="1" customWidth="1"/>
    <col min="2311" max="2311" width="18.109375" style="1" customWidth="1"/>
    <col min="2312" max="2312" width="14.88671875" style="1" bestFit="1" customWidth="1"/>
    <col min="2313" max="2313" width="11.44140625" style="1"/>
    <col min="2314" max="2314" width="17.44140625" style="1" customWidth="1"/>
    <col min="2315" max="2317" width="18.109375" style="1" customWidth="1"/>
    <col min="2318" max="2555" width="11.44140625" style="1"/>
    <col min="2556" max="2556" width="15.44140625" style="1" customWidth="1"/>
    <col min="2557" max="2557" width="9.5546875" style="1" customWidth="1"/>
    <col min="2558" max="2558" width="14.44140625" style="1" customWidth="1"/>
    <col min="2559" max="2559" width="49.88671875" style="1" customWidth="1"/>
    <col min="2560" max="2560" width="22.5546875" style="1" customWidth="1"/>
    <col min="2561" max="2561" width="23" style="1" customWidth="1"/>
    <col min="2562" max="2562" width="22.88671875" style="1" customWidth="1"/>
    <col min="2563" max="2563" width="23.44140625" style="1" customWidth="1"/>
    <col min="2564" max="2564" width="22.44140625" style="1" customWidth="1"/>
    <col min="2565" max="2565" width="13.88671875" style="1" customWidth="1"/>
    <col min="2566" max="2566" width="20.6640625" style="1" customWidth="1"/>
    <col min="2567" max="2567" width="18.109375" style="1" customWidth="1"/>
    <col min="2568" max="2568" width="14.88671875" style="1" bestFit="1" customWidth="1"/>
    <col min="2569" max="2569" width="11.44140625" style="1"/>
    <col min="2570" max="2570" width="17.44140625" style="1" customWidth="1"/>
    <col min="2571" max="2573" width="18.109375" style="1" customWidth="1"/>
    <col min="2574" max="2811" width="11.44140625" style="1"/>
    <col min="2812" max="2812" width="15.44140625" style="1" customWidth="1"/>
    <col min="2813" max="2813" width="9.5546875" style="1" customWidth="1"/>
    <col min="2814" max="2814" width="14.44140625" style="1" customWidth="1"/>
    <col min="2815" max="2815" width="49.88671875" style="1" customWidth="1"/>
    <col min="2816" max="2816" width="22.5546875" style="1" customWidth="1"/>
    <col min="2817" max="2817" width="23" style="1" customWidth="1"/>
    <col min="2818" max="2818" width="22.88671875" style="1" customWidth="1"/>
    <col min="2819" max="2819" width="23.44140625" style="1" customWidth="1"/>
    <col min="2820" max="2820" width="22.44140625" style="1" customWidth="1"/>
    <col min="2821" max="2821" width="13.88671875" style="1" customWidth="1"/>
    <col min="2822" max="2822" width="20.6640625" style="1" customWidth="1"/>
    <col min="2823" max="2823" width="18.109375" style="1" customWidth="1"/>
    <col min="2824" max="2824" width="14.88671875" style="1" bestFit="1" customWidth="1"/>
    <col min="2825" max="2825" width="11.44140625" style="1"/>
    <col min="2826" max="2826" width="17.44140625" style="1" customWidth="1"/>
    <col min="2827" max="2829" width="18.109375" style="1" customWidth="1"/>
    <col min="2830" max="3067" width="11.44140625" style="1"/>
    <col min="3068" max="3068" width="15.44140625" style="1" customWidth="1"/>
    <col min="3069" max="3069" width="9.5546875" style="1" customWidth="1"/>
    <col min="3070" max="3070" width="14.44140625" style="1" customWidth="1"/>
    <col min="3071" max="3071" width="49.88671875" style="1" customWidth="1"/>
    <col min="3072" max="3072" width="22.5546875" style="1" customWidth="1"/>
    <col min="3073" max="3073" width="23" style="1" customWidth="1"/>
    <col min="3074" max="3074" width="22.88671875" style="1" customWidth="1"/>
    <col min="3075" max="3075" width="23.44140625" style="1" customWidth="1"/>
    <col min="3076" max="3076" width="22.44140625" style="1" customWidth="1"/>
    <col min="3077" max="3077" width="13.88671875" style="1" customWidth="1"/>
    <col min="3078" max="3078" width="20.6640625" style="1" customWidth="1"/>
    <col min="3079" max="3079" width="18.109375" style="1" customWidth="1"/>
    <col min="3080" max="3080" width="14.88671875" style="1" bestFit="1" customWidth="1"/>
    <col min="3081" max="3081" width="11.44140625" style="1"/>
    <col min="3082" max="3082" width="17.44140625" style="1" customWidth="1"/>
    <col min="3083" max="3085" width="18.109375" style="1" customWidth="1"/>
    <col min="3086" max="3323" width="11.44140625" style="1"/>
    <col min="3324" max="3324" width="15.44140625" style="1" customWidth="1"/>
    <col min="3325" max="3325" width="9.5546875" style="1" customWidth="1"/>
    <col min="3326" max="3326" width="14.44140625" style="1" customWidth="1"/>
    <col min="3327" max="3327" width="49.88671875" style="1" customWidth="1"/>
    <col min="3328" max="3328" width="22.5546875" style="1" customWidth="1"/>
    <col min="3329" max="3329" width="23" style="1" customWidth="1"/>
    <col min="3330" max="3330" width="22.88671875" style="1" customWidth="1"/>
    <col min="3331" max="3331" width="23.44140625" style="1" customWidth="1"/>
    <col min="3332" max="3332" width="22.44140625" style="1" customWidth="1"/>
    <col min="3333" max="3333" width="13.88671875" style="1" customWidth="1"/>
    <col min="3334" max="3334" width="20.6640625" style="1" customWidth="1"/>
    <col min="3335" max="3335" width="18.109375" style="1" customWidth="1"/>
    <col min="3336" max="3336" width="14.88671875" style="1" bestFit="1" customWidth="1"/>
    <col min="3337" max="3337" width="11.44140625" style="1"/>
    <col min="3338" max="3338" width="17.44140625" style="1" customWidth="1"/>
    <col min="3339" max="3341" width="18.109375" style="1" customWidth="1"/>
    <col min="3342" max="3579" width="11.44140625" style="1"/>
    <col min="3580" max="3580" width="15.44140625" style="1" customWidth="1"/>
    <col min="3581" max="3581" width="9.5546875" style="1" customWidth="1"/>
    <col min="3582" max="3582" width="14.44140625" style="1" customWidth="1"/>
    <col min="3583" max="3583" width="49.88671875" style="1" customWidth="1"/>
    <col min="3584" max="3584" width="22.5546875" style="1" customWidth="1"/>
    <col min="3585" max="3585" width="23" style="1" customWidth="1"/>
    <col min="3586" max="3586" width="22.88671875" style="1" customWidth="1"/>
    <col min="3587" max="3587" width="23.44140625" style="1" customWidth="1"/>
    <col min="3588" max="3588" width="22.44140625" style="1" customWidth="1"/>
    <col min="3589" max="3589" width="13.88671875" style="1" customWidth="1"/>
    <col min="3590" max="3590" width="20.6640625" style="1" customWidth="1"/>
    <col min="3591" max="3591" width="18.109375" style="1" customWidth="1"/>
    <col min="3592" max="3592" width="14.88671875" style="1" bestFit="1" customWidth="1"/>
    <col min="3593" max="3593" width="11.44140625" style="1"/>
    <col min="3594" max="3594" width="17.44140625" style="1" customWidth="1"/>
    <col min="3595" max="3597" width="18.109375" style="1" customWidth="1"/>
    <col min="3598" max="3835" width="11.44140625" style="1"/>
    <col min="3836" max="3836" width="15.44140625" style="1" customWidth="1"/>
    <col min="3837" max="3837" width="9.5546875" style="1" customWidth="1"/>
    <col min="3838" max="3838" width="14.44140625" style="1" customWidth="1"/>
    <col min="3839" max="3839" width="49.88671875" style="1" customWidth="1"/>
    <col min="3840" max="3840" width="22.5546875" style="1" customWidth="1"/>
    <col min="3841" max="3841" width="23" style="1" customWidth="1"/>
    <col min="3842" max="3842" width="22.88671875" style="1" customWidth="1"/>
    <col min="3843" max="3843" width="23.44140625" style="1" customWidth="1"/>
    <col min="3844" max="3844" width="22.44140625" style="1" customWidth="1"/>
    <col min="3845" max="3845" width="13.88671875" style="1" customWidth="1"/>
    <col min="3846" max="3846" width="20.6640625" style="1" customWidth="1"/>
    <col min="3847" max="3847" width="18.109375" style="1" customWidth="1"/>
    <col min="3848" max="3848" width="14.88671875" style="1" bestFit="1" customWidth="1"/>
    <col min="3849" max="3849" width="11.44140625" style="1"/>
    <col min="3850" max="3850" width="17.44140625" style="1" customWidth="1"/>
    <col min="3851" max="3853" width="18.109375" style="1" customWidth="1"/>
    <col min="3854" max="4091" width="11.44140625" style="1"/>
    <col min="4092" max="4092" width="15.44140625" style="1" customWidth="1"/>
    <col min="4093" max="4093" width="9.5546875" style="1" customWidth="1"/>
    <col min="4094" max="4094" width="14.44140625" style="1" customWidth="1"/>
    <col min="4095" max="4095" width="49.88671875" style="1" customWidth="1"/>
    <col min="4096" max="4096" width="22.5546875" style="1" customWidth="1"/>
    <col min="4097" max="4097" width="23" style="1" customWidth="1"/>
    <col min="4098" max="4098" width="22.88671875" style="1" customWidth="1"/>
    <col min="4099" max="4099" width="23.44140625" style="1" customWidth="1"/>
    <col min="4100" max="4100" width="22.44140625" style="1" customWidth="1"/>
    <col min="4101" max="4101" width="13.88671875" style="1" customWidth="1"/>
    <col min="4102" max="4102" width="20.6640625" style="1" customWidth="1"/>
    <col min="4103" max="4103" width="18.109375" style="1" customWidth="1"/>
    <col min="4104" max="4104" width="14.88671875" style="1" bestFit="1" customWidth="1"/>
    <col min="4105" max="4105" width="11.44140625" style="1"/>
    <col min="4106" max="4106" width="17.44140625" style="1" customWidth="1"/>
    <col min="4107" max="4109" width="18.109375" style="1" customWidth="1"/>
    <col min="4110" max="4347" width="11.44140625" style="1"/>
    <col min="4348" max="4348" width="15.44140625" style="1" customWidth="1"/>
    <col min="4349" max="4349" width="9.5546875" style="1" customWidth="1"/>
    <col min="4350" max="4350" width="14.44140625" style="1" customWidth="1"/>
    <col min="4351" max="4351" width="49.88671875" style="1" customWidth="1"/>
    <col min="4352" max="4352" width="22.5546875" style="1" customWidth="1"/>
    <col min="4353" max="4353" width="23" style="1" customWidth="1"/>
    <col min="4354" max="4354" width="22.88671875" style="1" customWidth="1"/>
    <col min="4355" max="4355" width="23.44140625" style="1" customWidth="1"/>
    <col min="4356" max="4356" width="22.44140625" style="1" customWidth="1"/>
    <col min="4357" max="4357" width="13.88671875" style="1" customWidth="1"/>
    <col min="4358" max="4358" width="20.6640625" style="1" customWidth="1"/>
    <col min="4359" max="4359" width="18.109375" style="1" customWidth="1"/>
    <col min="4360" max="4360" width="14.88671875" style="1" bestFit="1" customWidth="1"/>
    <col min="4361" max="4361" width="11.44140625" style="1"/>
    <col min="4362" max="4362" width="17.44140625" style="1" customWidth="1"/>
    <col min="4363" max="4365" width="18.109375" style="1" customWidth="1"/>
    <col min="4366" max="4603" width="11.44140625" style="1"/>
    <col min="4604" max="4604" width="15.44140625" style="1" customWidth="1"/>
    <col min="4605" max="4605" width="9.5546875" style="1" customWidth="1"/>
    <col min="4606" max="4606" width="14.44140625" style="1" customWidth="1"/>
    <col min="4607" max="4607" width="49.88671875" style="1" customWidth="1"/>
    <col min="4608" max="4608" width="22.5546875" style="1" customWidth="1"/>
    <col min="4609" max="4609" width="23" style="1" customWidth="1"/>
    <col min="4610" max="4610" width="22.88671875" style="1" customWidth="1"/>
    <col min="4611" max="4611" width="23.44140625" style="1" customWidth="1"/>
    <col min="4612" max="4612" width="22.44140625" style="1" customWidth="1"/>
    <col min="4613" max="4613" width="13.88671875" style="1" customWidth="1"/>
    <col min="4614" max="4614" width="20.6640625" style="1" customWidth="1"/>
    <col min="4615" max="4615" width="18.109375" style="1" customWidth="1"/>
    <col min="4616" max="4616" width="14.88671875" style="1" bestFit="1" customWidth="1"/>
    <col min="4617" max="4617" width="11.44140625" style="1"/>
    <col min="4618" max="4618" width="17.44140625" style="1" customWidth="1"/>
    <col min="4619" max="4621" width="18.109375" style="1" customWidth="1"/>
    <col min="4622" max="4859" width="11.44140625" style="1"/>
    <col min="4860" max="4860" width="15.44140625" style="1" customWidth="1"/>
    <col min="4861" max="4861" width="9.5546875" style="1" customWidth="1"/>
    <col min="4862" max="4862" width="14.44140625" style="1" customWidth="1"/>
    <col min="4863" max="4863" width="49.88671875" style="1" customWidth="1"/>
    <col min="4864" max="4864" width="22.5546875" style="1" customWidth="1"/>
    <col min="4865" max="4865" width="23" style="1" customWidth="1"/>
    <col min="4866" max="4866" width="22.88671875" style="1" customWidth="1"/>
    <col min="4867" max="4867" width="23.44140625" style="1" customWidth="1"/>
    <col min="4868" max="4868" width="22.44140625" style="1" customWidth="1"/>
    <col min="4869" max="4869" width="13.88671875" style="1" customWidth="1"/>
    <col min="4870" max="4870" width="20.6640625" style="1" customWidth="1"/>
    <col min="4871" max="4871" width="18.109375" style="1" customWidth="1"/>
    <col min="4872" max="4872" width="14.88671875" style="1" bestFit="1" customWidth="1"/>
    <col min="4873" max="4873" width="11.44140625" style="1"/>
    <col min="4874" max="4874" width="17.44140625" style="1" customWidth="1"/>
    <col min="4875" max="4877" width="18.109375" style="1" customWidth="1"/>
    <col min="4878" max="5115" width="11.44140625" style="1"/>
    <col min="5116" max="5116" width="15.44140625" style="1" customWidth="1"/>
    <col min="5117" max="5117" width="9.5546875" style="1" customWidth="1"/>
    <col min="5118" max="5118" width="14.44140625" style="1" customWidth="1"/>
    <col min="5119" max="5119" width="49.88671875" style="1" customWidth="1"/>
    <col min="5120" max="5120" width="22.5546875" style="1" customWidth="1"/>
    <col min="5121" max="5121" width="23" style="1" customWidth="1"/>
    <col min="5122" max="5122" width="22.88671875" style="1" customWidth="1"/>
    <col min="5123" max="5123" width="23.44140625" style="1" customWidth="1"/>
    <col min="5124" max="5124" width="22.44140625" style="1" customWidth="1"/>
    <col min="5125" max="5125" width="13.88671875" style="1" customWidth="1"/>
    <col min="5126" max="5126" width="20.6640625" style="1" customWidth="1"/>
    <col min="5127" max="5127" width="18.109375" style="1" customWidth="1"/>
    <col min="5128" max="5128" width="14.88671875" style="1" bestFit="1" customWidth="1"/>
    <col min="5129" max="5129" width="11.44140625" style="1"/>
    <col min="5130" max="5130" width="17.44140625" style="1" customWidth="1"/>
    <col min="5131" max="5133" width="18.109375" style="1" customWidth="1"/>
    <col min="5134" max="5371" width="11.44140625" style="1"/>
    <col min="5372" max="5372" width="15.44140625" style="1" customWidth="1"/>
    <col min="5373" max="5373" width="9.5546875" style="1" customWidth="1"/>
    <col min="5374" max="5374" width="14.44140625" style="1" customWidth="1"/>
    <col min="5375" max="5375" width="49.88671875" style="1" customWidth="1"/>
    <col min="5376" max="5376" width="22.5546875" style="1" customWidth="1"/>
    <col min="5377" max="5377" width="23" style="1" customWidth="1"/>
    <col min="5378" max="5378" width="22.88671875" style="1" customWidth="1"/>
    <col min="5379" max="5379" width="23.44140625" style="1" customWidth="1"/>
    <col min="5380" max="5380" width="22.44140625" style="1" customWidth="1"/>
    <col min="5381" max="5381" width="13.88671875" style="1" customWidth="1"/>
    <col min="5382" max="5382" width="20.6640625" style="1" customWidth="1"/>
    <col min="5383" max="5383" width="18.109375" style="1" customWidth="1"/>
    <col min="5384" max="5384" width="14.88671875" style="1" bestFit="1" customWidth="1"/>
    <col min="5385" max="5385" width="11.44140625" style="1"/>
    <col min="5386" max="5386" width="17.44140625" style="1" customWidth="1"/>
    <col min="5387" max="5389" width="18.109375" style="1" customWidth="1"/>
    <col min="5390" max="5627" width="11.44140625" style="1"/>
    <col min="5628" max="5628" width="15.44140625" style="1" customWidth="1"/>
    <col min="5629" max="5629" width="9.5546875" style="1" customWidth="1"/>
    <col min="5630" max="5630" width="14.44140625" style="1" customWidth="1"/>
    <col min="5631" max="5631" width="49.88671875" style="1" customWidth="1"/>
    <col min="5632" max="5632" width="22.5546875" style="1" customWidth="1"/>
    <col min="5633" max="5633" width="23" style="1" customWidth="1"/>
    <col min="5634" max="5634" width="22.88671875" style="1" customWidth="1"/>
    <col min="5635" max="5635" width="23.44140625" style="1" customWidth="1"/>
    <col min="5636" max="5636" width="22.44140625" style="1" customWidth="1"/>
    <col min="5637" max="5637" width="13.88671875" style="1" customWidth="1"/>
    <col min="5638" max="5638" width="20.6640625" style="1" customWidth="1"/>
    <col min="5639" max="5639" width="18.109375" style="1" customWidth="1"/>
    <col min="5640" max="5640" width="14.88671875" style="1" bestFit="1" customWidth="1"/>
    <col min="5641" max="5641" width="11.44140625" style="1"/>
    <col min="5642" max="5642" width="17.44140625" style="1" customWidth="1"/>
    <col min="5643" max="5645" width="18.109375" style="1" customWidth="1"/>
    <col min="5646" max="5883" width="11.44140625" style="1"/>
    <col min="5884" max="5884" width="15.44140625" style="1" customWidth="1"/>
    <col min="5885" max="5885" width="9.5546875" style="1" customWidth="1"/>
    <col min="5886" max="5886" width="14.44140625" style="1" customWidth="1"/>
    <col min="5887" max="5887" width="49.88671875" style="1" customWidth="1"/>
    <col min="5888" max="5888" width="22.5546875" style="1" customWidth="1"/>
    <col min="5889" max="5889" width="23" style="1" customWidth="1"/>
    <col min="5890" max="5890" width="22.88671875" style="1" customWidth="1"/>
    <col min="5891" max="5891" width="23.44140625" style="1" customWidth="1"/>
    <col min="5892" max="5892" width="22.44140625" style="1" customWidth="1"/>
    <col min="5893" max="5893" width="13.88671875" style="1" customWidth="1"/>
    <col min="5894" max="5894" width="20.6640625" style="1" customWidth="1"/>
    <col min="5895" max="5895" width="18.109375" style="1" customWidth="1"/>
    <col min="5896" max="5896" width="14.88671875" style="1" bestFit="1" customWidth="1"/>
    <col min="5897" max="5897" width="11.44140625" style="1"/>
    <col min="5898" max="5898" width="17.44140625" style="1" customWidth="1"/>
    <col min="5899" max="5901" width="18.109375" style="1" customWidth="1"/>
    <col min="5902" max="6139" width="11.44140625" style="1"/>
    <col min="6140" max="6140" width="15.44140625" style="1" customWidth="1"/>
    <col min="6141" max="6141" width="9.5546875" style="1" customWidth="1"/>
    <col min="6142" max="6142" width="14.44140625" style="1" customWidth="1"/>
    <col min="6143" max="6143" width="49.88671875" style="1" customWidth="1"/>
    <col min="6144" max="6144" width="22.5546875" style="1" customWidth="1"/>
    <col min="6145" max="6145" width="23" style="1" customWidth="1"/>
    <col min="6146" max="6146" width="22.88671875" style="1" customWidth="1"/>
    <col min="6147" max="6147" width="23.44140625" style="1" customWidth="1"/>
    <col min="6148" max="6148" width="22.44140625" style="1" customWidth="1"/>
    <col min="6149" max="6149" width="13.88671875" style="1" customWidth="1"/>
    <col min="6150" max="6150" width="20.6640625" style="1" customWidth="1"/>
    <col min="6151" max="6151" width="18.109375" style="1" customWidth="1"/>
    <col min="6152" max="6152" width="14.88671875" style="1" bestFit="1" customWidth="1"/>
    <col min="6153" max="6153" width="11.44140625" style="1"/>
    <col min="6154" max="6154" width="17.44140625" style="1" customWidth="1"/>
    <col min="6155" max="6157" width="18.109375" style="1" customWidth="1"/>
    <col min="6158" max="6395" width="11.44140625" style="1"/>
    <col min="6396" max="6396" width="15.44140625" style="1" customWidth="1"/>
    <col min="6397" max="6397" width="9.5546875" style="1" customWidth="1"/>
    <col min="6398" max="6398" width="14.44140625" style="1" customWidth="1"/>
    <col min="6399" max="6399" width="49.88671875" style="1" customWidth="1"/>
    <col min="6400" max="6400" width="22.5546875" style="1" customWidth="1"/>
    <col min="6401" max="6401" width="23" style="1" customWidth="1"/>
    <col min="6402" max="6402" width="22.88671875" style="1" customWidth="1"/>
    <col min="6403" max="6403" width="23.44140625" style="1" customWidth="1"/>
    <col min="6404" max="6404" width="22.44140625" style="1" customWidth="1"/>
    <col min="6405" max="6405" width="13.88671875" style="1" customWidth="1"/>
    <col min="6406" max="6406" width="20.6640625" style="1" customWidth="1"/>
    <col min="6407" max="6407" width="18.109375" style="1" customWidth="1"/>
    <col min="6408" max="6408" width="14.88671875" style="1" bestFit="1" customWidth="1"/>
    <col min="6409" max="6409" width="11.44140625" style="1"/>
    <col min="6410" max="6410" width="17.44140625" style="1" customWidth="1"/>
    <col min="6411" max="6413" width="18.109375" style="1" customWidth="1"/>
    <col min="6414" max="6651" width="11.44140625" style="1"/>
    <col min="6652" max="6652" width="15.44140625" style="1" customWidth="1"/>
    <col min="6653" max="6653" width="9.5546875" style="1" customWidth="1"/>
    <col min="6654" max="6654" width="14.44140625" style="1" customWidth="1"/>
    <col min="6655" max="6655" width="49.88671875" style="1" customWidth="1"/>
    <col min="6656" max="6656" width="22.5546875" style="1" customWidth="1"/>
    <col min="6657" max="6657" width="23" style="1" customWidth="1"/>
    <col min="6658" max="6658" width="22.88671875" style="1" customWidth="1"/>
    <col min="6659" max="6659" width="23.44140625" style="1" customWidth="1"/>
    <col min="6660" max="6660" width="22.44140625" style="1" customWidth="1"/>
    <col min="6661" max="6661" width="13.88671875" style="1" customWidth="1"/>
    <col min="6662" max="6662" width="20.6640625" style="1" customWidth="1"/>
    <col min="6663" max="6663" width="18.109375" style="1" customWidth="1"/>
    <col min="6664" max="6664" width="14.88671875" style="1" bestFit="1" customWidth="1"/>
    <col min="6665" max="6665" width="11.44140625" style="1"/>
    <col min="6666" max="6666" width="17.44140625" style="1" customWidth="1"/>
    <col min="6667" max="6669" width="18.109375" style="1" customWidth="1"/>
    <col min="6670" max="6907" width="11.44140625" style="1"/>
    <col min="6908" max="6908" width="15.44140625" style="1" customWidth="1"/>
    <col min="6909" max="6909" width="9.5546875" style="1" customWidth="1"/>
    <col min="6910" max="6910" width="14.44140625" style="1" customWidth="1"/>
    <col min="6911" max="6911" width="49.88671875" style="1" customWidth="1"/>
    <col min="6912" max="6912" width="22.5546875" style="1" customWidth="1"/>
    <col min="6913" max="6913" width="23" style="1" customWidth="1"/>
    <col min="6914" max="6914" width="22.88671875" style="1" customWidth="1"/>
    <col min="6915" max="6915" width="23.44140625" style="1" customWidth="1"/>
    <col min="6916" max="6916" width="22.44140625" style="1" customWidth="1"/>
    <col min="6917" max="6917" width="13.88671875" style="1" customWidth="1"/>
    <col min="6918" max="6918" width="20.6640625" style="1" customWidth="1"/>
    <col min="6919" max="6919" width="18.109375" style="1" customWidth="1"/>
    <col min="6920" max="6920" width="14.88671875" style="1" bestFit="1" customWidth="1"/>
    <col min="6921" max="6921" width="11.44140625" style="1"/>
    <col min="6922" max="6922" width="17.44140625" style="1" customWidth="1"/>
    <col min="6923" max="6925" width="18.109375" style="1" customWidth="1"/>
    <col min="6926" max="7163" width="11.44140625" style="1"/>
    <col min="7164" max="7164" width="15.44140625" style="1" customWidth="1"/>
    <col min="7165" max="7165" width="9.5546875" style="1" customWidth="1"/>
    <col min="7166" max="7166" width="14.44140625" style="1" customWidth="1"/>
    <col min="7167" max="7167" width="49.88671875" style="1" customWidth="1"/>
    <col min="7168" max="7168" width="22.5546875" style="1" customWidth="1"/>
    <col min="7169" max="7169" width="23" style="1" customWidth="1"/>
    <col min="7170" max="7170" width="22.88671875" style="1" customWidth="1"/>
    <col min="7171" max="7171" width="23.44140625" style="1" customWidth="1"/>
    <col min="7172" max="7172" width="22.44140625" style="1" customWidth="1"/>
    <col min="7173" max="7173" width="13.88671875" style="1" customWidth="1"/>
    <col min="7174" max="7174" width="20.6640625" style="1" customWidth="1"/>
    <col min="7175" max="7175" width="18.109375" style="1" customWidth="1"/>
    <col min="7176" max="7176" width="14.88671875" style="1" bestFit="1" customWidth="1"/>
    <col min="7177" max="7177" width="11.44140625" style="1"/>
    <col min="7178" max="7178" width="17.44140625" style="1" customWidth="1"/>
    <col min="7179" max="7181" width="18.109375" style="1" customWidth="1"/>
    <col min="7182" max="7419" width="11.44140625" style="1"/>
    <col min="7420" max="7420" width="15.44140625" style="1" customWidth="1"/>
    <col min="7421" max="7421" width="9.5546875" style="1" customWidth="1"/>
    <col min="7422" max="7422" width="14.44140625" style="1" customWidth="1"/>
    <col min="7423" max="7423" width="49.88671875" style="1" customWidth="1"/>
    <col min="7424" max="7424" width="22.5546875" style="1" customWidth="1"/>
    <col min="7425" max="7425" width="23" style="1" customWidth="1"/>
    <col min="7426" max="7426" width="22.88671875" style="1" customWidth="1"/>
    <col min="7427" max="7427" width="23.44140625" style="1" customWidth="1"/>
    <col min="7428" max="7428" width="22.44140625" style="1" customWidth="1"/>
    <col min="7429" max="7429" width="13.88671875" style="1" customWidth="1"/>
    <col min="7430" max="7430" width="20.6640625" style="1" customWidth="1"/>
    <col min="7431" max="7431" width="18.109375" style="1" customWidth="1"/>
    <col min="7432" max="7432" width="14.88671875" style="1" bestFit="1" customWidth="1"/>
    <col min="7433" max="7433" width="11.44140625" style="1"/>
    <col min="7434" max="7434" width="17.44140625" style="1" customWidth="1"/>
    <col min="7435" max="7437" width="18.109375" style="1" customWidth="1"/>
    <col min="7438" max="7675" width="11.44140625" style="1"/>
    <col min="7676" max="7676" width="15.44140625" style="1" customWidth="1"/>
    <col min="7677" max="7677" width="9.5546875" style="1" customWidth="1"/>
    <col min="7678" max="7678" width="14.44140625" style="1" customWidth="1"/>
    <col min="7679" max="7679" width="49.88671875" style="1" customWidth="1"/>
    <col min="7680" max="7680" width="22.5546875" style="1" customWidth="1"/>
    <col min="7681" max="7681" width="23" style="1" customWidth="1"/>
    <col min="7682" max="7682" width="22.88671875" style="1" customWidth="1"/>
    <col min="7683" max="7683" width="23.44140625" style="1" customWidth="1"/>
    <col min="7684" max="7684" width="22.44140625" style="1" customWidth="1"/>
    <col min="7685" max="7685" width="13.88671875" style="1" customWidth="1"/>
    <col min="7686" max="7686" width="20.6640625" style="1" customWidth="1"/>
    <col min="7687" max="7687" width="18.109375" style="1" customWidth="1"/>
    <col min="7688" max="7688" width="14.88671875" style="1" bestFit="1" customWidth="1"/>
    <col min="7689" max="7689" width="11.44140625" style="1"/>
    <col min="7690" max="7690" width="17.44140625" style="1" customWidth="1"/>
    <col min="7691" max="7693" width="18.109375" style="1" customWidth="1"/>
    <col min="7694" max="7931" width="11.44140625" style="1"/>
    <col min="7932" max="7932" width="15.44140625" style="1" customWidth="1"/>
    <col min="7933" max="7933" width="9.5546875" style="1" customWidth="1"/>
    <col min="7934" max="7934" width="14.44140625" style="1" customWidth="1"/>
    <col min="7935" max="7935" width="49.88671875" style="1" customWidth="1"/>
    <col min="7936" max="7936" width="22.5546875" style="1" customWidth="1"/>
    <col min="7937" max="7937" width="23" style="1" customWidth="1"/>
    <col min="7938" max="7938" width="22.88671875" style="1" customWidth="1"/>
    <col min="7939" max="7939" width="23.44140625" style="1" customWidth="1"/>
    <col min="7940" max="7940" width="22.44140625" style="1" customWidth="1"/>
    <col min="7941" max="7941" width="13.88671875" style="1" customWidth="1"/>
    <col min="7942" max="7942" width="20.6640625" style="1" customWidth="1"/>
    <col min="7943" max="7943" width="18.109375" style="1" customWidth="1"/>
    <col min="7944" max="7944" width="14.88671875" style="1" bestFit="1" customWidth="1"/>
    <col min="7945" max="7945" width="11.44140625" style="1"/>
    <col min="7946" max="7946" width="17.44140625" style="1" customWidth="1"/>
    <col min="7947" max="7949" width="18.109375" style="1" customWidth="1"/>
    <col min="7950" max="8187" width="11.44140625" style="1"/>
    <col min="8188" max="8188" width="15.44140625" style="1" customWidth="1"/>
    <col min="8189" max="8189" width="9.5546875" style="1" customWidth="1"/>
    <col min="8190" max="8190" width="14.44140625" style="1" customWidth="1"/>
    <col min="8191" max="8191" width="49.88671875" style="1" customWidth="1"/>
    <col min="8192" max="8192" width="22.5546875" style="1" customWidth="1"/>
    <col min="8193" max="8193" width="23" style="1" customWidth="1"/>
    <col min="8194" max="8194" width="22.88671875" style="1" customWidth="1"/>
    <col min="8195" max="8195" width="23.44140625" style="1" customWidth="1"/>
    <col min="8196" max="8196" width="22.44140625" style="1" customWidth="1"/>
    <col min="8197" max="8197" width="13.88671875" style="1" customWidth="1"/>
    <col min="8198" max="8198" width="20.6640625" style="1" customWidth="1"/>
    <col min="8199" max="8199" width="18.109375" style="1" customWidth="1"/>
    <col min="8200" max="8200" width="14.88671875" style="1" bestFit="1" customWidth="1"/>
    <col min="8201" max="8201" width="11.44140625" style="1"/>
    <col min="8202" max="8202" width="17.44140625" style="1" customWidth="1"/>
    <col min="8203" max="8205" width="18.109375" style="1" customWidth="1"/>
    <col min="8206" max="8443" width="11.44140625" style="1"/>
    <col min="8444" max="8444" width="15.44140625" style="1" customWidth="1"/>
    <col min="8445" max="8445" width="9.5546875" style="1" customWidth="1"/>
    <col min="8446" max="8446" width="14.44140625" style="1" customWidth="1"/>
    <col min="8447" max="8447" width="49.88671875" style="1" customWidth="1"/>
    <col min="8448" max="8448" width="22.5546875" style="1" customWidth="1"/>
    <col min="8449" max="8449" width="23" style="1" customWidth="1"/>
    <col min="8450" max="8450" width="22.88671875" style="1" customWidth="1"/>
    <col min="8451" max="8451" width="23.44140625" style="1" customWidth="1"/>
    <col min="8452" max="8452" width="22.44140625" style="1" customWidth="1"/>
    <col min="8453" max="8453" width="13.88671875" style="1" customWidth="1"/>
    <col min="8454" max="8454" width="20.6640625" style="1" customWidth="1"/>
    <col min="8455" max="8455" width="18.109375" style="1" customWidth="1"/>
    <col min="8456" max="8456" width="14.88671875" style="1" bestFit="1" customWidth="1"/>
    <col min="8457" max="8457" width="11.44140625" style="1"/>
    <col min="8458" max="8458" width="17.44140625" style="1" customWidth="1"/>
    <col min="8459" max="8461" width="18.109375" style="1" customWidth="1"/>
    <col min="8462" max="8699" width="11.44140625" style="1"/>
    <col min="8700" max="8700" width="15.44140625" style="1" customWidth="1"/>
    <col min="8701" max="8701" width="9.5546875" style="1" customWidth="1"/>
    <col min="8702" max="8702" width="14.44140625" style="1" customWidth="1"/>
    <col min="8703" max="8703" width="49.88671875" style="1" customWidth="1"/>
    <col min="8704" max="8704" width="22.5546875" style="1" customWidth="1"/>
    <col min="8705" max="8705" width="23" style="1" customWidth="1"/>
    <col min="8706" max="8706" width="22.88671875" style="1" customWidth="1"/>
    <col min="8707" max="8707" width="23.44140625" style="1" customWidth="1"/>
    <col min="8708" max="8708" width="22.44140625" style="1" customWidth="1"/>
    <col min="8709" max="8709" width="13.88671875" style="1" customWidth="1"/>
    <col min="8710" max="8710" width="20.6640625" style="1" customWidth="1"/>
    <col min="8711" max="8711" width="18.109375" style="1" customWidth="1"/>
    <col min="8712" max="8712" width="14.88671875" style="1" bestFit="1" customWidth="1"/>
    <col min="8713" max="8713" width="11.44140625" style="1"/>
    <col min="8714" max="8714" width="17.44140625" style="1" customWidth="1"/>
    <col min="8715" max="8717" width="18.109375" style="1" customWidth="1"/>
    <col min="8718" max="8955" width="11.44140625" style="1"/>
    <col min="8956" max="8956" width="15.44140625" style="1" customWidth="1"/>
    <col min="8957" max="8957" width="9.5546875" style="1" customWidth="1"/>
    <col min="8958" max="8958" width="14.44140625" style="1" customWidth="1"/>
    <col min="8959" max="8959" width="49.88671875" style="1" customWidth="1"/>
    <col min="8960" max="8960" width="22.5546875" style="1" customWidth="1"/>
    <col min="8961" max="8961" width="23" style="1" customWidth="1"/>
    <col min="8962" max="8962" width="22.88671875" style="1" customWidth="1"/>
    <col min="8963" max="8963" width="23.44140625" style="1" customWidth="1"/>
    <col min="8964" max="8964" width="22.44140625" style="1" customWidth="1"/>
    <col min="8965" max="8965" width="13.88671875" style="1" customWidth="1"/>
    <col min="8966" max="8966" width="20.6640625" style="1" customWidth="1"/>
    <col min="8967" max="8967" width="18.109375" style="1" customWidth="1"/>
    <col min="8968" max="8968" width="14.88671875" style="1" bestFit="1" customWidth="1"/>
    <col min="8969" max="8969" width="11.44140625" style="1"/>
    <col min="8970" max="8970" width="17.44140625" style="1" customWidth="1"/>
    <col min="8971" max="8973" width="18.109375" style="1" customWidth="1"/>
    <col min="8974" max="9211" width="11.44140625" style="1"/>
    <col min="9212" max="9212" width="15.44140625" style="1" customWidth="1"/>
    <col min="9213" max="9213" width="9.5546875" style="1" customWidth="1"/>
    <col min="9214" max="9214" width="14.44140625" style="1" customWidth="1"/>
    <col min="9215" max="9215" width="49.88671875" style="1" customWidth="1"/>
    <col min="9216" max="9216" width="22.5546875" style="1" customWidth="1"/>
    <col min="9217" max="9217" width="23" style="1" customWidth="1"/>
    <col min="9218" max="9218" width="22.88671875" style="1" customWidth="1"/>
    <col min="9219" max="9219" width="23.44140625" style="1" customWidth="1"/>
    <col min="9220" max="9220" width="22.44140625" style="1" customWidth="1"/>
    <col min="9221" max="9221" width="13.88671875" style="1" customWidth="1"/>
    <col min="9222" max="9222" width="20.6640625" style="1" customWidth="1"/>
    <col min="9223" max="9223" width="18.109375" style="1" customWidth="1"/>
    <col min="9224" max="9224" width="14.88671875" style="1" bestFit="1" customWidth="1"/>
    <col min="9225" max="9225" width="11.44140625" style="1"/>
    <col min="9226" max="9226" width="17.44140625" style="1" customWidth="1"/>
    <col min="9227" max="9229" width="18.109375" style="1" customWidth="1"/>
    <col min="9230" max="9467" width="11.44140625" style="1"/>
    <col min="9468" max="9468" width="15.44140625" style="1" customWidth="1"/>
    <col min="9469" max="9469" width="9.5546875" style="1" customWidth="1"/>
    <col min="9470" max="9470" width="14.44140625" style="1" customWidth="1"/>
    <col min="9471" max="9471" width="49.88671875" style="1" customWidth="1"/>
    <col min="9472" max="9472" width="22.5546875" style="1" customWidth="1"/>
    <col min="9473" max="9473" width="23" style="1" customWidth="1"/>
    <col min="9474" max="9474" width="22.88671875" style="1" customWidth="1"/>
    <col min="9475" max="9475" width="23.44140625" style="1" customWidth="1"/>
    <col min="9476" max="9476" width="22.44140625" style="1" customWidth="1"/>
    <col min="9477" max="9477" width="13.88671875" style="1" customWidth="1"/>
    <col min="9478" max="9478" width="20.6640625" style="1" customWidth="1"/>
    <col min="9479" max="9479" width="18.109375" style="1" customWidth="1"/>
    <col min="9480" max="9480" width="14.88671875" style="1" bestFit="1" customWidth="1"/>
    <col min="9481" max="9481" width="11.44140625" style="1"/>
    <col min="9482" max="9482" width="17.44140625" style="1" customWidth="1"/>
    <col min="9483" max="9485" width="18.109375" style="1" customWidth="1"/>
    <col min="9486" max="9723" width="11.44140625" style="1"/>
    <col min="9724" max="9724" width="15.44140625" style="1" customWidth="1"/>
    <col min="9725" max="9725" width="9.5546875" style="1" customWidth="1"/>
    <col min="9726" max="9726" width="14.44140625" style="1" customWidth="1"/>
    <col min="9727" max="9727" width="49.88671875" style="1" customWidth="1"/>
    <col min="9728" max="9728" width="22.5546875" style="1" customWidth="1"/>
    <col min="9729" max="9729" width="23" style="1" customWidth="1"/>
    <col min="9730" max="9730" width="22.88671875" style="1" customWidth="1"/>
    <col min="9731" max="9731" width="23.44140625" style="1" customWidth="1"/>
    <col min="9732" max="9732" width="22.44140625" style="1" customWidth="1"/>
    <col min="9733" max="9733" width="13.88671875" style="1" customWidth="1"/>
    <col min="9734" max="9734" width="20.6640625" style="1" customWidth="1"/>
    <col min="9735" max="9735" width="18.109375" style="1" customWidth="1"/>
    <col min="9736" max="9736" width="14.88671875" style="1" bestFit="1" customWidth="1"/>
    <col min="9737" max="9737" width="11.44140625" style="1"/>
    <col min="9738" max="9738" width="17.44140625" style="1" customWidth="1"/>
    <col min="9739" max="9741" width="18.109375" style="1" customWidth="1"/>
    <col min="9742" max="9979" width="11.44140625" style="1"/>
    <col min="9980" max="9980" width="15.44140625" style="1" customWidth="1"/>
    <col min="9981" max="9981" width="9.5546875" style="1" customWidth="1"/>
    <col min="9982" max="9982" width="14.44140625" style="1" customWidth="1"/>
    <col min="9983" max="9983" width="49.88671875" style="1" customWidth="1"/>
    <col min="9984" max="9984" width="22.5546875" style="1" customWidth="1"/>
    <col min="9985" max="9985" width="23" style="1" customWidth="1"/>
    <col min="9986" max="9986" width="22.88671875" style="1" customWidth="1"/>
    <col min="9987" max="9987" width="23.44140625" style="1" customWidth="1"/>
    <col min="9988" max="9988" width="22.44140625" style="1" customWidth="1"/>
    <col min="9989" max="9989" width="13.88671875" style="1" customWidth="1"/>
    <col min="9990" max="9990" width="20.6640625" style="1" customWidth="1"/>
    <col min="9991" max="9991" width="18.109375" style="1" customWidth="1"/>
    <col min="9992" max="9992" width="14.88671875" style="1" bestFit="1" customWidth="1"/>
    <col min="9993" max="9993" width="11.44140625" style="1"/>
    <col min="9994" max="9994" width="17.44140625" style="1" customWidth="1"/>
    <col min="9995" max="9997" width="18.109375" style="1" customWidth="1"/>
    <col min="9998" max="10235" width="11.44140625" style="1"/>
    <col min="10236" max="10236" width="15.44140625" style="1" customWidth="1"/>
    <col min="10237" max="10237" width="9.5546875" style="1" customWidth="1"/>
    <col min="10238" max="10238" width="14.44140625" style="1" customWidth="1"/>
    <col min="10239" max="10239" width="49.88671875" style="1" customWidth="1"/>
    <col min="10240" max="10240" width="22.5546875" style="1" customWidth="1"/>
    <col min="10241" max="10241" width="23" style="1" customWidth="1"/>
    <col min="10242" max="10242" width="22.88671875" style="1" customWidth="1"/>
    <col min="10243" max="10243" width="23.44140625" style="1" customWidth="1"/>
    <col min="10244" max="10244" width="22.44140625" style="1" customWidth="1"/>
    <col min="10245" max="10245" width="13.88671875" style="1" customWidth="1"/>
    <col min="10246" max="10246" width="20.6640625" style="1" customWidth="1"/>
    <col min="10247" max="10247" width="18.109375" style="1" customWidth="1"/>
    <col min="10248" max="10248" width="14.88671875" style="1" bestFit="1" customWidth="1"/>
    <col min="10249" max="10249" width="11.44140625" style="1"/>
    <col min="10250" max="10250" width="17.44140625" style="1" customWidth="1"/>
    <col min="10251" max="10253" width="18.109375" style="1" customWidth="1"/>
    <col min="10254" max="10491" width="11.44140625" style="1"/>
    <col min="10492" max="10492" width="15.44140625" style="1" customWidth="1"/>
    <col min="10493" max="10493" width="9.5546875" style="1" customWidth="1"/>
    <col min="10494" max="10494" width="14.44140625" style="1" customWidth="1"/>
    <col min="10495" max="10495" width="49.88671875" style="1" customWidth="1"/>
    <col min="10496" max="10496" width="22.5546875" style="1" customWidth="1"/>
    <col min="10497" max="10497" width="23" style="1" customWidth="1"/>
    <col min="10498" max="10498" width="22.88671875" style="1" customWidth="1"/>
    <col min="10499" max="10499" width="23.44140625" style="1" customWidth="1"/>
    <col min="10500" max="10500" width="22.44140625" style="1" customWidth="1"/>
    <col min="10501" max="10501" width="13.88671875" style="1" customWidth="1"/>
    <col min="10502" max="10502" width="20.6640625" style="1" customWidth="1"/>
    <col min="10503" max="10503" width="18.109375" style="1" customWidth="1"/>
    <col min="10504" max="10504" width="14.88671875" style="1" bestFit="1" customWidth="1"/>
    <col min="10505" max="10505" width="11.44140625" style="1"/>
    <col min="10506" max="10506" width="17.44140625" style="1" customWidth="1"/>
    <col min="10507" max="10509" width="18.109375" style="1" customWidth="1"/>
    <col min="10510" max="10747" width="11.44140625" style="1"/>
    <col min="10748" max="10748" width="15.44140625" style="1" customWidth="1"/>
    <col min="10749" max="10749" width="9.5546875" style="1" customWidth="1"/>
    <col min="10750" max="10750" width="14.44140625" style="1" customWidth="1"/>
    <col min="10751" max="10751" width="49.88671875" style="1" customWidth="1"/>
    <col min="10752" max="10752" width="22.5546875" style="1" customWidth="1"/>
    <col min="10753" max="10753" width="23" style="1" customWidth="1"/>
    <col min="10754" max="10754" width="22.88671875" style="1" customWidth="1"/>
    <col min="10755" max="10755" width="23.44140625" style="1" customWidth="1"/>
    <col min="10756" max="10756" width="22.44140625" style="1" customWidth="1"/>
    <col min="10757" max="10757" width="13.88671875" style="1" customWidth="1"/>
    <col min="10758" max="10758" width="20.6640625" style="1" customWidth="1"/>
    <col min="10759" max="10759" width="18.109375" style="1" customWidth="1"/>
    <col min="10760" max="10760" width="14.88671875" style="1" bestFit="1" customWidth="1"/>
    <col min="10761" max="10761" width="11.44140625" style="1"/>
    <col min="10762" max="10762" width="17.44140625" style="1" customWidth="1"/>
    <col min="10763" max="10765" width="18.109375" style="1" customWidth="1"/>
    <col min="10766" max="11003" width="11.44140625" style="1"/>
    <col min="11004" max="11004" width="15.44140625" style="1" customWidth="1"/>
    <col min="11005" max="11005" width="9.5546875" style="1" customWidth="1"/>
    <col min="11006" max="11006" width="14.44140625" style="1" customWidth="1"/>
    <col min="11007" max="11007" width="49.88671875" style="1" customWidth="1"/>
    <col min="11008" max="11008" width="22.5546875" style="1" customWidth="1"/>
    <col min="11009" max="11009" width="23" style="1" customWidth="1"/>
    <col min="11010" max="11010" width="22.88671875" style="1" customWidth="1"/>
    <col min="11011" max="11011" width="23.44140625" style="1" customWidth="1"/>
    <col min="11012" max="11012" width="22.44140625" style="1" customWidth="1"/>
    <col min="11013" max="11013" width="13.88671875" style="1" customWidth="1"/>
    <col min="11014" max="11014" width="20.6640625" style="1" customWidth="1"/>
    <col min="11015" max="11015" width="18.109375" style="1" customWidth="1"/>
    <col min="11016" max="11016" width="14.88671875" style="1" bestFit="1" customWidth="1"/>
    <col min="11017" max="11017" width="11.44140625" style="1"/>
    <col min="11018" max="11018" width="17.44140625" style="1" customWidth="1"/>
    <col min="11019" max="11021" width="18.109375" style="1" customWidth="1"/>
    <col min="11022" max="11259" width="11.44140625" style="1"/>
    <col min="11260" max="11260" width="15.44140625" style="1" customWidth="1"/>
    <col min="11261" max="11261" width="9.5546875" style="1" customWidth="1"/>
    <col min="11262" max="11262" width="14.44140625" style="1" customWidth="1"/>
    <col min="11263" max="11263" width="49.88671875" style="1" customWidth="1"/>
    <col min="11264" max="11264" width="22.5546875" style="1" customWidth="1"/>
    <col min="11265" max="11265" width="23" style="1" customWidth="1"/>
    <col min="11266" max="11266" width="22.88671875" style="1" customWidth="1"/>
    <col min="11267" max="11267" width="23.44140625" style="1" customWidth="1"/>
    <col min="11268" max="11268" width="22.44140625" style="1" customWidth="1"/>
    <col min="11269" max="11269" width="13.88671875" style="1" customWidth="1"/>
    <col min="11270" max="11270" width="20.6640625" style="1" customWidth="1"/>
    <col min="11271" max="11271" width="18.109375" style="1" customWidth="1"/>
    <col min="11272" max="11272" width="14.88671875" style="1" bestFit="1" customWidth="1"/>
    <col min="11273" max="11273" width="11.44140625" style="1"/>
    <col min="11274" max="11274" width="17.44140625" style="1" customWidth="1"/>
    <col min="11275" max="11277" width="18.109375" style="1" customWidth="1"/>
    <col min="11278" max="11515" width="11.44140625" style="1"/>
    <col min="11516" max="11516" width="15.44140625" style="1" customWidth="1"/>
    <col min="11517" max="11517" width="9.5546875" style="1" customWidth="1"/>
    <col min="11518" max="11518" width="14.44140625" style="1" customWidth="1"/>
    <col min="11519" max="11519" width="49.88671875" style="1" customWidth="1"/>
    <col min="11520" max="11520" width="22.5546875" style="1" customWidth="1"/>
    <col min="11521" max="11521" width="23" style="1" customWidth="1"/>
    <col min="11522" max="11522" width="22.88671875" style="1" customWidth="1"/>
    <col min="11523" max="11523" width="23.44140625" style="1" customWidth="1"/>
    <col min="11524" max="11524" width="22.44140625" style="1" customWidth="1"/>
    <col min="11525" max="11525" width="13.88671875" style="1" customWidth="1"/>
    <col min="11526" max="11526" width="20.6640625" style="1" customWidth="1"/>
    <col min="11527" max="11527" width="18.109375" style="1" customWidth="1"/>
    <col min="11528" max="11528" width="14.88671875" style="1" bestFit="1" customWidth="1"/>
    <col min="11529" max="11529" width="11.44140625" style="1"/>
    <col min="11530" max="11530" width="17.44140625" style="1" customWidth="1"/>
    <col min="11531" max="11533" width="18.109375" style="1" customWidth="1"/>
    <col min="11534" max="11771" width="11.44140625" style="1"/>
    <col min="11772" max="11772" width="15.44140625" style="1" customWidth="1"/>
    <col min="11773" max="11773" width="9.5546875" style="1" customWidth="1"/>
    <col min="11774" max="11774" width="14.44140625" style="1" customWidth="1"/>
    <col min="11775" max="11775" width="49.88671875" style="1" customWidth="1"/>
    <col min="11776" max="11776" width="22.5546875" style="1" customWidth="1"/>
    <col min="11777" max="11777" width="23" style="1" customWidth="1"/>
    <col min="11778" max="11778" width="22.88671875" style="1" customWidth="1"/>
    <col min="11779" max="11779" width="23.44140625" style="1" customWidth="1"/>
    <col min="11780" max="11780" width="22.44140625" style="1" customWidth="1"/>
    <col min="11781" max="11781" width="13.88671875" style="1" customWidth="1"/>
    <col min="11782" max="11782" width="20.6640625" style="1" customWidth="1"/>
    <col min="11783" max="11783" width="18.109375" style="1" customWidth="1"/>
    <col min="11784" max="11784" width="14.88671875" style="1" bestFit="1" customWidth="1"/>
    <col min="11785" max="11785" width="11.44140625" style="1"/>
    <col min="11786" max="11786" width="17.44140625" style="1" customWidth="1"/>
    <col min="11787" max="11789" width="18.109375" style="1" customWidth="1"/>
    <col min="11790" max="12027" width="11.44140625" style="1"/>
    <col min="12028" max="12028" width="15.44140625" style="1" customWidth="1"/>
    <col min="12029" max="12029" width="9.5546875" style="1" customWidth="1"/>
    <col min="12030" max="12030" width="14.44140625" style="1" customWidth="1"/>
    <col min="12031" max="12031" width="49.88671875" style="1" customWidth="1"/>
    <col min="12032" max="12032" width="22.5546875" style="1" customWidth="1"/>
    <col min="12033" max="12033" width="23" style="1" customWidth="1"/>
    <col min="12034" max="12034" width="22.88671875" style="1" customWidth="1"/>
    <col min="12035" max="12035" width="23.44140625" style="1" customWidth="1"/>
    <col min="12036" max="12036" width="22.44140625" style="1" customWidth="1"/>
    <col min="12037" max="12037" width="13.88671875" style="1" customWidth="1"/>
    <col min="12038" max="12038" width="20.6640625" style="1" customWidth="1"/>
    <col min="12039" max="12039" width="18.109375" style="1" customWidth="1"/>
    <col min="12040" max="12040" width="14.88671875" style="1" bestFit="1" customWidth="1"/>
    <col min="12041" max="12041" width="11.44140625" style="1"/>
    <col min="12042" max="12042" width="17.44140625" style="1" customWidth="1"/>
    <col min="12043" max="12045" width="18.109375" style="1" customWidth="1"/>
    <col min="12046" max="12283" width="11.44140625" style="1"/>
    <col min="12284" max="12284" width="15.44140625" style="1" customWidth="1"/>
    <col min="12285" max="12285" width="9.5546875" style="1" customWidth="1"/>
    <col min="12286" max="12286" width="14.44140625" style="1" customWidth="1"/>
    <col min="12287" max="12287" width="49.88671875" style="1" customWidth="1"/>
    <col min="12288" max="12288" width="22.5546875" style="1" customWidth="1"/>
    <col min="12289" max="12289" width="23" style="1" customWidth="1"/>
    <col min="12290" max="12290" width="22.88671875" style="1" customWidth="1"/>
    <col min="12291" max="12291" width="23.44140625" style="1" customWidth="1"/>
    <col min="12292" max="12292" width="22.44140625" style="1" customWidth="1"/>
    <col min="12293" max="12293" width="13.88671875" style="1" customWidth="1"/>
    <col min="12294" max="12294" width="20.6640625" style="1" customWidth="1"/>
    <col min="12295" max="12295" width="18.109375" style="1" customWidth="1"/>
    <col min="12296" max="12296" width="14.88671875" style="1" bestFit="1" customWidth="1"/>
    <col min="12297" max="12297" width="11.44140625" style="1"/>
    <col min="12298" max="12298" width="17.44140625" style="1" customWidth="1"/>
    <col min="12299" max="12301" width="18.109375" style="1" customWidth="1"/>
    <col min="12302" max="12539" width="11.44140625" style="1"/>
    <col min="12540" max="12540" width="15.44140625" style="1" customWidth="1"/>
    <col min="12541" max="12541" width="9.5546875" style="1" customWidth="1"/>
    <col min="12542" max="12542" width="14.44140625" style="1" customWidth="1"/>
    <col min="12543" max="12543" width="49.88671875" style="1" customWidth="1"/>
    <col min="12544" max="12544" width="22.5546875" style="1" customWidth="1"/>
    <col min="12545" max="12545" width="23" style="1" customWidth="1"/>
    <col min="12546" max="12546" width="22.88671875" style="1" customWidth="1"/>
    <col min="12547" max="12547" width="23.44140625" style="1" customWidth="1"/>
    <col min="12548" max="12548" width="22.44140625" style="1" customWidth="1"/>
    <col min="12549" max="12549" width="13.88671875" style="1" customWidth="1"/>
    <col min="12550" max="12550" width="20.6640625" style="1" customWidth="1"/>
    <col min="12551" max="12551" width="18.109375" style="1" customWidth="1"/>
    <col min="12552" max="12552" width="14.88671875" style="1" bestFit="1" customWidth="1"/>
    <col min="12553" max="12553" width="11.44140625" style="1"/>
    <col min="12554" max="12554" width="17.44140625" style="1" customWidth="1"/>
    <col min="12555" max="12557" width="18.109375" style="1" customWidth="1"/>
    <col min="12558" max="12795" width="11.44140625" style="1"/>
    <col min="12796" max="12796" width="15.44140625" style="1" customWidth="1"/>
    <col min="12797" max="12797" width="9.5546875" style="1" customWidth="1"/>
    <col min="12798" max="12798" width="14.44140625" style="1" customWidth="1"/>
    <col min="12799" max="12799" width="49.88671875" style="1" customWidth="1"/>
    <col min="12800" max="12800" width="22.5546875" style="1" customWidth="1"/>
    <col min="12801" max="12801" width="23" style="1" customWidth="1"/>
    <col min="12802" max="12802" width="22.88671875" style="1" customWidth="1"/>
    <col min="12803" max="12803" width="23.44140625" style="1" customWidth="1"/>
    <col min="12804" max="12804" width="22.44140625" style="1" customWidth="1"/>
    <col min="12805" max="12805" width="13.88671875" style="1" customWidth="1"/>
    <col min="12806" max="12806" width="20.6640625" style="1" customWidth="1"/>
    <col min="12807" max="12807" width="18.109375" style="1" customWidth="1"/>
    <col min="12808" max="12808" width="14.88671875" style="1" bestFit="1" customWidth="1"/>
    <col min="12809" max="12809" width="11.44140625" style="1"/>
    <col min="12810" max="12810" width="17.44140625" style="1" customWidth="1"/>
    <col min="12811" max="12813" width="18.109375" style="1" customWidth="1"/>
    <col min="12814" max="13051" width="11.44140625" style="1"/>
    <col min="13052" max="13052" width="15.44140625" style="1" customWidth="1"/>
    <col min="13053" max="13053" width="9.5546875" style="1" customWidth="1"/>
    <col min="13054" max="13054" width="14.44140625" style="1" customWidth="1"/>
    <col min="13055" max="13055" width="49.88671875" style="1" customWidth="1"/>
    <col min="13056" max="13056" width="22.5546875" style="1" customWidth="1"/>
    <col min="13057" max="13057" width="23" style="1" customWidth="1"/>
    <col min="13058" max="13058" width="22.88671875" style="1" customWidth="1"/>
    <col min="13059" max="13059" width="23.44140625" style="1" customWidth="1"/>
    <col min="13060" max="13060" width="22.44140625" style="1" customWidth="1"/>
    <col min="13061" max="13061" width="13.88671875" style="1" customWidth="1"/>
    <col min="13062" max="13062" width="20.6640625" style="1" customWidth="1"/>
    <col min="13063" max="13063" width="18.109375" style="1" customWidth="1"/>
    <col min="13064" max="13064" width="14.88671875" style="1" bestFit="1" customWidth="1"/>
    <col min="13065" max="13065" width="11.44140625" style="1"/>
    <col min="13066" max="13066" width="17.44140625" style="1" customWidth="1"/>
    <col min="13067" max="13069" width="18.109375" style="1" customWidth="1"/>
    <col min="13070" max="13307" width="11.44140625" style="1"/>
    <col min="13308" max="13308" width="15.44140625" style="1" customWidth="1"/>
    <col min="13309" max="13309" width="9.5546875" style="1" customWidth="1"/>
    <col min="13310" max="13310" width="14.44140625" style="1" customWidth="1"/>
    <col min="13311" max="13311" width="49.88671875" style="1" customWidth="1"/>
    <col min="13312" max="13312" width="22.5546875" style="1" customWidth="1"/>
    <col min="13313" max="13313" width="23" style="1" customWidth="1"/>
    <col min="13314" max="13314" width="22.88671875" style="1" customWidth="1"/>
    <col min="13315" max="13315" width="23.44140625" style="1" customWidth="1"/>
    <col min="13316" max="13316" width="22.44140625" style="1" customWidth="1"/>
    <col min="13317" max="13317" width="13.88671875" style="1" customWidth="1"/>
    <col min="13318" max="13318" width="20.6640625" style="1" customWidth="1"/>
    <col min="13319" max="13319" width="18.109375" style="1" customWidth="1"/>
    <col min="13320" max="13320" width="14.88671875" style="1" bestFit="1" customWidth="1"/>
    <col min="13321" max="13321" width="11.44140625" style="1"/>
    <col min="13322" max="13322" width="17.44140625" style="1" customWidth="1"/>
    <col min="13323" max="13325" width="18.109375" style="1" customWidth="1"/>
    <col min="13326" max="13563" width="11.44140625" style="1"/>
    <col min="13564" max="13564" width="15.44140625" style="1" customWidth="1"/>
    <col min="13565" max="13565" width="9.5546875" style="1" customWidth="1"/>
    <col min="13566" max="13566" width="14.44140625" style="1" customWidth="1"/>
    <col min="13567" max="13567" width="49.88671875" style="1" customWidth="1"/>
    <col min="13568" max="13568" width="22.5546875" style="1" customWidth="1"/>
    <col min="13569" max="13569" width="23" style="1" customWidth="1"/>
    <col min="13570" max="13570" width="22.88671875" style="1" customWidth="1"/>
    <col min="13571" max="13571" width="23.44140625" style="1" customWidth="1"/>
    <col min="13572" max="13572" width="22.44140625" style="1" customWidth="1"/>
    <col min="13573" max="13573" width="13.88671875" style="1" customWidth="1"/>
    <col min="13574" max="13574" width="20.6640625" style="1" customWidth="1"/>
    <col min="13575" max="13575" width="18.109375" style="1" customWidth="1"/>
    <col min="13576" max="13576" width="14.88671875" style="1" bestFit="1" customWidth="1"/>
    <col min="13577" max="13577" width="11.44140625" style="1"/>
    <col min="13578" max="13578" width="17.44140625" style="1" customWidth="1"/>
    <col min="13579" max="13581" width="18.109375" style="1" customWidth="1"/>
    <col min="13582" max="13819" width="11.44140625" style="1"/>
    <col min="13820" max="13820" width="15.44140625" style="1" customWidth="1"/>
    <col min="13821" max="13821" width="9.5546875" style="1" customWidth="1"/>
    <col min="13822" max="13822" width="14.44140625" style="1" customWidth="1"/>
    <col min="13823" max="13823" width="49.88671875" style="1" customWidth="1"/>
    <col min="13824" max="13824" width="22.5546875" style="1" customWidth="1"/>
    <col min="13825" max="13825" width="23" style="1" customWidth="1"/>
    <col min="13826" max="13826" width="22.88671875" style="1" customWidth="1"/>
    <col min="13827" max="13827" width="23.44140625" style="1" customWidth="1"/>
    <col min="13828" max="13828" width="22.44140625" style="1" customWidth="1"/>
    <col min="13829" max="13829" width="13.88671875" style="1" customWidth="1"/>
    <col min="13830" max="13830" width="20.6640625" style="1" customWidth="1"/>
    <col min="13831" max="13831" width="18.109375" style="1" customWidth="1"/>
    <col min="13832" max="13832" width="14.88671875" style="1" bestFit="1" customWidth="1"/>
    <col min="13833" max="13833" width="11.44140625" style="1"/>
    <col min="13834" max="13834" width="17.44140625" style="1" customWidth="1"/>
    <col min="13835" max="13837" width="18.109375" style="1" customWidth="1"/>
    <col min="13838" max="14075" width="11.44140625" style="1"/>
    <col min="14076" max="14076" width="15.44140625" style="1" customWidth="1"/>
    <col min="14077" max="14077" width="9.5546875" style="1" customWidth="1"/>
    <col min="14078" max="14078" width="14.44140625" style="1" customWidth="1"/>
    <col min="14079" max="14079" width="49.88671875" style="1" customWidth="1"/>
    <col min="14080" max="14080" width="22.5546875" style="1" customWidth="1"/>
    <col min="14081" max="14081" width="23" style="1" customWidth="1"/>
    <col min="14082" max="14082" width="22.88671875" style="1" customWidth="1"/>
    <col min="14083" max="14083" width="23.44140625" style="1" customWidth="1"/>
    <col min="14084" max="14084" width="22.44140625" style="1" customWidth="1"/>
    <col min="14085" max="14085" width="13.88671875" style="1" customWidth="1"/>
    <col min="14086" max="14086" width="20.6640625" style="1" customWidth="1"/>
    <col min="14087" max="14087" width="18.109375" style="1" customWidth="1"/>
    <col min="14088" max="14088" width="14.88671875" style="1" bestFit="1" customWidth="1"/>
    <col min="14089" max="14089" width="11.44140625" style="1"/>
    <col min="14090" max="14090" width="17.44140625" style="1" customWidth="1"/>
    <col min="14091" max="14093" width="18.109375" style="1" customWidth="1"/>
    <col min="14094" max="14331" width="11.44140625" style="1"/>
    <col min="14332" max="14332" width="15.44140625" style="1" customWidth="1"/>
    <col min="14333" max="14333" width="9.5546875" style="1" customWidth="1"/>
    <col min="14334" max="14334" width="14.44140625" style="1" customWidth="1"/>
    <col min="14335" max="14335" width="49.88671875" style="1" customWidth="1"/>
    <col min="14336" max="14336" width="22.5546875" style="1" customWidth="1"/>
    <col min="14337" max="14337" width="23" style="1" customWidth="1"/>
    <col min="14338" max="14338" width="22.88671875" style="1" customWidth="1"/>
    <col min="14339" max="14339" width="23.44140625" style="1" customWidth="1"/>
    <col min="14340" max="14340" width="22.44140625" style="1" customWidth="1"/>
    <col min="14341" max="14341" width="13.88671875" style="1" customWidth="1"/>
    <col min="14342" max="14342" width="20.6640625" style="1" customWidth="1"/>
    <col min="14343" max="14343" width="18.109375" style="1" customWidth="1"/>
    <col min="14344" max="14344" width="14.88671875" style="1" bestFit="1" customWidth="1"/>
    <col min="14345" max="14345" width="11.44140625" style="1"/>
    <col min="14346" max="14346" width="17.44140625" style="1" customWidth="1"/>
    <col min="14347" max="14349" width="18.109375" style="1" customWidth="1"/>
    <col min="14350" max="14587" width="11.44140625" style="1"/>
    <col min="14588" max="14588" width="15.44140625" style="1" customWidth="1"/>
    <col min="14589" max="14589" width="9.5546875" style="1" customWidth="1"/>
    <col min="14590" max="14590" width="14.44140625" style="1" customWidth="1"/>
    <col min="14591" max="14591" width="49.88671875" style="1" customWidth="1"/>
    <col min="14592" max="14592" width="22.5546875" style="1" customWidth="1"/>
    <col min="14593" max="14593" width="23" style="1" customWidth="1"/>
    <col min="14594" max="14594" width="22.88671875" style="1" customWidth="1"/>
    <col min="14595" max="14595" width="23.44140625" style="1" customWidth="1"/>
    <col min="14596" max="14596" width="22.44140625" style="1" customWidth="1"/>
    <col min="14597" max="14597" width="13.88671875" style="1" customWidth="1"/>
    <col min="14598" max="14598" width="20.6640625" style="1" customWidth="1"/>
    <col min="14599" max="14599" width="18.109375" style="1" customWidth="1"/>
    <col min="14600" max="14600" width="14.88671875" style="1" bestFit="1" customWidth="1"/>
    <col min="14601" max="14601" width="11.44140625" style="1"/>
    <col min="14602" max="14602" width="17.44140625" style="1" customWidth="1"/>
    <col min="14603" max="14605" width="18.109375" style="1" customWidth="1"/>
    <col min="14606" max="14843" width="11.44140625" style="1"/>
    <col min="14844" max="14844" width="15.44140625" style="1" customWidth="1"/>
    <col min="14845" max="14845" width="9.5546875" style="1" customWidth="1"/>
    <col min="14846" max="14846" width="14.44140625" style="1" customWidth="1"/>
    <col min="14847" max="14847" width="49.88671875" style="1" customWidth="1"/>
    <col min="14848" max="14848" width="22.5546875" style="1" customWidth="1"/>
    <col min="14849" max="14849" width="23" style="1" customWidth="1"/>
    <col min="14850" max="14850" width="22.88671875" style="1" customWidth="1"/>
    <col min="14851" max="14851" width="23.44140625" style="1" customWidth="1"/>
    <col min="14852" max="14852" width="22.44140625" style="1" customWidth="1"/>
    <col min="14853" max="14853" width="13.88671875" style="1" customWidth="1"/>
    <col min="14854" max="14854" width="20.6640625" style="1" customWidth="1"/>
    <col min="14855" max="14855" width="18.109375" style="1" customWidth="1"/>
    <col min="14856" max="14856" width="14.88671875" style="1" bestFit="1" customWidth="1"/>
    <col min="14857" max="14857" width="11.44140625" style="1"/>
    <col min="14858" max="14858" width="17.44140625" style="1" customWidth="1"/>
    <col min="14859" max="14861" width="18.109375" style="1" customWidth="1"/>
    <col min="14862" max="15099" width="11.44140625" style="1"/>
    <col min="15100" max="15100" width="15.44140625" style="1" customWidth="1"/>
    <col min="15101" max="15101" width="9.5546875" style="1" customWidth="1"/>
    <col min="15102" max="15102" width="14.44140625" style="1" customWidth="1"/>
    <col min="15103" max="15103" width="49.88671875" style="1" customWidth="1"/>
    <col min="15104" max="15104" width="22.5546875" style="1" customWidth="1"/>
    <col min="15105" max="15105" width="23" style="1" customWidth="1"/>
    <col min="15106" max="15106" width="22.88671875" style="1" customWidth="1"/>
    <col min="15107" max="15107" width="23.44140625" style="1" customWidth="1"/>
    <col min="15108" max="15108" width="22.44140625" style="1" customWidth="1"/>
    <col min="15109" max="15109" width="13.88671875" style="1" customWidth="1"/>
    <col min="15110" max="15110" width="20.6640625" style="1" customWidth="1"/>
    <col min="15111" max="15111" width="18.109375" style="1" customWidth="1"/>
    <col min="15112" max="15112" width="14.88671875" style="1" bestFit="1" customWidth="1"/>
    <col min="15113" max="15113" width="11.44140625" style="1"/>
    <col min="15114" max="15114" width="17.44140625" style="1" customWidth="1"/>
    <col min="15115" max="15117" width="18.109375" style="1" customWidth="1"/>
    <col min="15118" max="15355" width="11.44140625" style="1"/>
    <col min="15356" max="15356" width="15.44140625" style="1" customWidth="1"/>
    <col min="15357" max="15357" width="9.5546875" style="1" customWidth="1"/>
    <col min="15358" max="15358" width="14.44140625" style="1" customWidth="1"/>
    <col min="15359" max="15359" width="49.88671875" style="1" customWidth="1"/>
    <col min="15360" max="15360" width="22.5546875" style="1" customWidth="1"/>
    <col min="15361" max="15361" width="23" style="1" customWidth="1"/>
    <col min="15362" max="15362" width="22.88671875" style="1" customWidth="1"/>
    <col min="15363" max="15363" width="23.44140625" style="1" customWidth="1"/>
    <col min="15364" max="15364" width="22.44140625" style="1" customWidth="1"/>
    <col min="15365" max="15365" width="13.88671875" style="1" customWidth="1"/>
    <col min="15366" max="15366" width="20.6640625" style="1" customWidth="1"/>
    <col min="15367" max="15367" width="18.109375" style="1" customWidth="1"/>
    <col min="15368" max="15368" width="14.88671875" style="1" bestFit="1" customWidth="1"/>
    <col min="15369" max="15369" width="11.44140625" style="1"/>
    <col min="15370" max="15370" width="17.44140625" style="1" customWidth="1"/>
    <col min="15371" max="15373" width="18.109375" style="1" customWidth="1"/>
    <col min="15374" max="15611" width="11.44140625" style="1"/>
    <col min="15612" max="15612" width="15.44140625" style="1" customWidth="1"/>
    <col min="15613" max="15613" width="9.5546875" style="1" customWidth="1"/>
    <col min="15614" max="15614" width="14.44140625" style="1" customWidth="1"/>
    <col min="15615" max="15615" width="49.88671875" style="1" customWidth="1"/>
    <col min="15616" max="15616" width="22.5546875" style="1" customWidth="1"/>
    <col min="15617" max="15617" width="23" style="1" customWidth="1"/>
    <col min="15618" max="15618" width="22.88671875" style="1" customWidth="1"/>
    <col min="15619" max="15619" width="23.44140625" style="1" customWidth="1"/>
    <col min="15620" max="15620" width="22.44140625" style="1" customWidth="1"/>
    <col min="15621" max="15621" width="13.88671875" style="1" customWidth="1"/>
    <col min="15622" max="15622" width="20.6640625" style="1" customWidth="1"/>
    <col min="15623" max="15623" width="18.109375" style="1" customWidth="1"/>
    <col min="15624" max="15624" width="14.88671875" style="1" bestFit="1" customWidth="1"/>
    <col min="15625" max="15625" width="11.44140625" style="1"/>
    <col min="15626" max="15626" width="17.44140625" style="1" customWidth="1"/>
    <col min="15627" max="15629" width="18.109375" style="1" customWidth="1"/>
    <col min="15630" max="15867" width="11.44140625" style="1"/>
    <col min="15868" max="15868" width="15.44140625" style="1" customWidth="1"/>
    <col min="15869" max="15869" width="9.5546875" style="1" customWidth="1"/>
    <col min="15870" max="15870" width="14.44140625" style="1" customWidth="1"/>
    <col min="15871" max="15871" width="49.88671875" style="1" customWidth="1"/>
    <col min="15872" max="15872" width="22.5546875" style="1" customWidth="1"/>
    <col min="15873" max="15873" width="23" style="1" customWidth="1"/>
    <col min="15874" max="15874" width="22.88671875" style="1" customWidth="1"/>
    <col min="15875" max="15875" width="23.44140625" style="1" customWidth="1"/>
    <col min="15876" max="15876" width="22.44140625" style="1" customWidth="1"/>
    <col min="15877" max="15877" width="13.88671875" style="1" customWidth="1"/>
    <col min="15878" max="15878" width="20.6640625" style="1" customWidth="1"/>
    <col min="15879" max="15879" width="18.109375" style="1" customWidth="1"/>
    <col min="15880" max="15880" width="14.88671875" style="1" bestFit="1" customWidth="1"/>
    <col min="15881" max="15881" width="11.44140625" style="1"/>
    <col min="15882" max="15882" width="17.44140625" style="1" customWidth="1"/>
    <col min="15883" max="15885" width="18.109375" style="1" customWidth="1"/>
    <col min="15886" max="16123" width="11.44140625" style="1"/>
    <col min="16124" max="16124" width="15.44140625" style="1" customWidth="1"/>
    <col min="16125" max="16125" width="9.5546875" style="1" customWidth="1"/>
    <col min="16126" max="16126" width="14.44140625" style="1" customWidth="1"/>
    <col min="16127" max="16127" width="49.88671875" style="1" customWidth="1"/>
    <col min="16128" max="16128" width="22.5546875" style="1" customWidth="1"/>
    <col min="16129" max="16129" width="23" style="1" customWidth="1"/>
    <col min="16130" max="16130" width="22.88671875" style="1" customWidth="1"/>
    <col min="16131" max="16131" width="23.44140625" style="1" customWidth="1"/>
    <col min="16132" max="16132" width="22.44140625" style="1" customWidth="1"/>
    <col min="16133" max="16133" width="13.88671875" style="1" customWidth="1"/>
    <col min="16134" max="16134" width="20.6640625" style="1" customWidth="1"/>
    <col min="16135" max="16135" width="18.109375" style="1" customWidth="1"/>
    <col min="16136" max="16136" width="14.88671875" style="1" bestFit="1" customWidth="1"/>
    <col min="16137" max="16137" width="11.44140625" style="1"/>
    <col min="16138" max="16138" width="17.44140625" style="1" customWidth="1"/>
    <col min="16139" max="16141" width="18.109375" style="1" customWidth="1"/>
    <col min="16142" max="16384" width="11.44140625" style="1"/>
  </cols>
  <sheetData>
    <row r="2" spans="1:9" ht="15" thickBot="1" x14ac:dyDescent="0.35"/>
    <row r="3" spans="1:9" s="16" customFormat="1" x14ac:dyDescent="0.3">
      <c r="A3" s="92" t="s">
        <v>0</v>
      </c>
      <c r="B3" s="93"/>
      <c r="C3" s="93"/>
      <c r="D3" s="93"/>
      <c r="E3" s="93"/>
      <c r="F3" s="93"/>
      <c r="G3" s="93"/>
      <c r="H3" s="93"/>
      <c r="I3" s="94"/>
    </row>
    <row r="4" spans="1:9" s="16" customFormat="1" ht="12.6" customHeight="1" x14ac:dyDescent="0.3">
      <c r="A4" s="95" t="s">
        <v>141</v>
      </c>
      <c r="B4" s="96"/>
      <c r="C4" s="96"/>
      <c r="D4" s="96"/>
      <c r="E4" s="96"/>
      <c r="F4" s="96"/>
      <c r="G4" s="96"/>
      <c r="H4" s="96"/>
      <c r="I4" s="97"/>
    </row>
    <row r="5" spans="1:9" ht="0.75" customHeight="1" x14ac:dyDescent="0.3">
      <c r="A5" s="2"/>
      <c r="I5" s="6"/>
    </row>
    <row r="6" spans="1:9" ht="14.4" customHeight="1" x14ac:dyDescent="0.3">
      <c r="A6" s="7" t="s">
        <v>2</v>
      </c>
      <c r="I6" s="6"/>
    </row>
    <row r="7" spans="1:9" ht="17.399999999999999" customHeight="1" thickBot="1" x14ac:dyDescent="0.35">
      <c r="A7" s="2" t="s">
        <v>142</v>
      </c>
      <c r="D7" s="138" t="s">
        <v>4</v>
      </c>
      <c r="F7" s="4" t="s">
        <v>63</v>
      </c>
      <c r="G7" s="4" t="s">
        <v>6</v>
      </c>
      <c r="H7" s="4" t="s">
        <v>143</v>
      </c>
      <c r="I7" s="6"/>
    </row>
    <row r="8" spans="1:9" ht="9.75" hidden="1" customHeight="1" thickBot="1" x14ac:dyDescent="0.35">
      <c r="A8" s="87"/>
      <c r="B8" s="89"/>
      <c r="C8" s="89"/>
      <c r="D8" s="176"/>
      <c r="E8" s="90"/>
      <c r="F8" s="90"/>
      <c r="G8" s="90"/>
      <c r="H8" s="90"/>
      <c r="I8" s="91"/>
    </row>
    <row r="9" spans="1:9" ht="39" customHeight="1" thickBot="1" x14ac:dyDescent="0.35">
      <c r="A9" s="177" t="s">
        <v>144</v>
      </c>
      <c r="B9" s="178" t="s">
        <v>145</v>
      </c>
      <c r="C9" s="178" t="s">
        <v>146</v>
      </c>
      <c r="D9" s="178" t="s">
        <v>147</v>
      </c>
      <c r="E9" s="179" t="s">
        <v>148</v>
      </c>
      <c r="F9" s="179" t="s">
        <v>149</v>
      </c>
      <c r="G9" s="179" t="s">
        <v>150</v>
      </c>
      <c r="H9" s="179" t="s">
        <v>151</v>
      </c>
      <c r="I9" s="180" t="s">
        <v>152</v>
      </c>
    </row>
    <row r="10" spans="1:9" s="16" customFormat="1" ht="24" customHeight="1" thickBot="1" x14ac:dyDescent="0.35">
      <c r="A10" s="181" t="s">
        <v>14</v>
      </c>
      <c r="B10" s="182"/>
      <c r="C10" s="182"/>
      <c r="D10" s="183" t="s">
        <v>15</v>
      </c>
      <c r="E10" s="21">
        <f>+E11+E47+E63+E70</f>
        <v>74780665239</v>
      </c>
      <c r="F10" s="21">
        <f>+F11+F47+F63+F70</f>
        <v>54788785545</v>
      </c>
      <c r="G10" s="21">
        <f>+G11+G47+G63+G70</f>
        <v>13101807415</v>
      </c>
      <c r="H10" s="21">
        <f>+H11+H47+H63+H70</f>
        <v>3303187661.3600001</v>
      </c>
      <c r="I10" s="22">
        <f>+I11+I47+I63+I70</f>
        <v>2683009861.3600001</v>
      </c>
    </row>
    <row r="11" spans="1:9" ht="15.6" x14ac:dyDescent="0.3">
      <c r="A11" s="184" t="s">
        <v>153</v>
      </c>
      <c r="B11" s="185"/>
      <c r="C11" s="185"/>
      <c r="D11" s="25" t="s">
        <v>154</v>
      </c>
      <c r="E11" s="186">
        <f>+E12</f>
        <v>45338000000</v>
      </c>
      <c r="F11" s="186">
        <f t="shared" ref="F11:I11" si="0">+F12</f>
        <v>41583000000</v>
      </c>
      <c r="G11" s="186">
        <f t="shared" si="0"/>
        <v>2934500950</v>
      </c>
      <c r="H11" s="186">
        <f t="shared" si="0"/>
        <v>2934500950</v>
      </c>
      <c r="I11" s="187">
        <f t="shared" si="0"/>
        <v>2320623150</v>
      </c>
    </row>
    <row r="12" spans="1:9" ht="15.6" x14ac:dyDescent="0.3">
      <c r="A12" s="188" t="s">
        <v>155</v>
      </c>
      <c r="B12" s="189"/>
      <c r="C12" s="189"/>
      <c r="D12" s="42" t="s">
        <v>156</v>
      </c>
      <c r="E12" s="190">
        <f>+E13+E23+E31+E38</f>
        <v>45338000000</v>
      </c>
      <c r="F12" s="190">
        <f t="shared" ref="F12:I12" si="1">+F13+F23+F31</f>
        <v>41583000000</v>
      </c>
      <c r="G12" s="190">
        <f t="shared" si="1"/>
        <v>2934500950</v>
      </c>
      <c r="H12" s="190">
        <f t="shared" si="1"/>
        <v>2934500950</v>
      </c>
      <c r="I12" s="191">
        <f t="shared" si="1"/>
        <v>2320623150</v>
      </c>
    </row>
    <row r="13" spans="1:9" ht="14.25" customHeight="1" x14ac:dyDescent="0.3">
      <c r="A13" s="188" t="s">
        <v>157</v>
      </c>
      <c r="B13" s="189"/>
      <c r="C13" s="189"/>
      <c r="D13" s="42" t="s">
        <v>158</v>
      </c>
      <c r="E13" s="190">
        <f>+E14</f>
        <v>26899000000</v>
      </c>
      <c r="F13" s="190">
        <f t="shared" ref="F13:I13" si="2">+F14</f>
        <v>26719000000</v>
      </c>
      <c r="G13" s="190">
        <f t="shared" si="2"/>
        <v>1942274537</v>
      </c>
      <c r="H13" s="190">
        <f t="shared" si="2"/>
        <v>1942274537</v>
      </c>
      <c r="I13" s="191">
        <f t="shared" si="2"/>
        <v>1942274537</v>
      </c>
    </row>
    <row r="14" spans="1:9" ht="15.6" x14ac:dyDescent="0.3">
      <c r="A14" s="188" t="s">
        <v>159</v>
      </c>
      <c r="B14" s="189"/>
      <c r="C14" s="189"/>
      <c r="D14" s="42" t="s">
        <v>160</v>
      </c>
      <c r="E14" s="190">
        <f>SUM(E15:E22)</f>
        <v>26899000000</v>
      </c>
      <c r="F14" s="190">
        <f t="shared" ref="F14:I14" si="3">SUM(F15:F22)</f>
        <v>26719000000</v>
      </c>
      <c r="G14" s="190">
        <f t="shared" si="3"/>
        <v>1942274537</v>
      </c>
      <c r="H14" s="190">
        <f t="shared" si="3"/>
        <v>1942274537</v>
      </c>
      <c r="I14" s="191">
        <f t="shared" si="3"/>
        <v>1942274537</v>
      </c>
    </row>
    <row r="15" spans="1:9" ht="15.6" x14ac:dyDescent="0.3">
      <c r="A15" s="192" t="s">
        <v>161</v>
      </c>
      <c r="B15" s="193">
        <v>20</v>
      </c>
      <c r="C15" s="193" t="s">
        <v>162</v>
      </c>
      <c r="D15" s="127" t="s">
        <v>163</v>
      </c>
      <c r="E15" s="194">
        <v>20131647703</v>
      </c>
      <c r="F15" s="194">
        <v>19951647703</v>
      </c>
      <c r="G15" s="194">
        <v>1781873766</v>
      </c>
      <c r="H15" s="194">
        <v>1781873766</v>
      </c>
      <c r="I15" s="195">
        <v>1781873766</v>
      </c>
    </row>
    <row r="16" spans="1:9" ht="15.6" x14ac:dyDescent="0.3">
      <c r="A16" s="192" t="s">
        <v>164</v>
      </c>
      <c r="B16" s="193">
        <v>20</v>
      </c>
      <c r="C16" s="193" t="s">
        <v>162</v>
      </c>
      <c r="D16" s="127" t="s">
        <v>165</v>
      </c>
      <c r="E16" s="194">
        <v>3431260170</v>
      </c>
      <c r="F16" s="194">
        <v>3431260170</v>
      </c>
      <c r="G16" s="194">
        <v>74951334</v>
      </c>
      <c r="H16" s="194">
        <v>74951334</v>
      </c>
      <c r="I16" s="195">
        <v>74951334</v>
      </c>
    </row>
    <row r="17" spans="1:9" ht="20.25" customHeight="1" x14ac:dyDescent="0.3">
      <c r="A17" s="192" t="s">
        <v>166</v>
      </c>
      <c r="B17" s="193">
        <v>20</v>
      </c>
      <c r="C17" s="193" t="s">
        <v>162</v>
      </c>
      <c r="D17" s="127" t="s">
        <v>167</v>
      </c>
      <c r="E17" s="196">
        <v>2093000</v>
      </c>
      <c r="F17" s="194">
        <v>2093000</v>
      </c>
      <c r="G17" s="194">
        <v>136385</v>
      </c>
      <c r="H17" s="194">
        <v>136385</v>
      </c>
      <c r="I17" s="195">
        <v>136385</v>
      </c>
    </row>
    <row r="18" spans="1:9" ht="20.25" customHeight="1" x14ac:dyDescent="0.3">
      <c r="A18" s="192" t="s">
        <v>168</v>
      </c>
      <c r="B18" s="193">
        <v>20</v>
      </c>
      <c r="C18" s="193" t="s">
        <v>162</v>
      </c>
      <c r="D18" s="127" t="s">
        <v>169</v>
      </c>
      <c r="E18" s="196">
        <v>1212105022</v>
      </c>
      <c r="F18" s="194">
        <v>1212105022</v>
      </c>
      <c r="G18" s="194">
        <v>0</v>
      </c>
      <c r="H18" s="194">
        <v>0</v>
      </c>
      <c r="I18" s="195">
        <v>0</v>
      </c>
    </row>
    <row r="19" spans="1:9" ht="20.25" customHeight="1" x14ac:dyDescent="0.3">
      <c r="A19" s="192" t="s">
        <v>170</v>
      </c>
      <c r="B19" s="193">
        <v>20</v>
      </c>
      <c r="C19" s="193" t="s">
        <v>162</v>
      </c>
      <c r="D19" s="127" t="s">
        <v>171</v>
      </c>
      <c r="E19" s="196">
        <v>650513971</v>
      </c>
      <c r="F19" s="194">
        <v>650513971</v>
      </c>
      <c r="G19" s="194">
        <v>53931624</v>
      </c>
      <c r="H19" s="194">
        <v>53931624</v>
      </c>
      <c r="I19" s="195">
        <v>53931624</v>
      </c>
    </row>
    <row r="20" spans="1:9" ht="30.6" customHeight="1" x14ac:dyDescent="0.3">
      <c r="A20" s="192" t="s">
        <v>172</v>
      </c>
      <c r="B20" s="193">
        <v>20</v>
      </c>
      <c r="C20" s="193" t="s">
        <v>162</v>
      </c>
      <c r="D20" s="127" t="s">
        <v>173</v>
      </c>
      <c r="E20" s="196">
        <v>60122031</v>
      </c>
      <c r="F20" s="194">
        <v>60122031</v>
      </c>
      <c r="G20" s="194">
        <v>537407</v>
      </c>
      <c r="H20" s="194">
        <v>537407</v>
      </c>
      <c r="I20" s="195">
        <v>537407</v>
      </c>
    </row>
    <row r="21" spans="1:9" ht="20.25" customHeight="1" x14ac:dyDescent="0.3">
      <c r="A21" s="192" t="s">
        <v>174</v>
      </c>
      <c r="B21" s="193">
        <v>20</v>
      </c>
      <c r="C21" s="193" t="s">
        <v>162</v>
      </c>
      <c r="D21" s="127" t="s">
        <v>175</v>
      </c>
      <c r="E21" s="196">
        <v>291907200</v>
      </c>
      <c r="F21" s="194">
        <v>291907200</v>
      </c>
      <c r="G21" s="194">
        <v>0</v>
      </c>
      <c r="H21" s="194">
        <v>0</v>
      </c>
      <c r="I21" s="195">
        <v>0</v>
      </c>
    </row>
    <row r="22" spans="1:9" ht="20.25" customHeight="1" x14ac:dyDescent="0.3">
      <c r="A22" s="192" t="s">
        <v>176</v>
      </c>
      <c r="B22" s="193">
        <v>20</v>
      </c>
      <c r="C22" s="193" t="s">
        <v>162</v>
      </c>
      <c r="D22" s="127" t="s">
        <v>177</v>
      </c>
      <c r="E22" s="196">
        <v>1119350903</v>
      </c>
      <c r="F22" s="194">
        <v>1119350903</v>
      </c>
      <c r="G22" s="194">
        <v>30844021</v>
      </c>
      <c r="H22" s="194">
        <v>30844021</v>
      </c>
      <c r="I22" s="195">
        <v>30844021</v>
      </c>
    </row>
    <row r="23" spans="1:9" ht="15.6" x14ac:dyDescent="0.3">
      <c r="A23" s="188" t="s">
        <v>178</v>
      </c>
      <c r="B23" s="189"/>
      <c r="C23" s="189"/>
      <c r="D23" s="42" t="s">
        <v>179</v>
      </c>
      <c r="E23" s="197">
        <f>SUM(E24:E30)</f>
        <v>9940000000</v>
      </c>
      <c r="F23" s="197">
        <f t="shared" ref="F23:I23" si="4">SUM(F24:F30)</f>
        <v>9940000000</v>
      </c>
      <c r="G23" s="197">
        <f t="shared" si="4"/>
        <v>787123308</v>
      </c>
      <c r="H23" s="197">
        <f t="shared" si="4"/>
        <v>787123308</v>
      </c>
      <c r="I23" s="198">
        <f t="shared" si="4"/>
        <v>173245508</v>
      </c>
    </row>
    <row r="24" spans="1:9" ht="15.6" x14ac:dyDescent="0.3">
      <c r="A24" s="192" t="s">
        <v>180</v>
      </c>
      <c r="B24" s="193">
        <v>20</v>
      </c>
      <c r="C24" s="193" t="s">
        <v>162</v>
      </c>
      <c r="D24" s="127" t="s">
        <v>181</v>
      </c>
      <c r="E24" s="196">
        <v>3082800782</v>
      </c>
      <c r="F24" s="194">
        <v>3082800782</v>
      </c>
      <c r="G24" s="194">
        <v>250750400</v>
      </c>
      <c r="H24" s="194">
        <v>250750400</v>
      </c>
      <c r="I24" s="195">
        <v>0</v>
      </c>
    </row>
    <row r="25" spans="1:9" ht="15.6" x14ac:dyDescent="0.3">
      <c r="A25" s="192" t="s">
        <v>182</v>
      </c>
      <c r="B25" s="193">
        <v>20</v>
      </c>
      <c r="C25" s="193" t="s">
        <v>162</v>
      </c>
      <c r="D25" s="127" t="s">
        <v>183</v>
      </c>
      <c r="E25" s="196">
        <v>1913990232</v>
      </c>
      <c r="F25" s="194">
        <v>1913990232</v>
      </c>
      <c r="G25" s="194">
        <v>177611600</v>
      </c>
      <c r="H25" s="194">
        <v>177611600</v>
      </c>
      <c r="I25" s="195">
        <v>0</v>
      </c>
    </row>
    <row r="26" spans="1:9" ht="15.6" x14ac:dyDescent="0.3">
      <c r="A26" s="192" t="s">
        <v>184</v>
      </c>
      <c r="B26" s="193">
        <v>20</v>
      </c>
      <c r="C26" s="193" t="s">
        <v>162</v>
      </c>
      <c r="D26" s="127" t="s">
        <v>185</v>
      </c>
      <c r="E26" s="196">
        <v>2240091652</v>
      </c>
      <c r="F26" s="194">
        <v>2240091652</v>
      </c>
      <c r="G26" s="194">
        <v>173245508</v>
      </c>
      <c r="H26" s="194">
        <v>173245508</v>
      </c>
      <c r="I26" s="195">
        <v>173245508</v>
      </c>
    </row>
    <row r="27" spans="1:9" ht="15.6" x14ac:dyDescent="0.3">
      <c r="A27" s="192" t="s">
        <v>186</v>
      </c>
      <c r="B27" s="193">
        <v>20</v>
      </c>
      <c r="C27" s="193" t="s">
        <v>162</v>
      </c>
      <c r="D27" s="127" t="s">
        <v>187</v>
      </c>
      <c r="E27" s="196">
        <v>1254094586</v>
      </c>
      <c r="F27" s="194">
        <v>1254094586</v>
      </c>
      <c r="G27" s="194">
        <v>78040300</v>
      </c>
      <c r="H27" s="194">
        <v>78040300</v>
      </c>
      <c r="I27" s="195">
        <v>0</v>
      </c>
    </row>
    <row r="28" spans="1:9" ht="31.2" x14ac:dyDescent="0.3">
      <c r="A28" s="192" t="s">
        <v>188</v>
      </c>
      <c r="B28" s="193">
        <v>20</v>
      </c>
      <c r="C28" s="193" t="s">
        <v>162</v>
      </c>
      <c r="D28" s="127" t="s">
        <v>189</v>
      </c>
      <c r="E28" s="196">
        <v>121154045</v>
      </c>
      <c r="F28" s="194">
        <v>121154045</v>
      </c>
      <c r="G28" s="194">
        <v>9915100</v>
      </c>
      <c r="H28" s="194">
        <v>9915100</v>
      </c>
      <c r="I28" s="195">
        <v>0</v>
      </c>
    </row>
    <row r="29" spans="1:9" ht="15.6" x14ac:dyDescent="0.3">
      <c r="A29" s="192" t="s">
        <v>190</v>
      </c>
      <c r="B29" s="193">
        <v>20</v>
      </c>
      <c r="C29" s="193" t="s">
        <v>162</v>
      </c>
      <c r="D29" s="127" t="s">
        <v>191</v>
      </c>
      <c r="E29" s="196">
        <v>796721252</v>
      </c>
      <c r="F29" s="194">
        <v>796721252</v>
      </c>
      <c r="G29" s="194">
        <v>58533300</v>
      </c>
      <c r="H29" s="194">
        <v>58533300</v>
      </c>
      <c r="I29" s="195">
        <v>0</v>
      </c>
    </row>
    <row r="30" spans="1:9" ht="15.6" x14ac:dyDescent="0.3">
      <c r="A30" s="192" t="s">
        <v>192</v>
      </c>
      <c r="B30" s="193">
        <v>20</v>
      </c>
      <c r="C30" s="193" t="s">
        <v>162</v>
      </c>
      <c r="D30" s="127" t="s">
        <v>193</v>
      </c>
      <c r="E30" s="196">
        <v>531147451</v>
      </c>
      <c r="F30" s="194">
        <v>531147451</v>
      </c>
      <c r="G30" s="194">
        <v>39027100</v>
      </c>
      <c r="H30" s="194">
        <v>39027100</v>
      </c>
      <c r="I30" s="195">
        <v>0</v>
      </c>
    </row>
    <row r="31" spans="1:9" ht="39.6" customHeight="1" x14ac:dyDescent="0.3">
      <c r="A31" s="188" t="s">
        <v>194</v>
      </c>
      <c r="B31" s="189"/>
      <c r="C31" s="189"/>
      <c r="D31" s="42" t="s">
        <v>195</v>
      </c>
      <c r="E31" s="197">
        <f>+E32+E36+E37</f>
        <v>4924000000</v>
      </c>
      <c r="F31" s="197">
        <f t="shared" ref="F31:I31" si="5">+F32+F36+F37</f>
        <v>4924000000</v>
      </c>
      <c r="G31" s="197">
        <f t="shared" si="5"/>
        <v>205103105</v>
      </c>
      <c r="H31" s="197">
        <f t="shared" si="5"/>
        <v>205103105</v>
      </c>
      <c r="I31" s="198">
        <f t="shared" si="5"/>
        <v>205103105</v>
      </c>
    </row>
    <row r="32" spans="1:9" ht="27" customHeight="1" x14ac:dyDescent="0.3">
      <c r="A32" s="188" t="s">
        <v>196</v>
      </c>
      <c r="B32" s="189"/>
      <c r="C32" s="189"/>
      <c r="D32" s="42" t="s">
        <v>197</v>
      </c>
      <c r="E32" s="197">
        <f>+E33+E34+E35</f>
        <v>1796714940</v>
      </c>
      <c r="F32" s="197">
        <f t="shared" ref="F32:I32" si="6">+F33+F34+F35</f>
        <v>1796714940</v>
      </c>
      <c r="G32" s="197">
        <f t="shared" si="6"/>
        <v>42776940</v>
      </c>
      <c r="H32" s="197">
        <f t="shared" si="6"/>
        <v>42776940</v>
      </c>
      <c r="I32" s="198">
        <f t="shared" si="6"/>
        <v>42776940</v>
      </c>
    </row>
    <row r="33" spans="1:9" ht="15.6" x14ac:dyDescent="0.3">
      <c r="A33" s="192" t="s">
        <v>198</v>
      </c>
      <c r="B33" s="193">
        <v>20</v>
      </c>
      <c r="C33" s="193" t="s">
        <v>162</v>
      </c>
      <c r="D33" s="127" t="s">
        <v>199</v>
      </c>
      <c r="E33" s="196">
        <v>1387771261</v>
      </c>
      <c r="F33" s="194">
        <v>1387771261</v>
      </c>
      <c r="G33" s="194">
        <v>39287993</v>
      </c>
      <c r="H33" s="194">
        <v>39287993</v>
      </c>
      <c r="I33" s="195">
        <v>39287993</v>
      </c>
    </row>
    <row r="34" spans="1:9" ht="15.6" x14ac:dyDescent="0.3">
      <c r="A34" s="192" t="s">
        <v>200</v>
      </c>
      <c r="B34" s="193">
        <v>20</v>
      </c>
      <c r="C34" s="193" t="s">
        <v>162</v>
      </c>
      <c r="D34" s="127" t="s">
        <v>201</v>
      </c>
      <c r="E34" s="196">
        <v>250000000</v>
      </c>
      <c r="F34" s="194">
        <v>250000000</v>
      </c>
      <c r="G34" s="194">
        <v>0</v>
      </c>
      <c r="H34" s="194">
        <v>0</v>
      </c>
      <c r="I34" s="195">
        <v>0</v>
      </c>
    </row>
    <row r="35" spans="1:9" ht="15.6" x14ac:dyDescent="0.3">
      <c r="A35" s="192" t="s">
        <v>202</v>
      </c>
      <c r="B35" s="193">
        <v>20</v>
      </c>
      <c r="C35" s="193" t="s">
        <v>162</v>
      </c>
      <c r="D35" s="127" t="s">
        <v>203</v>
      </c>
      <c r="E35" s="196">
        <v>158943679</v>
      </c>
      <c r="F35" s="194">
        <v>158943679</v>
      </c>
      <c r="G35" s="194">
        <v>3488947</v>
      </c>
      <c r="H35" s="194">
        <v>3488947</v>
      </c>
      <c r="I35" s="195">
        <v>3488947</v>
      </c>
    </row>
    <row r="36" spans="1:9" ht="15.6" x14ac:dyDescent="0.3">
      <c r="A36" s="192" t="s">
        <v>204</v>
      </c>
      <c r="B36" s="193">
        <v>20</v>
      </c>
      <c r="C36" s="193" t="s">
        <v>162</v>
      </c>
      <c r="D36" s="127" t="s">
        <v>205</v>
      </c>
      <c r="E36" s="194">
        <v>3054521522</v>
      </c>
      <c r="F36" s="194">
        <v>3054521522</v>
      </c>
      <c r="G36" s="194">
        <v>162326165</v>
      </c>
      <c r="H36" s="194">
        <v>162326165</v>
      </c>
      <c r="I36" s="195">
        <v>162326165</v>
      </c>
    </row>
    <row r="37" spans="1:9" ht="15.6" x14ac:dyDescent="0.3">
      <c r="A37" s="192" t="s">
        <v>206</v>
      </c>
      <c r="B37" s="193">
        <v>20</v>
      </c>
      <c r="C37" s="193" t="s">
        <v>162</v>
      </c>
      <c r="D37" s="127" t="s">
        <v>207</v>
      </c>
      <c r="E37" s="194">
        <v>72763538</v>
      </c>
      <c r="F37" s="194">
        <v>72763538</v>
      </c>
      <c r="G37" s="194">
        <v>0</v>
      </c>
      <c r="H37" s="194">
        <v>0</v>
      </c>
      <c r="I37" s="195">
        <v>0</v>
      </c>
    </row>
    <row r="38" spans="1:9" ht="43.95" customHeight="1" thickBot="1" x14ac:dyDescent="0.35">
      <c r="A38" s="199" t="s">
        <v>208</v>
      </c>
      <c r="B38" s="200">
        <v>20</v>
      </c>
      <c r="C38" s="200" t="s">
        <v>162</v>
      </c>
      <c r="D38" s="132" t="s">
        <v>209</v>
      </c>
      <c r="E38" s="201">
        <v>3575000000</v>
      </c>
      <c r="F38" s="201">
        <v>0</v>
      </c>
      <c r="G38" s="201">
        <v>0</v>
      </c>
      <c r="H38" s="201">
        <v>0</v>
      </c>
      <c r="I38" s="202">
        <v>0</v>
      </c>
    </row>
    <row r="39" spans="1:9" ht="10.95" customHeight="1" thickBot="1" x14ac:dyDescent="0.35">
      <c r="A39" s="203"/>
      <c r="B39" s="204"/>
      <c r="C39" s="204"/>
      <c r="D39" s="205"/>
      <c r="E39" s="206"/>
      <c r="F39" s="206"/>
      <c r="G39" s="207"/>
      <c r="H39" s="206"/>
      <c r="I39" s="208"/>
    </row>
    <row r="40" spans="1:9" s="16" customFormat="1" x14ac:dyDescent="0.3">
      <c r="A40" s="92" t="s">
        <v>0</v>
      </c>
      <c r="B40" s="93"/>
      <c r="C40" s="93"/>
      <c r="D40" s="93"/>
      <c r="E40" s="93"/>
      <c r="F40" s="93"/>
      <c r="G40" s="93"/>
      <c r="H40" s="93"/>
      <c r="I40" s="94"/>
    </row>
    <row r="41" spans="1:9" s="16" customFormat="1" x14ac:dyDescent="0.3">
      <c r="A41" s="95" t="s">
        <v>141</v>
      </c>
      <c r="B41" s="96"/>
      <c r="C41" s="96"/>
      <c r="D41" s="96"/>
      <c r="E41" s="96"/>
      <c r="F41" s="96"/>
      <c r="G41" s="96"/>
      <c r="H41" s="96"/>
      <c r="I41" s="97"/>
    </row>
    <row r="42" spans="1:9" hidden="1" x14ac:dyDescent="0.3">
      <c r="A42" s="2"/>
      <c r="I42" s="6"/>
    </row>
    <row r="43" spans="1:9" ht="18.600000000000001" customHeight="1" x14ac:dyDescent="0.3">
      <c r="A43" s="7" t="s">
        <v>2</v>
      </c>
      <c r="E43" s="209"/>
      <c r="I43" s="6"/>
    </row>
    <row r="44" spans="1:9" ht="13.2" customHeight="1" thickBot="1" x14ac:dyDescent="0.35">
      <c r="A44" s="2" t="s">
        <v>142</v>
      </c>
      <c r="D44" s="138" t="s">
        <v>4</v>
      </c>
      <c r="F44" s="4" t="str">
        <f>F7</f>
        <v>MES:</v>
      </c>
      <c r="G44" s="4" t="str">
        <f>G7</f>
        <v>ENERO</v>
      </c>
      <c r="H44" s="4" t="str">
        <f>H7</f>
        <v xml:space="preserve">                                VIGENCIA FISCAL:      2019</v>
      </c>
      <c r="I44" s="6"/>
    </row>
    <row r="45" spans="1:9" ht="28.5" hidden="1" customHeight="1" thickBot="1" x14ac:dyDescent="0.35">
      <c r="A45" s="2"/>
      <c r="I45" s="6"/>
    </row>
    <row r="46" spans="1:9" ht="33.75" customHeight="1" thickBot="1" x14ac:dyDescent="0.35">
      <c r="A46" s="210" t="s">
        <v>144</v>
      </c>
      <c r="B46" s="211" t="s">
        <v>145</v>
      </c>
      <c r="C46" s="211" t="s">
        <v>146</v>
      </c>
      <c r="D46" s="211" t="s">
        <v>147</v>
      </c>
      <c r="E46" s="212" t="s">
        <v>148</v>
      </c>
      <c r="F46" s="212" t="s">
        <v>149</v>
      </c>
      <c r="G46" s="212" t="s">
        <v>150</v>
      </c>
      <c r="H46" s="212" t="s">
        <v>151</v>
      </c>
      <c r="I46" s="213" t="s">
        <v>152</v>
      </c>
    </row>
    <row r="47" spans="1:9" ht="31.5" customHeight="1" x14ac:dyDescent="0.3">
      <c r="A47" s="214" t="s">
        <v>210</v>
      </c>
      <c r="B47" s="215"/>
      <c r="C47" s="215"/>
      <c r="D47" s="216" t="s">
        <v>211</v>
      </c>
      <c r="E47" s="217">
        <f>+E48+E51</f>
        <v>17402665239</v>
      </c>
      <c r="F47" s="217">
        <f t="shared" ref="F47:I47" si="7">+F48+F51</f>
        <v>13205785545</v>
      </c>
      <c r="G47" s="217">
        <f t="shared" si="7"/>
        <v>10167306465</v>
      </c>
      <c r="H47" s="217">
        <f t="shared" si="7"/>
        <v>368686711.36000001</v>
      </c>
      <c r="I47" s="218">
        <f t="shared" si="7"/>
        <v>362386711.36000001</v>
      </c>
    </row>
    <row r="48" spans="1:9" ht="15.6" x14ac:dyDescent="0.3">
      <c r="A48" s="188" t="s">
        <v>212</v>
      </c>
      <c r="B48" s="189"/>
      <c r="C48" s="189"/>
      <c r="D48" s="42" t="s">
        <v>213</v>
      </c>
      <c r="E48" s="190">
        <f>+E49</f>
        <v>7000000</v>
      </c>
      <c r="F48" s="190">
        <f t="shared" ref="F48:I49" si="8">+F49</f>
        <v>0</v>
      </c>
      <c r="G48" s="190">
        <f t="shared" si="8"/>
        <v>0</v>
      </c>
      <c r="H48" s="190">
        <f t="shared" si="8"/>
        <v>0</v>
      </c>
      <c r="I48" s="191">
        <f t="shared" si="8"/>
        <v>0</v>
      </c>
    </row>
    <row r="49" spans="1:9" ht="20.25" customHeight="1" x14ac:dyDescent="0.3">
      <c r="A49" s="188" t="s">
        <v>214</v>
      </c>
      <c r="B49" s="189"/>
      <c r="C49" s="189"/>
      <c r="D49" s="42" t="s">
        <v>215</v>
      </c>
      <c r="E49" s="190">
        <f>+E50</f>
        <v>7000000</v>
      </c>
      <c r="F49" s="190">
        <f t="shared" si="8"/>
        <v>0</v>
      </c>
      <c r="G49" s="190">
        <f t="shared" si="8"/>
        <v>0</v>
      </c>
      <c r="H49" s="190">
        <f t="shared" si="8"/>
        <v>0</v>
      </c>
      <c r="I49" s="191">
        <f t="shared" si="8"/>
        <v>0</v>
      </c>
    </row>
    <row r="50" spans="1:9" ht="31.2" x14ac:dyDescent="0.3">
      <c r="A50" s="192" t="s">
        <v>216</v>
      </c>
      <c r="B50" s="193">
        <v>20</v>
      </c>
      <c r="C50" s="193" t="s">
        <v>162</v>
      </c>
      <c r="D50" s="127" t="s">
        <v>217</v>
      </c>
      <c r="E50" s="194">
        <v>7000000</v>
      </c>
      <c r="F50" s="197"/>
      <c r="G50" s="197"/>
      <c r="H50" s="197"/>
      <c r="I50" s="198"/>
    </row>
    <row r="51" spans="1:9" ht="21.75" customHeight="1" x14ac:dyDescent="0.3">
      <c r="A51" s="188" t="s">
        <v>218</v>
      </c>
      <c r="B51" s="189"/>
      <c r="C51" s="189"/>
      <c r="D51" s="42" t="s">
        <v>219</v>
      </c>
      <c r="E51" s="197">
        <f>+E52+E56</f>
        <v>17395665239</v>
      </c>
      <c r="F51" s="197">
        <f t="shared" ref="F51:I51" si="9">+F52+F56</f>
        <v>13205785545</v>
      </c>
      <c r="G51" s="197">
        <f t="shared" si="9"/>
        <v>10167306465</v>
      </c>
      <c r="H51" s="197">
        <f t="shared" si="9"/>
        <v>368686711.36000001</v>
      </c>
      <c r="I51" s="198">
        <f t="shared" si="9"/>
        <v>362386711.36000001</v>
      </c>
    </row>
    <row r="52" spans="1:9" ht="22.5" customHeight="1" x14ac:dyDescent="0.3">
      <c r="A52" s="188" t="s">
        <v>220</v>
      </c>
      <c r="B52" s="189"/>
      <c r="C52" s="189"/>
      <c r="D52" s="42" t="s">
        <v>221</v>
      </c>
      <c r="E52" s="190">
        <f>SUM(E53:E55)</f>
        <v>224493884</v>
      </c>
      <c r="F52" s="190">
        <f>SUM(F53:F55)</f>
        <v>143993884</v>
      </c>
      <c r="G52" s="190">
        <f>SUM(G53:G55)</f>
        <v>86058501</v>
      </c>
      <c r="H52" s="190">
        <f>SUM(H53:H55)</f>
        <v>0</v>
      </c>
      <c r="I52" s="191">
        <f>SUM(I53:I55)</f>
        <v>0</v>
      </c>
    </row>
    <row r="53" spans="1:9" ht="45.6" customHeight="1" x14ac:dyDescent="0.3">
      <c r="A53" s="192" t="s">
        <v>222</v>
      </c>
      <c r="B53" s="193">
        <v>20</v>
      </c>
      <c r="C53" s="193" t="s">
        <v>162</v>
      </c>
      <c r="D53" s="127" t="s">
        <v>223</v>
      </c>
      <c r="E53" s="194">
        <v>34000000</v>
      </c>
      <c r="F53" s="194">
        <v>0</v>
      </c>
      <c r="G53" s="194">
        <v>0</v>
      </c>
      <c r="H53" s="194">
        <v>0</v>
      </c>
      <c r="I53" s="195">
        <v>0</v>
      </c>
    </row>
    <row r="54" spans="1:9" ht="34.950000000000003" customHeight="1" x14ac:dyDescent="0.3">
      <c r="A54" s="219" t="s">
        <v>224</v>
      </c>
      <c r="B54" s="193">
        <v>20</v>
      </c>
      <c r="C54" s="193" t="s">
        <v>162</v>
      </c>
      <c r="D54" s="127" t="s">
        <v>225</v>
      </c>
      <c r="E54" s="194">
        <v>132564403</v>
      </c>
      <c r="F54" s="194">
        <v>86064403</v>
      </c>
      <c r="G54" s="194">
        <v>86058501</v>
      </c>
      <c r="H54" s="194">
        <v>0</v>
      </c>
      <c r="I54" s="195">
        <v>0</v>
      </c>
    </row>
    <row r="55" spans="1:9" ht="34.950000000000003" customHeight="1" x14ac:dyDescent="0.3">
      <c r="A55" s="219" t="s">
        <v>226</v>
      </c>
      <c r="B55" s="193">
        <v>20</v>
      </c>
      <c r="C55" s="193" t="s">
        <v>162</v>
      </c>
      <c r="D55" s="127" t="s">
        <v>227</v>
      </c>
      <c r="E55" s="194">
        <v>57929481</v>
      </c>
      <c r="F55" s="194">
        <v>57929481</v>
      </c>
      <c r="G55" s="194">
        <v>0</v>
      </c>
      <c r="H55" s="194">
        <v>0</v>
      </c>
      <c r="I55" s="195">
        <v>0</v>
      </c>
    </row>
    <row r="56" spans="1:9" ht="31.5" customHeight="1" x14ac:dyDescent="0.3">
      <c r="A56" s="188" t="s">
        <v>228</v>
      </c>
      <c r="B56" s="193"/>
      <c r="C56" s="193"/>
      <c r="D56" s="42" t="s">
        <v>229</v>
      </c>
      <c r="E56" s="190">
        <f>SUM(E57:E62)</f>
        <v>17171171355</v>
      </c>
      <c r="F56" s="190">
        <f t="shared" ref="F56:I56" si="10">SUM(F57:F62)</f>
        <v>13061791661</v>
      </c>
      <c r="G56" s="190">
        <f t="shared" si="10"/>
        <v>10081247964</v>
      </c>
      <c r="H56" s="190">
        <f t="shared" si="10"/>
        <v>368686711.36000001</v>
      </c>
      <c r="I56" s="191">
        <f t="shared" si="10"/>
        <v>362386711.36000001</v>
      </c>
    </row>
    <row r="57" spans="1:9" ht="33" customHeight="1" x14ac:dyDescent="0.3">
      <c r="A57" s="192" t="s">
        <v>230</v>
      </c>
      <c r="B57" s="193">
        <v>20</v>
      </c>
      <c r="C57" s="193" t="s">
        <v>162</v>
      </c>
      <c r="D57" s="127" t="s">
        <v>231</v>
      </c>
      <c r="E57" s="194">
        <v>30000000</v>
      </c>
      <c r="F57" s="194">
        <v>25000000</v>
      </c>
      <c r="G57" s="194">
        <v>0</v>
      </c>
      <c r="H57" s="194">
        <v>0</v>
      </c>
      <c r="I57" s="195">
        <v>0</v>
      </c>
    </row>
    <row r="58" spans="1:9" ht="65.400000000000006" customHeight="1" x14ac:dyDescent="0.3">
      <c r="A58" s="192" t="s">
        <v>232</v>
      </c>
      <c r="B58" s="193">
        <v>20</v>
      </c>
      <c r="C58" s="193" t="s">
        <v>162</v>
      </c>
      <c r="D58" s="127" t="s">
        <v>233</v>
      </c>
      <c r="E58" s="194">
        <v>972400000</v>
      </c>
      <c r="F58" s="194">
        <v>916400000</v>
      </c>
      <c r="G58" s="194">
        <v>538931068</v>
      </c>
      <c r="H58" s="194">
        <v>41746193</v>
      </c>
      <c r="I58" s="195">
        <v>41746193</v>
      </c>
    </row>
    <row r="59" spans="1:9" ht="43.95" customHeight="1" x14ac:dyDescent="0.3">
      <c r="A59" s="192" t="s">
        <v>234</v>
      </c>
      <c r="B59" s="193">
        <v>20</v>
      </c>
      <c r="C59" s="193" t="s">
        <v>162</v>
      </c>
      <c r="D59" s="127" t="s">
        <v>235</v>
      </c>
      <c r="E59" s="194">
        <v>7547100001</v>
      </c>
      <c r="F59" s="194">
        <v>6154858940</v>
      </c>
      <c r="G59" s="194">
        <v>5741459316</v>
      </c>
      <c r="H59" s="194">
        <v>304110344.36000001</v>
      </c>
      <c r="I59" s="195">
        <v>304110344.36000001</v>
      </c>
    </row>
    <row r="60" spans="1:9" ht="32.4" customHeight="1" x14ac:dyDescent="0.3">
      <c r="A60" s="192" t="s">
        <v>236</v>
      </c>
      <c r="B60" s="193">
        <v>20</v>
      </c>
      <c r="C60" s="193" t="s">
        <v>162</v>
      </c>
      <c r="D60" s="127" t="s">
        <v>237</v>
      </c>
      <c r="E60" s="194">
        <v>8239671354</v>
      </c>
      <c r="F60" s="194">
        <v>5618032721</v>
      </c>
      <c r="G60" s="194">
        <v>3771615791</v>
      </c>
      <c r="H60" s="194">
        <v>14722928</v>
      </c>
      <c r="I60" s="195">
        <v>8422928</v>
      </c>
    </row>
    <row r="61" spans="1:9" ht="32.4" customHeight="1" x14ac:dyDescent="0.3">
      <c r="A61" s="192" t="s">
        <v>238</v>
      </c>
      <c r="B61" s="193">
        <v>20</v>
      </c>
      <c r="C61" s="193" t="s">
        <v>162</v>
      </c>
      <c r="D61" s="127" t="s">
        <v>239</v>
      </c>
      <c r="E61" s="194">
        <v>352000000</v>
      </c>
      <c r="F61" s="194">
        <v>317500000</v>
      </c>
      <c r="G61" s="194">
        <v>0</v>
      </c>
      <c r="H61" s="194">
        <v>0</v>
      </c>
      <c r="I61" s="195">
        <v>0</v>
      </c>
    </row>
    <row r="62" spans="1:9" ht="23.4" customHeight="1" x14ac:dyDescent="0.3">
      <c r="A62" s="192" t="s">
        <v>240</v>
      </c>
      <c r="B62" s="193">
        <v>20</v>
      </c>
      <c r="C62" s="193" t="s">
        <v>162</v>
      </c>
      <c r="D62" s="127" t="s">
        <v>241</v>
      </c>
      <c r="E62" s="194">
        <v>30000000</v>
      </c>
      <c r="F62" s="194">
        <v>30000000</v>
      </c>
      <c r="G62" s="194">
        <v>29241789</v>
      </c>
      <c r="H62" s="194">
        <v>8107246</v>
      </c>
      <c r="I62" s="195">
        <v>8107246</v>
      </c>
    </row>
    <row r="63" spans="1:9" ht="18.75" customHeight="1" x14ac:dyDescent="0.3">
      <c r="A63" s="188" t="s">
        <v>242</v>
      </c>
      <c r="B63" s="189"/>
      <c r="C63" s="189"/>
      <c r="D63" s="42" t="s">
        <v>243</v>
      </c>
      <c r="E63" s="190">
        <f>+E64</f>
        <v>8464000000</v>
      </c>
      <c r="F63" s="190">
        <f>+F64</f>
        <v>0</v>
      </c>
      <c r="G63" s="190">
        <f>+G64</f>
        <v>0</v>
      </c>
      <c r="H63" s="190">
        <f>+H64</f>
        <v>0</v>
      </c>
      <c r="I63" s="191">
        <f>+I64</f>
        <v>0</v>
      </c>
    </row>
    <row r="64" spans="1:9" ht="18.75" customHeight="1" x14ac:dyDescent="0.3">
      <c r="A64" s="188" t="s">
        <v>244</v>
      </c>
      <c r="B64" s="189"/>
      <c r="C64" s="189"/>
      <c r="D64" s="42" t="s">
        <v>245</v>
      </c>
      <c r="E64" s="190">
        <f>+E65</f>
        <v>8464000000</v>
      </c>
      <c r="F64" s="190">
        <f t="shared" ref="F64:I64" si="11">+F65</f>
        <v>0</v>
      </c>
      <c r="G64" s="190">
        <f t="shared" si="11"/>
        <v>0</v>
      </c>
      <c r="H64" s="190">
        <f t="shared" si="11"/>
        <v>0</v>
      </c>
      <c r="I64" s="191">
        <f t="shared" si="11"/>
        <v>0</v>
      </c>
    </row>
    <row r="65" spans="1:9" ht="18.75" customHeight="1" x14ac:dyDescent="0.3">
      <c r="A65" s="188" t="s">
        <v>246</v>
      </c>
      <c r="B65" s="189"/>
      <c r="C65" s="189"/>
      <c r="D65" s="42" t="s">
        <v>247</v>
      </c>
      <c r="E65" s="190">
        <f>SUM(E66:E69)</f>
        <v>8464000000</v>
      </c>
      <c r="F65" s="190">
        <f>+F69</f>
        <v>0</v>
      </c>
      <c r="G65" s="190">
        <f>+G69</f>
        <v>0</v>
      </c>
      <c r="H65" s="190">
        <f>+H69</f>
        <v>0</v>
      </c>
      <c r="I65" s="191">
        <f>+I69</f>
        <v>0</v>
      </c>
    </row>
    <row r="66" spans="1:9" ht="18.75" customHeight="1" x14ac:dyDescent="0.3">
      <c r="A66" s="192" t="s">
        <v>248</v>
      </c>
      <c r="B66" s="193">
        <v>20</v>
      </c>
      <c r="C66" s="193" t="s">
        <v>162</v>
      </c>
      <c r="D66" s="127" t="s">
        <v>249</v>
      </c>
      <c r="E66" s="194">
        <v>1573000000</v>
      </c>
      <c r="F66" s="194">
        <v>0</v>
      </c>
      <c r="G66" s="194">
        <v>0</v>
      </c>
      <c r="H66" s="194">
        <v>0</v>
      </c>
      <c r="I66" s="195">
        <v>0</v>
      </c>
    </row>
    <row r="67" spans="1:9" ht="18.75" customHeight="1" x14ac:dyDescent="0.3">
      <c r="A67" s="192" t="s">
        <v>250</v>
      </c>
      <c r="B67" s="193">
        <v>11</v>
      </c>
      <c r="C67" s="193" t="s">
        <v>251</v>
      </c>
      <c r="D67" s="127" t="s">
        <v>252</v>
      </c>
      <c r="E67" s="194">
        <v>541000000</v>
      </c>
      <c r="F67" s="194">
        <v>0</v>
      </c>
      <c r="G67" s="194">
        <v>0</v>
      </c>
      <c r="H67" s="194">
        <v>0</v>
      </c>
      <c r="I67" s="195">
        <v>0</v>
      </c>
    </row>
    <row r="68" spans="1:9" ht="18.75" customHeight="1" x14ac:dyDescent="0.3">
      <c r="A68" s="192" t="s">
        <v>253</v>
      </c>
      <c r="B68" s="193">
        <v>11</v>
      </c>
      <c r="C68" s="193" t="s">
        <v>251</v>
      </c>
      <c r="D68" s="127" t="s">
        <v>254</v>
      </c>
      <c r="E68" s="194">
        <v>1200000000</v>
      </c>
      <c r="F68" s="194">
        <v>0</v>
      </c>
      <c r="G68" s="194">
        <v>0</v>
      </c>
      <c r="H68" s="194">
        <v>0</v>
      </c>
      <c r="I68" s="195">
        <v>0</v>
      </c>
    </row>
    <row r="69" spans="1:9" ht="18.75" customHeight="1" x14ac:dyDescent="0.3">
      <c r="A69" s="192" t="s">
        <v>253</v>
      </c>
      <c r="B69" s="193">
        <v>20</v>
      </c>
      <c r="C69" s="193" t="s">
        <v>162</v>
      </c>
      <c r="D69" s="127" t="s">
        <v>254</v>
      </c>
      <c r="E69" s="194">
        <v>5150000000</v>
      </c>
      <c r="F69" s="194">
        <v>0</v>
      </c>
      <c r="G69" s="194">
        <v>0</v>
      </c>
      <c r="H69" s="194">
        <v>0</v>
      </c>
      <c r="I69" s="195">
        <v>0</v>
      </c>
    </row>
    <row r="70" spans="1:9" ht="35.4" customHeight="1" x14ac:dyDescent="0.3">
      <c r="A70" s="188" t="s">
        <v>16</v>
      </c>
      <c r="B70" s="189"/>
      <c r="C70" s="189"/>
      <c r="D70" s="42" t="s">
        <v>17</v>
      </c>
      <c r="E70" s="190">
        <f>+E71</f>
        <v>3576000000</v>
      </c>
      <c r="F70" s="190">
        <f t="shared" ref="F70:I71" si="12">+F71</f>
        <v>0</v>
      </c>
      <c r="G70" s="190">
        <f t="shared" si="12"/>
        <v>0</v>
      </c>
      <c r="H70" s="190">
        <f t="shared" si="12"/>
        <v>0</v>
      </c>
      <c r="I70" s="191">
        <f t="shared" si="12"/>
        <v>0</v>
      </c>
    </row>
    <row r="71" spans="1:9" ht="18.75" customHeight="1" x14ac:dyDescent="0.3">
      <c r="A71" s="188" t="s">
        <v>18</v>
      </c>
      <c r="B71" s="189"/>
      <c r="C71" s="189"/>
      <c r="D71" s="42" t="s">
        <v>19</v>
      </c>
      <c r="E71" s="190">
        <f>+E72</f>
        <v>3576000000</v>
      </c>
      <c r="F71" s="190">
        <f t="shared" si="12"/>
        <v>0</v>
      </c>
      <c r="G71" s="190">
        <f t="shared" si="12"/>
        <v>0</v>
      </c>
      <c r="H71" s="190">
        <f t="shared" si="12"/>
        <v>0</v>
      </c>
      <c r="I71" s="191">
        <f t="shared" si="12"/>
        <v>0</v>
      </c>
    </row>
    <row r="72" spans="1:9" ht="39" customHeight="1" thickBot="1" x14ac:dyDescent="0.35">
      <c r="A72" s="220" t="s">
        <v>20</v>
      </c>
      <c r="B72" s="200">
        <v>20</v>
      </c>
      <c r="C72" s="200" t="s">
        <v>162</v>
      </c>
      <c r="D72" s="149" t="s">
        <v>17</v>
      </c>
      <c r="E72" s="221">
        <v>3576000000</v>
      </c>
      <c r="F72" s="221">
        <v>0</v>
      </c>
      <c r="G72" s="221">
        <v>0</v>
      </c>
      <c r="H72" s="221">
        <v>0</v>
      </c>
      <c r="I72" s="222">
        <v>0</v>
      </c>
    </row>
    <row r="73" spans="1:9" ht="16.2" thickBot="1" x14ac:dyDescent="0.35">
      <c r="A73" s="203"/>
      <c r="B73" s="204"/>
      <c r="C73" s="204"/>
      <c r="D73" s="205"/>
      <c r="E73" s="207"/>
      <c r="F73" s="207"/>
      <c r="G73" s="207"/>
      <c r="H73" s="207"/>
      <c r="I73" s="207"/>
    </row>
    <row r="74" spans="1:9" s="16" customFormat="1" x14ac:dyDescent="0.3">
      <c r="A74" s="92" t="s">
        <v>0</v>
      </c>
      <c r="B74" s="93"/>
      <c r="C74" s="93"/>
      <c r="D74" s="93"/>
      <c r="E74" s="93"/>
      <c r="F74" s="93"/>
      <c r="G74" s="93"/>
      <c r="H74" s="93"/>
      <c r="I74" s="94"/>
    </row>
    <row r="75" spans="1:9" s="16" customFormat="1" ht="12" customHeight="1" x14ac:dyDescent="0.3">
      <c r="A75" s="95" t="s">
        <v>141</v>
      </c>
      <c r="B75" s="96"/>
      <c r="C75" s="96"/>
      <c r="D75" s="96"/>
      <c r="E75" s="96"/>
      <c r="F75" s="96"/>
      <c r="G75" s="96"/>
      <c r="H75" s="96"/>
      <c r="I75" s="97"/>
    </row>
    <row r="76" spans="1:9" ht="3" hidden="1" customHeight="1" x14ac:dyDescent="0.3">
      <c r="A76" s="2"/>
      <c r="I76" s="6"/>
    </row>
    <row r="77" spans="1:9" ht="14.25" customHeight="1" x14ac:dyDescent="0.3">
      <c r="A77" s="7" t="s">
        <v>2</v>
      </c>
      <c r="I77" s="6"/>
    </row>
    <row r="78" spans="1:9" ht="9.75" hidden="1" customHeight="1" x14ac:dyDescent="0.3">
      <c r="A78" s="2"/>
      <c r="I78" s="8"/>
    </row>
    <row r="79" spans="1:9" x14ac:dyDescent="0.3">
      <c r="A79" s="2" t="s">
        <v>142</v>
      </c>
      <c r="D79" s="138" t="s">
        <v>4</v>
      </c>
      <c r="F79" s="4" t="str">
        <f>F44</f>
        <v>MES:</v>
      </c>
      <c r="G79" s="4" t="str">
        <f>G7</f>
        <v>ENERO</v>
      </c>
      <c r="H79" s="4" t="str">
        <f>H44</f>
        <v xml:space="preserve">                                VIGENCIA FISCAL:      2019</v>
      </c>
      <c r="I79" s="6"/>
    </row>
    <row r="80" spans="1:9" ht="1.5" customHeight="1" thickBot="1" x14ac:dyDescent="0.35">
      <c r="A80" s="2"/>
      <c r="I80" s="6"/>
    </row>
    <row r="81" spans="1:10" ht="15" thickBot="1" x14ac:dyDescent="0.35">
      <c r="A81" s="223"/>
      <c r="B81" s="224"/>
      <c r="C81" s="224"/>
      <c r="D81" s="225"/>
      <c r="E81" s="226"/>
      <c r="F81" s="226"/>
      <c r="G81" s="226"/>
      <c r="H81" s="226"/>
      <c r="I81" s="227"/>
    </row>
    <row r="82" spans="1:10" ht="27" customHeight="1" thickBot="1" x14ac:dyDescent="0.35">
      <c r="A82" s="210" t="s">
        <v>144</v>
      </c>
      <c r="B82" s="211" t="s">
        <v>145</v>
      </c>
      <c r="C82" s="211" t="s">
        <v>146</v>
      </c>
      <c r="D82" s="211" t="s">
        <v>147</v>
      </c>
      <c r="E82" s="212" t="s">
        <v>148</v>
      </c>
      <c r="F82" s="212" t="s">
        <v>149</v>
      </c>
      <c r="G82" s="212" t="s">
        <v>150</v>
      </c>
      <c r="H82" s="212" t="s">
        <v>151</v>
      </c>
      <c r="I82" s="213" t="s">
        <v>152</v>
      </c>
    </row>
    <row r="83" spans="1:10" ht="16.5" customHeight="1" x14ac:dyDescent="0.3">
      <c r="A83" s="214" t="s">
        <v>255</v>
      </c>
      <c r="B83" s="215"/>
      <c r="C83" s="215"/>
      <c r="D83" s="216" t="s">
        <v>256</v>
      </c>
      <c r="E83" s="228">
        <f>+E84</f>
        <v>608283882399</v>
      </c>
      <c r="F83" s="228">
        <f t="shared" ref="F83:I83" si="13">+F84</f>
        <v>0</v>
      </c>
      <c r="G83" s="228">
        <f t="shared" si="13"/>
        <v>0</v>
      </c>
      <c r="H83" s="228">
        <f t="shared" si="13"/>
        <v>0</v>
      </c>
      <c r="I83" s="229">
        <f t="shared" si="13"/>
        <v>0</v>
      </c>
    </row>
    <row r="84" spans="1:10" ht="15.6" x14ac:dyDescent="0.3">
      <c r="A84" s="188" t="s">
        <v>257</v>
      </c>
      <c r="B84" s="189"/>
      <c r="C84" s="189"/>
      <c r="D84" s="42" t="s">
        <v>256</v>
      </c>
      <c r="E84" s="32">
        <f>+E85+E88</f>
        <v>608283882399</v>
      </c>
      <c r="F84" s="32">
        <f t="shared" ref="F84:I84" si="14">+F85+F88</f>
        <v>0</v>
      </c>
      <c r="G84" s="32">
        <f t="shared" si="14"/>
        <v>0</v>
      </c>
      <c r="H84" s="32">
        <f t="shared" si="14"/>
        <v>0</v>
      </c>
      <c r="I84" s="33">
        <f t="shared" si="14"/>
        <v>0</v>
      </c>
    </row>
    <row r="85" spans="1:10" ht="15.6" x14ac:dyDescent="0.3">
      <c r="A85" s="188" t="s">
        <v>258</v>
      </c>
      <c r="B85" s="189"/>
      <c r="C85" s="189"/>
      <c r="D85" s="42" t="s">
        <v>259</v>
      </c>
      <c r="E85" s="32">
        <f>+E86</f>
        <v>118447882399</v>
      </c>
      <c r="F85" s="32">
        <f t="shared" ref="F85:I86" si="15">+F86</f>
        <v>0</v>
      </c>
      <c r="G85" s="32">
        <f t="shared" si="15"/>
        <v>0</v>
      </c>
      <c r="H85" s="32">
        <f t="shared" si="15"/>
        <v>0</v>
      </c>
      <c r="I85" s="33">
        <f t="shared" si="15"/>
        <v>0</v>
      </c>
    </row>
    <row r="86" spans="1:10" ht="15.6" x14ac:dyDescent="0.3">
      <c r="A86" s="188" t="s">
        <v>260</v>
      </c>
      <c r="B86" s="189"/>
      <c r="C86" s="189"/>
      <c r="D86" s="42" t="s">
        <v>261</v>
      </c>
      <c r="E86" s="32">
        <f>+E87</f>
        <v>118447882399</v>
      </c>
      <c r="F86" s="32">
        <f t="shared" si="15"/>
        <v>0</v>
      </c>
      <c r="G86" s="32">
        <f t="shared" si="15"/>
        <v>0</v>
      </c>
      <c r="H86" s="32">
        <f t="shared" si="15"/>
        <v>0</v>
      </c>
      <c r="I86" s="33">
        <f t="shared" si="15"/>
        <v>0</v>
      </c>
    </row>
    <row r="87" spans="1:10" ht="15.6" x14ac:dyDescent="0.3">
      <c r="A87" s="192" t="s">
        <v>262</v>
      </c>
      <c r="B87" s="193">
        <v>11</v>
      </c>
      <c r="C87" s="193" t="s">
        <v>251</v>
      </c>
      <c r="D87" s="127" t="s">
        <v>263</v>
      </c>
      <c r="E87" s="37">
        <v>118447882399</v>
      </c>
      <c r="F87" s="37">
        <v>0</v>
      </c>
      <c r="G87" s="37">
        <v>0</v>
      </c>
      <c r="H87" s="37">
        <v>0</v>
      </c>
      <c r="I87" s="39">
        <v>0</v>
      </c>
    </row>
    <row r="88" spans="1:10" ht="15.6" x14ac:dyDescent="0.3">
      <c r="A88" s="188" t="s">
        <v>264</v>
      </c>
      <c r="B88" s="189"/>
      <c r="C88" s="189"/>
      <c r="D88" s="42" t="s">
        <v>265</v>
      </c>
      <c r="E88" s="32">
        <f>+E89</f>
        <v>489836000000</v>
      </c>
      <c r="F88" s="32">
        <f t="shared" ref="F88:I88" si="16">+F89</f>
        <v>0</v>
      </c>
      <c r="G88" s="32">
        <f t="shared" si="16"/>
        <v>0</v>
      </c>
      <c r="H88" s="32">
        <f t="shared" si="16"/>
        <v>0</v>
      </c>
      <c r="I88" s="33">
        <f t="shared" si="16"/>
        <v>0</v>
      </c>
    </row>
    <row r="89" spans="1:10" ht="16.5" customHeight="1" thickBot="1" x14ac:dyDescent="0.35">
      <c r="A89" s="230" t="s">
        <v>266</v>
      </c>
      <c r="B89" s="231">
        <v>11</v>
      </c>
      <c r="C89" s="231" t="s">
        <v>251</v>
      </c>
      <c r="D89" s="156" t="s">
        <v>267</v>
      </c>
      <c r="E89" s="48">
        <v>489836000000</v>
      </c>
      <c r="F89" s="48">
        <v>0</v>
      </c>
      <c r="G89" s="48">
        <v>0</v>
      </c>
      <c r="H89" s="48">
        <v>0</v>
      </c>
      <c r="I89" s="51">
        <v>0</v>
      </c>
      <c r="J89" s="120"/>
    </row>
    <row r="90" spans="1:10" ht="18.600000000000001" customHeight="1" thickBot="1" x14ac:dyDescent="0.35">
      <c r="A90" s="232" t="s">
        <v>22</v>
      </c>
      <c r="B90" s="182"/>
      <c r="C90" s="182"/>
      <c r="D90" s="114" t="s">
        <v>72</v>
      </c>
      <c r="E90" s="21">
        <f>+E91+E229+E235+E247+E263</f>
        <v>2418788028507</v>
      </c>
      <c r="F90" s="21">
        <f t="shared" ref="F90:I90" si="17">+F91+F229+F235+F247+F263</f>
        <v>1987142305405</v>
      </c>
      <c r="G90" s="21">
        <f t="shared" si="17"/>
        <v>1943900655723</v>
      </c>
      <c r="H90" s="21">
        <f t="shared" si="17"/>
        <v>102813057</v>
      </c>
      <c r="I90" s="21">
        <f t="shared" si="17"/>
        <v>102813057</v>
      </c>
    </row>
    <row r="91" spans="1:10" ht="21.75" customHeight="1" x14ac:dyDescent="0.3">
      <c r="A91" s="184" t="s">
        <v>24</v>
      </c>
      <c r="B91" s="185"/>
      <c r="C91" s="185"/>
      <c r="D91" s="25" t="s">
        <v>25</v>
      </c>
      <c r="E91" s="186">
        <f>+E92</f>
        <v>2306522028507</v>
      </c>
      <c r="F91" s="186">
        <f t="shared" ref="F91:I91" si="18">+F92</f>
        <v>1893882010653</v>
      </c>
      <c r="G91" s="186">
        <f t="shared" si="18"/>
        <v>1893480246581</v>
      </c>
      <c r="H91" s="186">
        <f t="shared" si="18"/>
        <v>102813057</v>
      </c>
      <c r="I91" s="186">
        <f t="shared" si="18"/>
        <v>102813057</v>
      </c>
    </row>
    <row r="92" spans="1:10" ht="15.6" x14ac:dyDescent="0.3">
      <c r="A92" s="188" t="s">
        <v>26</v>
      </c>
      <c r="B92" s="189"/>
      <c r="C92" s="189"/>
      <c r="D92" s="42" t="s">
        <v>27</v>
      </c>
      <c r="E92" s="190">
        <f>+E93+E97+E101+E105+E118+E122+E126+E130+E134+E138+E151+E155+E159+E163+E173+E177+E181+E185+E189+E199+E203+E207+E211+E215+E225</f>
        <v>2306522028507</v>
      </c>
      <c r="F92" s="190">
        <f t="shared" ref="F92:I92" si="19">+F93+F97+F101+F105+F118+F122+F126+F130+F134+F138+F151+F155+F159+F163+F173+F177+F181+F185+F189+F199+F203+F207+F211+F215+F225</f>
        <v>1893882010653</v>
      </c>
      <c r="G92" s="190">
        <f t="shared" si="19"/>
        <v>1893480246581</v>
      </c>
      <c r="H92" s="190">
        <f t="shared" si="19"/>
        <v>102813057</v>
      </c>
      <c r="I92" s="190">
        <f t="shared" si="19"/>
        <v>102813057</v>
      </c>
    </row>
    <row r="93" spans="1:10" ht="49.95" customHeight="1" x14ac:dyDescent="0.3">
      <c r="A93" s="188" t="s">
        <v>268</v>
      </c>
      <c r="B93" s="189"/>
      <c r="C93" s="189"/>
      <c r="D93" s="42" t="s">
        <v>269</v>
      </c>
      <c r="E93" s="190">
        <f>+E94</f>
        <v>226330000000</v>
      </c>
      <c r="F93" s="190">
        <f t="shared" ref="F93:I95" si="20">+F94</f>
        <v>0</v>
      </c>
      <c r="G93" s="190">
        <f t="shared" si="20"/>
        <v>0</v>
      </c>
      <c r="H93" s="190">
        <f t="shared" si="20"/>
        <v>0</v>
      </c>
      <c r="I93" s="191">
        <f t="shared" si="20"/>
        <v>0</v>
      </c>
    </row>
    <row r="94" spans="1:10" ht="51" customHeight="1" x14ac:dyDescent="0.3">
      <c r="A94" s="188" t="s">
        <v>270</v>
      </c>
      <c r="B94" s="189"/>
      <c r="C94" s="189"/>
      <c r="D94" s="42" t="s">
        <v>269</v>
      </c>
      <c r="E94" s="190">
        <f>+E95</f>
        <v>226330000000</v>
      </c>
      <c r="F94" s="190">
        <f t="shared" si="20"/>
        <v>0</v>
      </c>
      <c r="G94" s="190">
        <f t="shared" si="20"/>
        <v>0</v>
      </c>
      <c r="H94" s="190">
        <f t="shared" si="20"/>
        <v>0</v>
      </c>
      <c r="I94" s="191">
        <f t="shared" si="20"/>
        <v>0</v>
      </c>
    </row>
    <row r="95" spans="1:10" ht="15.6" x14ac:dyDescent="0.3">
      <c r="A95" s="188" t="s">
        <v>271</v>
      </c>
      <c r="B95" s="189"/>
      <c r="C95" s="189"/>
      <c r="D95" s="42" t="s">
        <v>32</v>
      </c>
      <c r="E95" s="190">
        <f>+E96</f>
        <v>226330000000</v>
      </c>
      <c r="F95" s="190">
        <f t="shared" si="20"/>
        <v>0</v>
      </c>
      <c r="G95" s="190">
        <f t="shared" si="20"/>
        <v>0</v>
      </c>
      <c r="H95" s="190">
        <f t="shared" si="20"/>
        <v>0</v>
      </c>
      <c r="I95" s="191">
        <f t="shared" si="20"/>
        <v>0</v>
      </c>
    </row>
    <row r="96" spans="1:10" ht="15.6" x14ac:dyDescent="0.3">
      <c r="A96" s="192" t="s">
        <v>272</v>
      </c>
      <c r="B96" s="193">
        <v>11</v>
      </c>
      <c r="C96" s="193" t="s">
        <v>251</v>
      </c>
      <c r="D96" s="127" t="s">
        <v>34</v>
      </c>
      <c r="E96" s="194">
        <v>226330000000</v>
      </c>
      <c r="F96" s="194">
        <v>0</v>
      </c>
      <c r="G96" s="194">
        <v>0</v>
      </c>
      <c r="H96" s="194">
        <v>0</v>
      </c>
      <c r="I96" s="195">
        <v>0</v>
      </c>
    </row>
    <row r="97" spans="1:212" ht="48.6" customHeight="1" x14ac:dyDescent="0.3">
      <c r="A97" s="188" t="s">
        <v>273</v>
      </c>
      <c r="B97" s="193"/>
      <c r="C97" s="193"/>
      <c r="D97" s="42" t="s">
        <v>274</v>
      </c>
      <c r="E97" s="190">
        <f>+E98</f>
        <v>94074101261</v>
      </c>
      <c r="F97" s="190">
        <f t="shared" ref="F97:I99" si="21">+F98</f>
        <v>94074101261</v>
      </c>
      <c r="G97" s="190">
        <f t="shared" si="21"/>
        <v>94074101261</v>
      </c>
      <c r="H97" s="190">
        <f t="shared" si="21"/>
        <v>14318968</v>
      </c>
      <c r="I97" s="191">
        <f t="shared" si="21"/>
        <v>14318968</v>
      </c>
    </row>
    <row r="98" spans="1:212" ht="48" customHeight="1" x14ac:dyDescent="0.3">
      <c r="A98" s="188" t="s">
        <v>275</v>
      </c>
      <c r="B98" s="193"/>
      <c r="C98" s="193"/>
      <c r="D98" s="42" t="s">
        <v>274</v>
      </c>
      <c r="E98" s="190">
        <f>+E99</f>
        <v>94074101261</v>
      </c>
      <c r="F98" s="190">
        <f t="shared" si="21"/>
        <v>94074101261</v>
      </c>
      <c r="G98" s="190">
        <f t="shared" si="21"/>
        <v>94074101261</v>
      </c>
      <c r="H98" s="190">
        <f t="shared" si="21"/>
        <v>14318968</v>
      </c>
      <c r="I98" s="191">
        <f t="shared" si="21"/>
        <v>14318968</v>
      </c>
    </row>
    <row r="99" spans="1:212" ht="25.95" customHeight="1" x14ac:dyDescent="0.3">
      <c r="A99" s="188" t="s">
        <v>276</v>
      </c>
      <c r="B99" s="193"/>
      <c r="C99" s="193"/>
      <c r="D99" s="42" t="s">
        <v>32</v>
      </c>
      <c r="E99" s="190">
        <f>+E100</f>
        <v>94074101261</v>
      </c>
      <c r="F99" s="190">
        <f t="shared" si="21"/>
        <v>94074101261</v>
      </c>
      <c r="G99" s="190">
        <f t="shared" si="21"/>
        <v>94074101261</v>
      </c>
      <c r="H99" s="190">
        <f t="shared" si="21"/>
        <v>14318968</v>
      </c>
      <c r="I99" s="191">
        <f t="shared" si="21"/>
        <v>14318968</v>
      </c>
    </row>
    <row r="100" spans="1:212" ht="26.4" customHeight="1" x14ac:dyDescent="0.3">
      <c r="A100" s="192" t="s">
        <v>277</v>
      </c>
      <c r="B100" s="193">
        <v>11</v>
      </c>
      <c r="C100" s="193" t="s">
        <v>251</v>
      </c>
      <c r="D100" s="127" t="s">
        <v>34</v>
      </c>
      <c r="E100" s="194">
        <v>94074101261</v>
      </c>
      <c r="F100" s="194">
        <v>94074101261</v>
      </c>
      <c r="G100" s="194">
        <v>94074101261</v>
      </c>
      <c r="H100" s="194">
        <v>14318968</v>
      </c>
      <c r="I100" s="195">
        <v>14318968</v>
      </c>
    </row>
    <row r="101" spans="1:212" ht="49.95" customHeight="1" x14ac:dyDescent="0.3">
      <c r="A101" s="188" t="s">
        <v>74</v>
      </c>
      <c r="B101" s="193"/>
      <c r="C101" s="193"/>
      <c r="D101" s="42" t="s">
        <v>75</v>
      </c>
      <c r="E101" s="190">
        <f>+E102</f>
        <v>317133290022</v>
      </c>
      <c r="F101" s="190">
        <f t="shared" ref="F101:I103" si="22">+F102</f>
        <v>317133290022</v>
      </c>
      <c r="G101" s="190">
        <f t="shared" si="22"/>
        <v>317133290022</v>
      </c>
      <c r="H101" s="190">
        <f t="shared" si="22"/>
        <v>0</v>
      </c>
      <c r="I101" s="191">
        <f t="shared" si="22"/>
        <v>0</v>
      </c>
    </row>
    <row r="102" spans="1:212" ht="61.95" customHeight="1" x14ac:dyDescent="0.3">
      <c r="A102" s="188" t="s">
        <v>76</v>
      </c>
      <c r="B102" s="233"/>
      <c r="C102" s="233"/>
      <c r="D102" s="44" t="s">
        <v>75</v>
      </c>
      <c r="E102" s="190">
        <f>+E103</f>
        <v>317133290022</v>
      </c>
      <c r="F102" s="190">
        <f t="shared" si="22"/>
        <v>317133290022</v>
      </c>
      <c r="G102" s="190">
        <f t="shared" si="22"/>
        <v>317133290022</v>
      </c>
      <c r="H102" s="190">
        <f t="shared" si="22"/>
        <v>0</v>
      </c>
      <c r="I102" s="191">
        <f t="shared" si="22"/>
        <v>0</v>
      </c>
    </row>
    <row r="103" spans="1:212" ht="27.6" customHeight="1" x14ac:dyDescent="0.3">
      <c r="A103" s="188" t="s">
        <v>77</v>
      </c>
      <c r="B103" s="233"/>
      <c r="C103" s="233"/>
      <c r="D103" s="42" t="s">
        <v>32</v>
      </c>
      <c r="E103" s="190">
        <f>+E104</f>
        <v>317133290022</v>
      </c>
      <c r="F103" s="190">
        <f t="shared" si="22"/>
        <v>317133290022</v>
      </c>
      <c r="G103" s="190">
        <f t="shared" si="22"/>
        <v>317133290022</v>
      </c>
      <c r="H103" s="190">
        <f t="shared" si="22"/>
        <v>0</v>
      </c>
      <c r="I103" s="191">
        <f t="shared" si="22"/>
        <v>0</v>
      </c>
    </row>
    <row r="104" spans="1:212" ht="22.95" customHeight="1" x14ac:dyDescent="0.3">
      <c r="A104" s="192" t="s">
        <v>78</v>
      </c>
      <c r="B104" s="193">
        <v>11</v>
      </c>
      <c r="C104" s="193" t="s">
        <v>251</v>
      </c>
      <c r="D104" s="127" t="s">
        <v>34</v>
      </c>
      <c r="E104" s="194">
        <v>317133290022</v>
      </c>
      <c r="F104" s="194">
        <v>317133290022</v>
      </c>
      <c r="G104" s="194">
        <v>317133290022</v>
      </c>
      <c r="H104" s="194">
        <v>0</v>
      </c>
      <c r="I104" s="195">
        <v>0</v>
      </c>
      <c r="J104" s="101"/>
    </row>
    <row r="105" spans="1:212" ht="48.6" customHeight="1" x14ac:dyDescent="0.3">
      <c r="A105" s="188" t="s">
        <v>278</v>
      </c>
      <c r="B105" s="193"/>
      <c r="C105" s="193"/>
      <c r="D105" s="42" t="s">
        <v>279</v>
      </c>
      <c r="E105" s="190">
        <f>+E106</f>
        <v>4156000000</v>
      </c>
      <c r="F105" s="190">
        <f t="shared" ref="F105:I107" si="23">+F106</f>
        <v>4156000000</v>
      </c>
      <c r="G105" s="190">
        <f t="shared" si="23"/>
        <v>4156000000</v>
      </c>
      <c r="H105" s="190">
        <f t="shared" si="23"/>
        <v>0</v>
      </c>
      <c r="I105" s="191">
        <f t="shared" si="23"/>
        <v>0</v>
      </c>
    </row>
    <row r="106" spans="1:212" ht="60.75" customHeight="1" x14ac:dyDescent="0.3">
      <c r="A106" s="188" t="s">
        <v>280</v>
      </c>
      <c r="B106" s="193"/>
      <c r="C106" s="193"/>
      <c r="D106" s="42" t="s">
        <v>279</v>
      </c>
      <c r="E106" s="190">
        <f>+E107</f>
        <v>4156000000</v>
      </c>
      <c r="F106" s="190">
        <f t="shared" si="23"/>
        <v>4156000000</v>
      </c>
      <c r="G106" s="190">
        <f t="shared" si="23"/>
        <v>4156000000</v>
      </c>
      <c r="H106" s="190">
        <f t="shared" si="23"/>
        <v>0</v>
      </c>
      <c r="I106" s="191">
        <f t="shared" si="23"/>
        <v>0</v>
      </c>
    </row>
    <row r="107" spans="1:212" ht="45.75" customHeight="1" x14ac:dyDescent="0.3">
      <c r="A107" s="188" t="s">
        <v>281</v>
      </c>
      <c r="B107" s="193"/>
      <c r="C107" s="193"/>
      <c r="D107" s="42" t="s">
        <v>32</v>
      </c>
      <c r="E107" s="190">
        <f>+E108</f>
        <v>4156000000</v>
      </c>
      <c r="F107" s="190">
        <f t="shared" si="23"/>
        <v>4156000000</v>
      </c>
      <c r="G107" s="190">
        <f t="shared" si="23"/>
        <v>4156000000</v>
      </c>
      <c r="H107" s="190">
        <f t="shared" si="23"/>
        <v>0</v>
      </c>
      <c r="I107" s="191">
        <f t="shared" si="23"/>
        <v>0</v>
      </c>
    </row>
    <row r="108" spans="1:212" ht="37.950000000000003" customHeight="1" thickBot="1" x14ac:dyDescent="0.35">
      <c r="A108" s="220" t="s">
        <v>282</v>
      </c>
      <c r="B108" s="200">
        <v>11</v>
      </c>
      <c r="C108" s="200" t="s">
        <v>251</v>
      </c>
      <c r="D108" s="149" t="s">
        <v>34</v>
      </c>
      <c r="E108" s="221">
        <v>4156000000</v>
      </c>
      <c r="F108" s="221">
        <v>4156000000</v>
      </c>
      <c r="G108" s="221">
        <v>4156000000</v>
      </c>
      <c r="H108" s="221">
        <v>0</v>
      </c>
      <c r="I108" s="222">
        <v>0</v>
      </c>
    </row>
    <row r="109" spans="1:212" ht="8.25" customHeight="1" thickBot="1" x14ac:dyDescent="0.35">
      <c r="A109" s="203"/>
      <c r="B109" s="204"/>
      <c r="C109" s="204"/>
      <c r="D109" s="205"/>
      <c r="E109" s="206"/>
      <c r="F109" s="206"/>
      <c r="G109" s="206"/>
      <c r="H109" s="206"/>
      <c r="I109" s="206"/>
    </row>
    <row r="110" spans="1:212" s="16" customFormat="1" x14ac:dyDescent="0.3">
      <c r="A110" s="92" t="s">
        <v>0</v>
      </c>
      <c r="B110" s="93"/>
      <c r="C110" s="93"/>
      <c r="D110" s="93"/>
      <c r="E110" s="93"/>
      <c r="F110" s="93"/>
      <c r="G110" s="93"/>
      <c r="H110" s="93"/>
      <c r="I110" s="94"/>
    </row>
    <row r="111" spans="1:212" s="16" customFormat="1" ht="14.25" customHeight="1" x14ac:dyDescent="0.3">
      <c r="A111" s="95" t="s">
        <v>141</v>
      </c>
      <c r="B111" s="96"/>
      <c r="C111" s="96"/>
      <c r="D111" s="96"/>
      <c r="E111" s="96"/>
      <c r="F111" s="96"/>
      <c r="G111" s="96"/>
      <c r="H111" s="96"/>
      <c r="I111" s="97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7"/>
      <c r="AC111" s="95"/>
      <c r="AD111" s="96"/>
      <c r="AE111" s="96"/>
      <c r="AF111" s="96"/>
      <c r="AG111" s="96"/>
      <c r="AH111" s="96"/>
      <c r="AI111" s="96"/>
      <c r="AJ111" s="97"/>
      <c r="AK111" s="95"/>
      <c r="AL111" s="96"/>
      <c r="AM111" s="96"/>
      <c r="AN111" s="96"/>
      <c r="AO111" s="96"/>
      <c r="AP111" s="96"/>
      <c r="AQ111" s="96"/>
      <c r="AR111" s="97"/>
      <c r="AS111" s="95"/>
      <c r="AT111" s="96"/>
      <c r="AU111" s="96"/>
      <c r="AV111" s="96"/>
      <c r="AW111" s="96"/>
      <c r="AX111" s="96"/>
      <c r="AY111" s="96"/>
      <c r="AZ111" s="97"/>
      <c r="BA111" s="95"/>
      <c r="BB111" s="96"/>
      <c r="BC111" s="96"/>
      <c r="BD111" s="96"/>
      <c r="BE111" s="96"/>
      <c r="BF111" s="96"/>
      <c r="BG111" s="96"/>
      <c r="BH111" s="97"/>
      <c r="BI111" s="95"/>
      <c r="BJ111" s="96"/>
      <c r="BK111" s="96"/>
      <c r="BL111" s="96"/>
      <c r="BM111" s="96"/>
      <c r="BN111" s="96"/>
      <c r="BO111" s="96"/>
      <c r="BP111" s="97"/>
      <c r="BQ111" s="95"/>
      <c r="BR111" s="96"/>
      <c r="BS111" s="96"/>
      <c r="BT111" s="96"/>
      <c r="BU111" s="96"/>
      <c r="BV111" s="96"/>
      <c r="BW111" s="96"/>
      <c r="BX111" s="97"/>
      <c r="BY111" s="95"/>
      <c r="BZ111" s="96"/>
      <c r="CA111" s="96"/>
      <c r="CB111" s="96"/>
      <c r="CC111" s="96"/>
      <c r="CD111" s="96"/>
      <c r="CE111" s="96"/>
      <c r="CF111" s="97"/>
      <c r="CG111" s="95"/>
      <c r="CH111" s="96"/>
      <c r="CI111" s="96"/>
      <c r="CJ111" s="96"/>
      <c r="CK111" s="96"/>
      <c r="CL111" s="96"/>
      <c r="CM111" s="96"/>
      <c r="CN111" s="97"/>
      <c r="CO111" s="95"/>
      <c r="CP111" s="96"/>
      <c r="CQ111" s="96"/>
      <c r="CR111" s="96"/>
      <c r="CS111" s="96"/>
      <c r="CT111" s="96"/>
      <c r="CU111" s="96"/>
      <c r="CV111" s="97"/>
      <c r="CW111" s="95"/>
      <c r="CX111" s="96"/>
      <c r="CY111" s="96"/>
      <c r="CZ111" s="96"/>
      <c r="DA111" s="96"/>
      <c r="DB111" s="96"/>
      <c r="DC111" s="96"/>
      <c r="DD111" s="97"/>
      <c r="DE111" s="95"/>
      <c r="DF111" s="96"/>
      <c r="DG111" s="96"/>
      <c r="DH111" s="96"/>
      <c r="DI111" s="96"/>
      <c r="DJ111" s="96"/>
      <c r="DK111" s="96"/>
      <c r="DL111" s="97"/>
      <c r="DM111" s="95"/>
      <c r="DN111" s="96"/>
      <c r="DO111" s="96"/>
      <c r="DP111" s="96"/>
      <c r="DQ111" s="96"/>
      <c r="DR111" s="96"/>
      <c r="DS111" s="96"/>
      <c r="DT111" s="97"/>
      <c r="DU111" s="95"/>
      <c r="DV111" s="96"/>
      <c r="DW111" s="96"/>
      <c r="DX111" s="96"/>
      <c r="DY111" s="96"/>
      <c r="DZ111" s="96"/>
      <c r="EA111" s="96"/>
      <c r="EB111" s="97"/>
      <c r="EC111" s="95"/>
      <c r="ED111" s="96"/>
      <c r="EE111" s="96"/>
      <c r="EF111" s="96"/>
      <c r="EG111" s="96"/>
      <c r="EH111" s="96"/>
      <c r="EI111" s="96"/>
      <c r="EJ111" s="97"/>
      <c r="EK111" s="95"/>
      <c r="EL111" s="96"/>
      <c r="EM111" s="96"/>
      <c r="EN111" s="96"/>
      <c r="EO111" s="96"/>
      <c r="EP111" s="96"/>
      <c r="EQ111" s="96"/>
      <c r="ER111" s="97"/>
      <c r="ES111" s="95"/>
      <c r="ET111" s="96"/>
      <c r="EU111" s="96"/>
      <c r="EV111" s="96"/>
      <c r="EW111" s="96"/>
      <c r="EX111" s="96"/>
      <c r="EY111" s="96"/>
      <c r="EZ111" s="97"/>
      <c r="FA111" s="95"/>
      <c r="FB111" s="96"/>
      <c r="FC111" s="96"/>
      <c r="FD111" s="96"/>
      <c r="FE111" s="96"/>
      <c r="FF111" s="96"/>
      <c r="FG111" s="96"/>
      <c r="FH111" s="97"/>
      <c r="FI111" s="95"/>
      <c r="FJ111" s="96"/>
      <c r="FK111" s="96"/>
      <c r="FL111" s="96"/>
      <c r="FM111" s="96"/>
      <c r="FN111" s="96"/>
      <c r="FO111" s="96"/>
      <c r="FP111" s="97"/>
      <c r="FQ111" s="95"/>
      <c r="FR111" s="96"/>
      <c r="FS111" s="96"/>
      <c r="FT111" s="96"/>
      <c r="FU111" s="96"/>
      <c r="FV111" s="96"/>
      <c r="FW111" s="96"/>
      <c r="FX111" s="97"/>
      <c r="FY111" s="95"/>
      <c r="FZ111" s="96"/>
      <c r="GA111" s="96"/>
      <c r="GB111" s="96"/>
      <c r="GC111" s="96"/>
      <c r="GD111" s="96"/>
      <c r="GE111" s="96"/>
      <c r="GF111" s="97"/>
      <c r="GG111" s="95"/>
      <c r="GH111" s="96"/>
      <c r="GI111" s="96"/>
      <c r="GJ111" s="96"/>
      <c r="GK111" s="96"/>
      <c r="GL111" s="96"/>
      <c r="GM111" s="96"/>
      <c r="GN111" s="97"/>
      <c r="GO111" s="95"/>
      <c r="GP111" s="96"/>
      <c r="GQ111" s="96"/>
      <c r="GR111" s="96"/>
      <c r="GS111" s="96"/>
      <c r="GT111" s="96"/>
      <c r="GU111" s="96"/>
      <c r="GV111" s="97"/>
      <c r="GW111" s="95"/>
      <c r="GX111" s="96"/>
      <c r="GY111" s="96"/>
      <c r="GZ111" s="96"/>
      <c r="HA111" s="96"/>
      <c r="HB111" s="96"/>
      <c r="HC111" s="96"/>
      <c r="HD111" s="97"/>
    </row>
    <row r="112" spans="1:212" ht="3.75" customHeight="1" x14ac:dyDescent="0.3">
      <c r="A112" s="2"/>
      <c r="I112" s="6"/>
      <c r="K112" s="4"/>
      <c r="L112" s="4"/>
      <c r="O112" s="138"/>
      <c r="P112" s="4"/>
      <c r="Q112" s="4"/>
      <c r="R112" s="4"/>
      <c r="S112" s="4"/>
      <c r="T112" s="4"/>
      <c r="W112" s="138"/>
      <c r="X112" s="4"/>
      <c r="Y112" s="4"/>
      <c r="Z112" s="4"/>
      <c r="AA112" s="4"/>
      <c r="AB112" s="6"/>
      <c r="AC112" s="2"/>
      <c r="AE112" s="138"/>
      <c r="AF112" s="4"/>
      <c r="AG112" s="4"/>
      <c r="AH112" s="4"/>
      <c r="AI112" s="4"/>
      <c r="AJ112" s="6"/>
      <c r="AK112" s="2"/>
      <c r="AM112" s="138"/>
      <c r="AN112" s="4"/>
      <c r="AO112" s="4"/>
      <c r="AP112" s="4"/>
      <c r="AQ112" s="4"/>
      <c r="AR112" s="6"/>
      <c r="AS112" s="2"/>
      <c r="AU112" s="138"/>
      <c r="AV112" s="4"/>
      <c r="AW112" s="4"/>
      <c r="AX112" s="4"/>
      <c r="AY112" s="4"/>
      <c r="AZ112" s="6"/>
      <c r="BA112" s="2"/>
      <c r="BC112" s="138"/>
      <c r="BD112" s="4"/>
      <c r="BE112" s="4"/>
      <c r="BF112" s="4"/>
      <c r="BG112" s="4"/>
      <c r="BH112" s="6"/>
      <c r="BI112" s="2"/>
      <c r="BK112" s="138"/>
      <c r="BL112" s="4"/>
      <c r="BM112" s="4"/>
      <c r="BN112" s="4"/>
      <c r="BO112" s="4"/>
      <c r="BP112" s="6"/>
      <c r="BQ112" s="2"/>
      <c r="BS112" s="138"/>
      <c r="BT112" s="4"/>
      <c r="BU112" s="4"/>
      <c r="BV112" s="4"/>
      <c r="BW112" s="4"/>
      <c r="BX112" s="6"/>
      <c r="BY112" s="2"/>
      <c r="CA112" s="138"/>
      <c r="CB112" s="4"/>
      <c r="CC112" s="4"/>
      <c r="CD112" s="4"/>
      <c r="CE112" s="4"/>
      <c r="CF112" s="6"/>
      <c r="CG112" s="2"/>
      <c r="CI112" s="138"/>
      <c r="CJ112" s="4"/>
      <c r="CK112" s="4"/>
      <c r="CL112" s="4"/>
      <c r="CM112" s="4"/>
      <c r="CN112" s="6"/>
      <c r="CO112" s="2"/>
      <c r="CQ112" s="138"/>
      <c r="CR112" s="4"/>
      <c r="CS112" s="4"/>
      <c r="CT112" s="4"/>
      <c r="CU112" s="4"/>
      <c r="CV112" s="6"/>
      <c r="CW112" s="2"/>
      <c r="CY112" s="138"/>
      <c r="CZ112" s="4"/>
      <c r="DA112" s="4"/>
      <c r="DB112" s="4"/>
      <c r="DC112" s="4"/>
      <c r="DD112" s="6"/>
      <c r="DE112" s="2"/>
      <c r="DG112" s="138"/>
      <c r="DH112" s="4"/>
      <c r="DI112" s="4"/>
      <c r="DJ112" s="4"/>
      <c r="DK112" s="4"/>
      <c r="DL112" s="6"/>
      <c r="DM112" s="2"/>
      <c r="DO112" s="138"/>
      <c r="DP112" s="4"/>
      <c r="DQ112" s="4"/>
      <c r="DR112" s="4"/>
      <c r="DS112" s="4"/>
      <c r="DT112" s="6"/>
      <c r="DU112" s="2"/>
      <c r="DW112" s="138"/>
      <c r="DX112" s="4"/>
      <c r="DY112" s="4"/>
      <c r="DZ112" s="4"/>
      <c r="EA112" s="4"/>
      <c r="EB112" s="6"/>
      <c r="EC112" s="2"/>
      <c r="EE112" s="138"/>
      <c r="EF112" s="4"/>
      <c r="EG112" s="4"/>
      <c r="EH112" s="4"/>
      <c r="EI112" s="4"/>
      <c r="EJ112" s="6"/>
      <c r="EK112" s="2"/>
      <c r="EM112" s="138"/>
      <c r="EN112" s="4"/>
      <c r="EO112" s="4"/>
      <c r="EP112" s="4"/>
      <c r="EQ112" s="4"/>
      <c r="ER112" s="6"/>
      <c r="ES112" s="2"/>
      <c r="EU112" s="138"/>
      <c r="EV112" s="4"/>
      <c r="EW112" s="4"/>
      <c r="EX112" s="4"/>
      <c r="EY112" s="4"/>
      <c r="EZ112" s="6"/>
      <c r="FA112" s="2"/>
      <c r="FC112" s="138"/>
      <c r="FD112" s="4"/>
      <c r="FE112" s="4"/>
      <c r="FF112" s="4"/>
      <c r="FG112" s="4"/>
      <c r="FH112" s="6"/>
      <c r="FI112" s="2"/>
      <c r="FK112" s="138"/>
      <c r="FL112" s="4"/>
      <c r="FM112" s="4"/>
      <c r="FN112" s="4"/>
      <c r="FO112" s="4"/>
      <c r="FP112" s="6"/>
      <c r="FQ112" s="2"/>
      <c r="FS112" s="138"/>
      <c r="FT112" s="4"/>
      <c r="FU112" s="4"/>
      <c r="FV112" s="4"/>
      <c r="FW112" s="4"/>
      <c r="FX112" s="6"/>
      <c r="FY112" s="2"/>
      <c r="GA112" s="138"/>
      <c r="GB112" s="4"/>
      <c r="GC112" s="4"/>
      <c r="GD112" s="4"/>
      <c r="GE112" s="4"/>
      <c r="GF112" s="6"/>
      <c r="GG112" s="2"/>
      <c r="GI112" s="138"/>
      <c r="GJ112" s="4"/>
      <c r="GK112" s="4"/>
      <c r="GL112" s="4"/>
      <c r="GM112" s="4"/>
      <c r="GN112" s="6"/>
      <c r="GO112" s="2"/>
      <c r="GQ112" s="138"/>
      <c r="GR112" s="4"/>
      <c r="GS112" s="4"/>
      <c r="GT112" s="4"/>
      <c r="GU112" s="4"/>
      <c r="GV112" s="6"/>
      <c r="GW112" s="2"/>
      <c r="GY112" s="138"/>
      <c r="GZ112" s="4"/>
      <c r="HA112" s="4"/>
      <c r="HB112" s="4"/>
      <c r="HC112" s="4"/>
      <c r="HD112" s="6"/>
    </row>
    <row r="113" spans="1:212" ht="11.25" customHeight="1" x14ac:dyDescent="0.3">
      <c r="A113" s="7" t="s">
        <v>2</v>
      </c>
      <c r="I113" s="6"/>
      <c r="J113" s="16"/>
      <c r="K113" s="4"/>
      <c r="L113" s="4"/>
      <c r="M113" s="16"/>
      <c r="O113" s="138"/>
      <c r="P113" s="4"/>
      <c r="Q113" s="4"/>
      <c r="R113" s="4"/>
      <c r="S113" s="4"/>
      <c r="T113" s="4"/>
      <c r="U113" s="16"/>
      <c r="W113" s="138"/>
      <c r="X113" s="4"/>
      <c r="Y113" s="4"/>
      <c r="Z113" s="4"/>
      <c r="AA113" s="4"/>
      <c r="AB113" s="6"/>
      <c r="AC113" s="7"/>
      <c r="AE113" s="138"/>
      <c r="AF113" s="4"/>
      <c r="AG113" s="4"/>
      <c r="AH113" s="4"/>
      <c r="AI113" s="4"/>
      <c r="AJ113" s="6"/>
      <c r="AK113" s="7"/>
      <c r="AM113" s="138"/>
      <c r="AN113" s="4"/>
      <c r="AO113" s="4"/>
      <c r="AP113" s="4"/>
      <c r="AQ113" s="4"/>
      <c r="AR113" s="6"/>
      <c r="AS113" s="7"/>
      <c r="AU113" s="138"/>
      <c r="AV113" s="4"/>
      <c r="AW113" s="4"/>
      <c r="AX113" s="4"/>
      <c r="AY113" s="4"/>
      <c r="AZ113" s="6"/>
      <c r="BA113" s="7"/>
      <c r="BC113" s="138"/>
      <c r="BD113" s="4"/>
      <c r="BE113" s="4"/>
      <c r="BF113" s="4"/>
      <c r="BG113" s="4"/>
      <c r="BH113" s="6"/>
      <c r="BI113" s="7"/>
      <c r="BK113" s="138"/>
      <c r="BL113" s="4"/>
      <c r="BM113" s="4"/>
      <c r="BN113" s="4"/>
      <c r="BO113" s="4"/>
      <c r="BP113" s="6"/>
      <c r="BQ113" s="7"/>
      <c r="BS113" s="138"/>
      <c r="BT113" s="4"/>
      <c r="BU113" s="4"/>
      <c r="BV113" s="4"/>
      <c r="BW113" s="4"/>
      <c r="BX113" s="6"/>
      <c r="BY113" s="7"/>
      <c r="CA113" s="138"/>
      <c r="CB113" s="4"/>
      <c r="CC113" s="4"/>
      <c r="CD113" s="4"/>
      <c r="CE113" s="4"/>
      <c r="CF113" s="6"/>
      <c r="CG113" s="7"/>
      <c r="CI113" s="138"/>
      <c r="CJ113" s="4"/>
      <c r="CK113" s="4"/>
      <c r="CL113" s="4"/>
      <c r="CM113" s="4"/>
      <c r="CN113" s="6"/>
      <c r="CO113" s="7"/>
      <c r="CQ113" s="138"/>
      <c r="CR113" s="4"/>
      <c r="CS113" s="4"/>
      <c r="CT113" s="4"/>
      <c r="CU113" s="4"/>
      <c r="CV113" s="6"/>
      <c r="CW113" s="7"/>
      <c r="CY113" s="138"/>
      <c r="CZ113" s="4"/>
      <c r="DA113" s="4"/>
      <c r="DB113" s="4"/>
      <c r="DC113" s="4"/>
      <c r="DD113" s="6"/>
      <c r="DE113" s="7"/>
      <c r="DG113" s="138"/>
      <c r="DH113" s="4"/>
      <c r="DI113" s="4"/>
      <c r="DJ113" s="4"/>
      <c r="DK113" s="4"/>
      <c r="DL113" s="6"/>
      <c r="DM113" s="7"/>
      <c r="DO113" s="138"/>
      <c r="DP113" s="4"/>
      <c r="DQ113" s="4"/>
      <c r="DR113" s="4"/>
      <c r="DS113" s="4"/>
      <c r="DT113" s="6"/>
      <c r="DU113" s="7"/>
      <c r="DW113" s="138"/>
      <c r="DX113" s="4"/>
      <c r="DY113" s="4"/>
      <c r="DZ113" s="4"/>
      <c r="EA113" s="4"/>
      <c r="EB113" s="6"/>
      <c r="EC113" s="7"/>
      <c r="EE113" s="138"/>
      <c r="EF113" s="4"/>
      <c r="EG113" s="4"/>
      <c r="EH113" s="4"/>
      <c r="EI113" s="4"/>
      <c r="EJ113" s="6"/>
      <c r="EK113" s="7"/>
      <c r="EM113" s="138"/>
      <c r="EN113" s="4"/>
      <c r="EO113" s="4"/>
      <c r="EP113" s="4"/>
      <c r="EQ113" s="4"/>
      <c r="ER113" s="6"/>
      <c r="ES113" s="7"/>
      <c r="EU113" s="138"/>
      <c r="EV113" s="4"/>
      <c r="EW113" s="4"/>
      <c r="EX113" s="4"/>
      <c r="EY113" s="4"/>
      <c r="EZ113" s="6"/>
      <c r="FA113" s="7"/>
      <c r="FC113" s="138"/>
      <c r="FD113" s="4"/>
      <c r="FE113" s="4"/>
      <c r="FF113" s="4"/>
      <c r="FG113" s="4"/>
      <c r="FH113" s="6"/>
      <c r="FI113" s="7"/>
      <c r="FK113" s="138"/>
      <c r="FL113" s="4"/>
      <c r="FM113" s="4"/>
      <c r="FN113" s="4"/>
      <c r="FO113" s="4"/>
      <c r="FP113" s="6"/>
      <c r="FQ113" s="7"/>
      <c r="FS113" s="138"/>
      <c r="FT113" s="4"/>
      <c r="FU113" s="4"/>
      <c r="FV113" s="4"/>
      <c r="FW113" s="4"/>
      <c r="FX113" s="6"/>
      <c r="FY113" s="7"/>
      <c r="GA113" s="138"/>
      <c r="GB113" s="4"/>
      <c r="GC113" s="4"/>
      <c r="GD113" s="4"/>
      <c r="GE113" s="4"/>
      <c r="GF113" s="6"/>
      <c r="GG113" s="7"/>
      <c r="GI113" s="138"/>
      <c r="GJ113" s="4"/>
      <c r="GK113" s="4"/>
      <c r="GL113" s="4"/>
      <c r="GM113" s="4"/>
      <c r="GN113" s="6"/>
      <c r="GO113" s="7"/>
      <c r="GQ113" s="138"/>
      <c r="GR113" s="4"/>
      <c r="GS113" s="4"/>
      <c r="GT113" s="4"/>
      <c r="GU113" s="4"/>
      <c r="GV113" s="6"/>
      <c r="GW113" s="7"/>
      <c r="GY113" s="138"/>
      <c r="GZ113" s="4"/>
      <c r="HA113" s="4"/>
      <c r="HB113" s="4"/>
      <c r="HC113" s="4"/>
      <c r="HD113" s="6"/>
    </row>
    <row r="114" spans="1:212" ht="3.75" customHeight="1" x14ac:dyDescent="0.3">
      <c r="A114" s="2"/>
      <c r="I114" s="8"/>
      <c r="K114" s="4"/>
      <c r="L114" s="234"/>
      <c r="O114" s="138"/>
      <c r="P114" s="4"/>
      <c r="Q114" s="4"/>
      <c r="R114" s="4"/>
      <c r="S114" s="4"/>
      <c r="T114" s="234"/>
      <c r="W114" s="138"/>
      <c r="X114" s="4"/>
      <c r="Y114" s="4"/>
      <c r="Z114" s="4"/>
      <c r="AA114" s="4"/>
      <c r="AB114" s="8"/>
      <c r="AC114" s="2"/>
      <c r="AE114" s="138"/>
      <c r="AF114" s="4"/>
      <c r="AG114" s="4"/>
      <c r="AH114" s="4"/>
      <c r="AI114" s="4"/>
      <c r="AJ114" s="8"/>
      <c r="AK114" s="2"/>
      <c r="AM114" s="138"/>
      <c r="AN114" s="4"/>
      <c r="AO114" s="4"/>
      <c r="AP114" s="4"/>
      <c r="AQ114" s="4"/>
      <c r="AR114" s="8"/>
      <c r="AS114" s="2"/>
      <c r="AU114" s="138"/>
      <c r="AV114" s="4"/>
      <c r="AW114" s="4"/>
      <c r="AX114" s="4"/>
      <c r="AY114" s="4"/>
      <c r="AZ114" s="8"/>
      <c r="BA114" s="2"/>
      <c r="BC114" s="138"/>
      <c r="BD114" s="4"/>
      <c r="BE114" s="4"/>
      <c r="BF114" s="4"/>
      <c r="BG114" s="4"/>
      <c r="BH114" s="8"/>
      <c r="BI114" s="2"/>
      <c r="BK114" s="138"/>
      <c r="BL114" s="4"/>
      <c r="BM114" s="4"/>
      <c r="BN114" s="4"/>
      <c r="BO114" s="4"/>
      <c r="BP114" s="8"/>
      <c r="BQ114" s="2"/>
      <c r="BS114" s="138"/>
      <c r="BT114" s="4"/>
      <c r="BU114" s="4"/>
      <c r="BV114" s="4"/>
      <c r="BW114" s="4"/>
      <c r="BX114" s="8"/>
      <c r="BY114" s="2"/>
      <c r="CA114" s="138"/>
      <c r="CB114" s="4"/>
      <c r="CC114" s="4"/>
      <c r="CD114" s="4"/>
      <c r="CE114" s="4"/>
      <c r="CF114" s="8"/>
      <c r="CG114" s="2"/>
      <c r="CI114" s="138"/>
      <c r="CJ114" s="4"/>
      <c r="CK114" s="4"/>
      <c r="CL114" s="4"/>
      <c r="CM114" s="4"/>
      <c r="CN114" s="8"/>
      <c r="CO114" s="2"/>
      <c r="CQ114" s="138"/>
      <c r="CR114" s="4"/>
      <c r="CS114" s="4"/>
      <c r="CT114" s="4"/>
      <c r="CU114" s="4"/>
      <c r="CV114" s="8"/>
      <c r="CW114" s="2"/>
      <c r="CY114" s="138"/>
      <c r="CZ114" s="4"/>
      <c r="DA114" s="4"/>
      <c r="DB114" s="4"/>
      <c r="DC114" s="4"/>
      <c r="DD114" s="8"/>
      <c r="DE114" s="2"/>
      <c r="DG114" s="138"/>
      <c r="DH114" s="4"/>
      <c r="DI114" s="4"/>
      <c r="DJ114" s="4"/>
      <c r="DK114" s="4"/>
      <c r="DL114" s="8"/>
      <c r="DM114" s="2"/>
      <c r="DO114" s="138"/>
      <c r="DP114" s="4"/>
      <c r="DQ114" s="4"/>
      <c r="DR114" s="4"/>
      <c r="DS114" s="4"/>
      <c r="DT114" s="8"/>
      <c r="DU114" s="2"/>
      <c r="DW114" s="138"/>
      <c r="DX114" s="4"/>
      <c r="DY114" s="4"/>
      <c r="DZ114" s="4"/>
      <c r="EA114" s="4"/>
      <c r="EB114" s="8"/>
      <c r="EC114" s="2"/>
      <c r="EE114" s="138"/>
      <c r="EF114" s="4"/>
      <c r="EG114" s="4"/>
      <c r="EH114" s="4"/>
      <c r="EI114" s="4"/>
      <c r="EJ114" s="8"/>
      <c r="EK114" s="2"/>
      <c r="EM114" s="138"/>
      <c r="EN114" s="4"/>
      <c r="EO114" s="4"/>
      <c r="EP114" s="4"/>
      <c r="EQ114" s="4"/>
      <c r="ER114" s="8"/>
      <c r="ES114" s="2"/>
      <c r="EU114" s="138"/>
      <c r="EV114" s="4"/>
      <c r="EW114" s="4"/>
      <c r="EX114" s="4"/>
      <c r="EY114" s="4"/>
      <c r="EZ114" s="8"/>
      <c r="FA114" s="2"/>
      <c r="FC114" s="138"/>
      <c r="FD114" s="4"/>
      <c r="FE114" s="4"/>
      <c r="FF114" s="4"/>
      <c r="FG114" s="4"/>
      <c r="FH114" s="8"/>
      <c r="FI114" s="2"/>
      <c r="FK114" s="138"/>
      <c r="FL114" s="4"/>
      <c r="FM114" s="4"/>
      <c r="FN114" s="4"/>
      <c r="FO114" s="4"/>
      <c r="FP114" s="8"/>
      <c r="FQ114" s="2"/>
      <c r="FS114" s="138"/>
      <c r="FT114" s="4"/>
      <c r="FU114" s="4"/>
      <c r="FV114" s="4"/>
      <c r="FW114" s="4"/>
      <c r="FX114" s="8"/>
      <c r="FY114" s="2"/>
      <c r="GA114" s="138"/>
      <c r="GB114" s="4"/>
      <c r="GC114" s="4"/>
      <c r="GD114" s="4"/>
      <c r="GE114" s="4"/>
      <c r="GF114" s="8"/>
      <c r="GG114" s="2"/>
      <c r="GI114" s="138"/>
      <c r="GJ114" s="4"/>
      <c r="GK114" s="4"/>
      <c r="GL114" s="4"/>
      <c r="GM114" s="4"/>
      <c r="GN114" s="8"/>
      <c r="GO114" s="2"/>
      <c r="GQ114" s="138"/>
      <c r="GR114" s="4"/>
      <c r="GS114" s="4"/>
      <c r="GT114" s="4"/>
      <c r="GU114" s="4"/>
      <c r="GV114" s="8"/>
      <c r="GW114" s="2"/>
      <c r="GY114" s="138"/>
      <c r="GZ114" s="4"/>
      <c r="HA114" s="4"/>
      <c r="HB114" s="4"/>
      <c r="HC114" s="4"/>
      <c r="HD114" s="8"/>
    </row>
    <row r="115" spans="1:212" ht="13.5" customHeight="1" x14ac:dyDescent="0.3">
      <c r="A115" s="2" t="s">
        <v>142</v>
      </c>
      <c r="D115" s="138" t="s">
        <v>4</v>
      </c>
      <c r="F115" s="4" t="str">
        <f>F7</f>
        <v>MES:</v>
      </c>
      <c r="G115" s="4" t="str">
        <f>G7</f>
        <v>ENERO</v>
      </c>
      <c r="H115" s="4" t="str">
        <f>H79</f>
        <v xml:space="preserve">                                VIGENCIA FISCAL:      2019</v>
      </c>
      <c r="I115" s="6"/>
      <c r="K115" s="4"/>
      <c r="L115" s="4"/>
      <c r="O115" s="138"/>
      <c r="P115" s="4"/>
      <c r="Q115" s="4"/>
      <c r="R115" s="4"/>
      <c r="S115" s="4"/>
      <c r="T115" s="4"/>
      <c r="W115" s="138"/>
      <c r="X115" s="4"/>
      <c r="Y115" s="4"/>
      <c r="Z115" s="4"/>
      <c r="AA115" s="4"/>
      <c r="AB115" s="6"/>
      <c r="AC115" s="2"/>
      <c r="AE115" s="138"/>
      <c r="AF115" s="4"/>
      <c r="AG115" s="4"/>
      <c r="AH115" s="4"/>
      <c r="AI115" s="4"/>
      <c r="AJ115" s="6"/>
      <c r="AK115" s="2"/>
      <c r="AM115" s="138"/>
      <c r="AN115" s="4"/>
      <c r="AO115" s="4"/>
      <c r="AP115" s="4"/>
      <c r="AQ115" s="4"/>
      <c r="AR115" s="6"/>
      <c r="AS115" s="2"/>
      <c r="AU115" s="138"/>
      <c r="AV115" s="4"/>
      <c r="AW115" s="4"/>
      <c r="AX115" s="4"/>
      <c r="AY115" s="4"/>
      <c r="AZ115" s="6"/>
      <c r="BA115" s="2"/>
      <c r="BC115" s="138"/>
      <c r="BD115" s="4"/>
      <c r="BE115" s="4"/>
      <c r="BF115" s="4"/>
      <c r="BG115" s="4"/>
      <c r="BH115" s="6"/>
      <c r="BI115" s="2"/>
      <c r="BK115" s="138"/>
      <c r="BL115" s="4"/>
      <c r="BM115" s="4"/>
      <c r="BN115" s="4"/>
      <c r="BO115" s="4"/>
      <c r="BP115" s="6"/>
      <c r="BQ115" s="2"/>
      <c r="BS115" s="138"/>
      <c r="BT115" s="4"/>
      <c r="BU115" s="4"/>
      <c r="BV115" s="4"/>
      <c r="BW115" s="4"/>
      <c r="BX115" s="6"/>
      <c r="BY115" s="2"/>
      <c r="CA115" s="138"/>
      <c r="CB115" s="4"/>
      <c r="CC115" s="4"/>
      <c r="CD115" s="4"/>
      <c r="CE115" s="4"/>
      <c r="CF115" s="6"/>
      <c r="CG115" s="2"/>
      <c r="CI115" s="138"/>
      <c r="CJ115" s="4"/>
      <c r="CK115" s="4"/>
      <c r="CL115" s="4"/>
      <c r="CM115" s="4"/>
      <c r="CN115" s="6"/>
      <c r="CO115" s="2"/>
      <c r="CQ115" s="138"/>
      <c r="CR115" s="4"/>
      <c r="CS115" s="4"/>
      <c r="CT115" s="4"/>
      <c r="CU115" s="4"/>
      <c r="CV115" s="6"/>
      <c r="CW115" s="2"/>
      <c r="CY115" s="138"/>
      <c r="CZ115" s="4"/>
      <c r="DA115" s="4"/>
      <c r="DB115" s="4"/>
      <c r="DC115" s="4"/>
      <c r="DD115" s="6"/>
      <c r="DE115" s="2"/>
      <c r="DG115" s="138"/>
      <c r="DH115" s="4"/>
      <c r="DI115" s="4"/>
      <c r="DJ115" s="4"/>
      <c r="DK115" s="4"/>
      <c r="DL115" s="6"/>
      <c r="DM115" s="2"/>
      <c r="DO115" s="138"/>
      <c r="DP115" s="4"/>
      <c r="DQ115" s="4"/>
      <c r="DR115" s="4"/>
      <c r="DS115" s="4"/>
      <c r="DT115" s="6"/>
      <c r="DU115" s="2"/>
      <c r="DW115" s="138"/>
      <c r="DX115" s="4"/>
      <c r="DY115" s="4"/>
      <c r="DZ115" s="4"/>
      <c r="EA115" s="4"/>
      <c r="EB115" s="6"/>
      <c r="EC115" s="2"/>
      <c r="EE115" s="138"/>
      <c r="EF115" s="4"/>
      <c r="EG115" s="4"/>
      <c r="EH115" s="4"/>
      <c r="EI115" s="4"/>
      <c r="EJ115" s="6"/>
      <c r="EK115" s="2"/>
      <c r="EM115" s="138"/>
      <c r="EN115" s="4"/>
      <c r="EO115" s="4"/>
      <c r="EP115" s="4"/>
      <c r="EQ115" s="4"/>
      <c r="ER115" s="6"/>
      <c r="ES115" s="2"/>
      <c r="EU115" s="138"/>
      <c r="EV115" s="4"/>
      <c r="EW115" s="4"/>
      <c r="EX115" s="4"/>
      <c r="EY115" s="4"/>
      <c r="EZ115" s="6"/>
      <c r="FA115" s="2"/>
      <c r="FC115" s="138"/>
      <c r="FD115" s="4"/>
      <c r="FE115" s="4"/>
      <c r="FF115" s="4"/>
      <c r="FG115" s="4"/>
      <c r="FH115" s="6"/>
      <c r="FI115" s="2"/>
      <c r="FK115" s="138"/>
      <c r="FL115" s="4"/>
      <c r="FM115" s="4"/>
      <c r="FN115" s="4"/>
      <c r="FO115" s="4"/>
      <c r="FP115" s="6"/>
      <c r="FQ115" s="2"/>
      <c r="FS115" s="138"/>
      <c r="FT115" s="4"/>
      <c r="FU115" s="4"/>
      <c r="FV115" s="4"/>
      <c r="FW115" s="4"/>
      <c r="FX115" s="6"/>
      <c r="FY115" s="2"/>
      <c r="GA115" s="138"/>
      <c r="GB115" s="4"/>
      <c r="GC115" s="4"/>
      <c r="GD115" s="4"/>
      <c r="GE115" s="4"/>
      <c r="GF115" s="6"/>
      <c r="GG115" s="2"/>
      <c r="GI115" s="138"/>
      <c r="GJ115" s="4"/>
      <c r="GK115" s="4"/>
      <c r="GL115" s="4"/>
      <c r="GM115" s="4"/>
      <c r="GN115" s="6"/>
      <c r="GO115" s="2"/>
      <c r="GQ115" s="138"/>
      <c r="GR115" s="4"/>
      <c r="GS115" s="4"/>
      <c r="GT115" s="4"/>
      <c r="GU115" s="4"/>
      <c r="GV115" s="6"/>
      <c r="GW115" s="2"/>
      <c r="GY115" s="138"/>
      <c r="GZ115" s="4"/>
      <c r="HA115" s="4"/>
      <c r="HB115" s="4"/>
      <c r="HC115" s="4"/>
      <c r="HD115" s="6"/>
    </row>
    <row r="116" spans="1:212" ht="2.4" customHeight="1" thickBot="1" x14ac:dyDescent="0.35">
      <c r="A116" s="2"/>
      <c r="I116" s="6"/>
      <c r="K116" s="4"/>
      <c r="L116" s="4"/>
      <c r="O116" s="138"/>
      <c r="P116" s="4"/>
      <c r="Q116" s="4"/>
      <c r="R116" s="4"/>
      <c r="S116" s="4"/>
      <c r="T116" s="4"/>
      <c r="W116" s="138"/>
      <c r="X116" s="4"/>
      <c r="Y116" s="4"/>
      <c r="Z116" s="4"/>
      <c r="AA116" s="4"/>
      <c r="AB116" s="6"/>
      <c r="AC116" s="2"/>
      <c r="AE116" s="138"/>
      <c r="AF116" s="4"/>
      <c r="AG116" s="4"/>
      <c r="AH116" s="4"/>
      <c r="AI116" s="4"/>
      <c r="AJ116" s="6"/>
      <c r="AK116" s="2"/>
      <c r="AM116" s="138"/>
      <c r="AN116" s="4"/>
      <c r="AO116" s="4"/>
      <c r="AP116" s="4"/>
      <c r="AQ116" s="4"/>
      <c r="AR116" s="6"/>
      <c r="AS116" s="2"/>
      <c r="AU116" s="138"/>
      <c r="AV116" s="4"/>
      <c r="AW116" s="4"/>
      <c r="AX116" s="4"/>
      <c r="AY116" s="4"/>
      <c r="AZ116" s="6"/>
      <c r="BA116" s="2"/>
      <c r="BC116" s="138"/>
      <c r="BD116" s="4"/>
      <c r="BE116" s="4"/>
      <c r="BF116" s="4"/>
      <c r="BG116" s="4"/>
      <c r="BH116" s="6"/>
      <c r="BI116" s="2"/>
      <c r="BK116" s="138"/>
      <c r="BL116" s="4"/>
      <c r="BM116" s="4"/>
      <c r="BN116" s="4"/>
      <c r="BO116" s="4"/>
      <c r="BP116" s="6"/>
      <c r="BQ116" s="2"/>
      <c r="BS116" s="138"/>
      <c r="BT116" s="4"/>
      <c r="BU116" s="4"/>
      <c r="BV116" s="4"/>
      <c r="BW116" s="4"/>
      <c r="BX116" s="6"/>
      <c r="BY116" s="2"/>
      <c r="CA116" s="138"/>
      <c r="CB116" s="4"/>
      <c r="CC116" s="4"/>
      <c r="CD116" s="4"/>
      <c r="CE116" s="4"/>
      <c r="CF116" s="6"/>
      <c r="CG116" s="2"/>
      <c r="CI116" s="138"/>
      <c r="CJ116" s="4"/>
      <c r="CK116" s="4"/>
      <c r="CL116" s="4"/>
      <c r="CM116" s="4"/>
      <c r="CN116" s="6"/>
      <c r="CO116" s="2"/>
      <c r="CQ116" s="138"/>
      <c r="CR116" s="4"/>
      <c r="CS116" s="4"/>
      <c r="CT116" s="4"/>
      <c r="CU116" s="4"/>
      <c r="CV116" s="6"/>
      <c r="CW116" s="2"/>
      <c r="CY116" s="138"/>
      <c r="CZ116" s="4"/>
      <c r="DA116" s="4"/>
      <c r="DB116" s="4"/>
      <c r="DC116" s="4"/>
      <c r="DD116" s="6"/>
      <c r="DE116" s="2"/>
      <c r="DG116" s="138"/>
      <c r="DH116" s="4"/>
      <c r="DI116" s="4"/>
      <c r="DJ116" s="4"/>
      <c r="DK116" s="4"/>
      <c r="DL116" s="6"/>
      <c r="DM116" s="2"/>
      <c r="DO116" s="138"/>
      <c r="DP116" s="4"/>
      <c r="DQ116" s="4"/>
      <c r="DR116" s="4"/>
      <c r="DS116" s="4"/>
      <c r="DT116" s="6"/>
      <c r="DU116" s="2"/>
      <c r="DW116" s="138"/>
      <c r="DX116" s="4"/>
      <c r="DY116" s="4"/>
      <c r="DZ116" s="4"/>
      <c r="EA116" s="4"/>
      <c r="EB116" s="6"/>
      <c r="EC116" s="2"/>
      <c r="EE116" s="138"/>
      <c r="EF116" s="4"/>
      <c r="EG116" s="4"/>
      <c r="EH116" s="4"/>
      <c r="EI116" s="4"/>
      <c r="EJ116" s="6"/>
      <c r="EK116" s="2"/>
      <c r="EM116" s="138"/>
      <c r="EN116" s="4"/>
      <c r="EO116" s="4"/>
      <c r="EP116" s="4"/>
      <c r="EQ116" s="4"/>
      <c r="ER116" s="6"/>
      <c r="ES116" s="2"/>
      <c r="EU116" s="138"/>
      <c r="EV116" s="4"/>
      <c r="EW116" s="4"/>
      <c r="EX116" s="4"/>
      <c r="EY116" s="4"/>
      <c r="EZ116" s="6"/>
      <c r="FA116" s="2"/>
      <c r="FC116" s="138"/>
      <c r="FD116" s="4"/>
      <c r="FE116" s="4"/>
      <c r="FF116" s="4"/>
      <c r="FG116" s="4"/>
      <c r="FH116" s="6"/>
      <c r="FI116" s="2"/>
      <c r="FK116" s="138"/>
      <c r="FL116" s="4"/>
      <c r="FM116" s="4"/>
      <c r="FN116" s="4"/>
      <c r="FO116" s="4"/>
      <c r="FP116" s="6"/>
      <c r="FQ116" s="2"/>
      <c r="FS116" s="138"/>
      <c r="FT116" s="4"/>
      <c r="FU116" s="4"/>
      <c r="FV116" s="4"/>
      <c r="FW116" s="4"/>
      <c r="FX116" s="6"/>
      <c r="FY116" s="2"/>
      <c r="GA116" s="138"/>
      <c r="GB116" s="4"/>
      <c r="GC116" s="4"/>
      <c r="GD116" s="4"/>
      <c r="GE116" s="4"/>
      <c r="GF116" s="6"/>
      <c r="GG116" s="2"/>
      <c r="GI116" s="138"/>
      <c r="GJ116" s="4"/>
      <c r="GK116" s="4"/>
      <c r="GL116" s="4"/>
      <c r="GM116" s="4"/>
      <c r="GN116" s="6"/>
      <c r="GO116" s="2"/>
      <c r="GQ116" s="138"/>
      <c r="GR116" s="4"/>
      <c r="GS116" s="4"/>
      <c r="GT116" s="4"/>
      <c r="GU116" s="4"/>
      <c r="GV116" s="6"/>
      <c r="GW116" s="2"/>
      <c r="GY116" s="138"/>
      <c r="GZ116" s="4"/>
      <c r="HA116" s="4"/>
      <c r="HB116" s="4"/>
      <c r="HC116" s="4"/>
      <c r="HD116" s="6"/>
    </row>
    <row r="117" spans="1:212" ht="27" customHeight="1" thickBot="1" x14ac:dyDescent="0.35">
      <c r="A117" s="177" t="s">
        <v>144</v>
      </c>
      <c r="B117" s="178" t="s">
        <v>145</v>
      </c>
      <c r="C117" s="178" t="s">
        <v>146</v>
      </c>
      <c r="D117" s="178" t="s">
        <v>147</v>
      </c>
      <c r="E117" s="179" t="s">
        <v>148</v>
      </c>
      <c r="F117" s="179" t="s">
        <v>149</v>
      </c>
      <c r="G117" s="179" t="s">
        <v>150</v>
      </c>
      <c r="H117" s="179" t="s">
        <v>151</v>
      </c>
      <c r="I117" s="180" t="s">
        <v>152</v>
      </c>
    </row>
    <row r="118" spans="1:212" ht="61.95" customHeight="1" x14ac:dyDescent="0.3">
      <c r="A118" s="214" t="s">
        <v>79</v>
      </c>
      <c r="B118" s="235"/>
      <c r="C118" s="235"/>
      <c r="D118" s="216" t="s">
        <v>80</v>
      </c>
      <c r="E118" s="217">
        <f>+E119</f>
        <v>85398657362</v>
      </c>
      <c r="F118" s="217">
        <f t="shared" ref="F118:I120" si="24">+F119</f>
        <v>85398657362</v>
      </c>
      <c r="G118" s="217">
        <f t="shared" si="24"/>
        <v>85398657362</v>
      </c>
      <c r="H118" s="217">
        <f t="shared" si="24"/>
        <v>0</v>
      </c>
      <c r="I118" s="218">
        <f t="shared" si="24"/>
        <v>0</v>
      </c>
    </row>
    <row r="119" spans="1:212" ht="64.2" customHeight="1" x14ac:dyDescent="0.3">
      <c r="A119" s="188" t="s">
        <v>81</v>
      </c>
      <c r="B119" s="233"/>
      <c r="C119" s="233"/>
      <c r="D119" s="44" t="s">
        <v>80</v>
      </c>
      <c r="E119" s="190">
        <f>+E120</f>
        <v>85398657362</v>
      </c>
      <c r="F119" s="190">
        <f t="shared" si="24"/>
        <v>85398657362</v>
      </c>
      <c r="G119" s="190">
        <f t="shared" si="24"/>
        <v>85398657362</v>
      </c>
      <c r="H119" s="190">
        <f t="shared" si="24"/>
        <v>0</v>
      </c>
      <c r="I119" s="191">
        <f t="shared" si="24"/>
        <v>0</v>
      </c>
    </row>
    <row r="120" spans="1:212" ht="20.399999999999999" customHeight="1" x14ac:dyDescent="0.3">
      <c r="A120" s="188" t="s">
        <v>82</v>
      </c>
      <c r="B120" s="233"/>
      <c r="C120" s="233"/>
      <c r="D120" s="42" t="s">
        <v>32</v>
      </c>
      <c r="E120" s="190">
        <f>+E121</f>
        <v>85398657362</v>
      </c>
      <c r="F120" s="190">
        <f t="shared" si="24"/>
        <v>85398657362</v>
      </c>
      <c r="G120" s="190">
        <f t="shared" si="24"/>
        <v>85398657362</v>
      </c>
      <c r="H120" s="190">
        <f t="shared" si="24"/>
        <v>0</v>
      </c>
      <c r="I120" s="191">
        <f t="shared" si="24"/>
        <v>0</v>
      </c>
    </row>
    <row r="121" spans="1:212" ht="22.2" customHeight="1" x14ac:dyDescent="0.3">
      <c r="A121" s="192" t="s">
        <v>83</v>
      </c>
      <c r="B121" s="193">
        <v>11</v>
      </c>
      <c r="C121" s="193" t="s">
        <v>251</v>
      </c>
      <c r="D121" s="127" t="s">
        <v>34</v>
      </c>
      <c r="E121" s="194">
        <v>85398657362</v>
      </c>
      <c r="F121" s="194">
        <v>85398657362</v>
      </c>
      <c r="G121" s="194">
        <v>85398657362</v>
      </c>
      <c r="H121" s="194">
        <v>0</v>
      </c>
      <c r="I121" s="195">
        <v>0</v>
      </c>
      <c r="K121" s="101"/>
      <c r="L121" s="101"/>
      <c r="M121" s="101"/>
    </row>
    <row r="122" spans="1:212" ht="67.2" customHeight="1" x14ac:dyDescent="0.3">
      <c r="A122" s="188" t="s">
        <v>283</v>
      </c>
      <c r="B122" s="193"/>
      <c r="C122" s="193"/>
      <c r="D122" s="42" t="s">
        <v>284</v>
      </c>
      <c r="E122" s="190">
        <f>+E123</f>
        <v>85084867714</v>
      </c>
      <c r="F122" s="190">
        <f t="shared" ref="F122:I124" si="25">+F123</f>
        <v>85084867714</v>
      </c>
      <c r="G122" s="190">
        <f t="shared" si="25"/>
        <v>85084867714</v>
      </c>
      <c r="H122" s="190">
        <f t="shared" si="25"/>
        <v>0</v>
      </c>
      <c r="I122" s="191">
        <f t="shared" si="25"/>
        <v>0</v>
      </c>
      <c r="K122" s="101"/>
      <c r="L122" s="101"/>
      <c r="M122" s="101"/>
    </row>
    <row r="123" spans="1:212" ht="61.95" customHeight="1" x14ac:dyDescent="0.3">
      <c r="A123" s="188" t="s">
        <v>285</v>
      </c>
      <c r="B123" s="233"/>
      <c r="C123" s="233"/>
      <c r="D123" s="44" t="s">
        <v>284</v>
      </c>
      <c r="E123" s="190">
        <f>+E124</f>
        <v>85084867714</v>
      </c>
      <c r="F123" s="190">
        <f t="shared" si="25"/>
        <v>85084867714</v>
      </c>
      <c r="G123" s="190">
        <f t="shared" si="25"/>
        <v>85084867714</v>
      </c>
      <c r="H123" s="190">
        <f t="shared" si="25"/>
        <v>0</v>
      </c>
      <c r="I123" s="191">
        <f t="shared" si="25"/>
        <v>0</v>
      </c>
      <c r="K123" s="101"/>
      <c r="L123" s="101"/>
      <c r="M123" s="101"/>
    </row>
    <row r="124" spans="1:212" ht="21" customHeight="1" x14ac:dyDescent="0.3">
      <c r="A124" s="188" t="s">
        <v>286</v>
      </c>
      <c r="B124" s="233"/>
      <c r="C124" s="233"/>
      <c r="D124" s="42" t="s">
        <v>32</v>
      </c>
      <c r="E124" s="190">
        <f>+E125</f>
        <v>85084867714</v>
      </c>
      <c r="F124" s="190">
        <f t="shared" si="25"/>
        <v>85084867714</v>
      </c>
      <c r="G124" s="190">
        <f t="shared" si="25"/>
        <v>85084867714</v>
      </c>
      <c r="H124" s="190">
        <f t="shared" si="25"/>
        <v>0</v>
      </c>
      <c r="I124" s="191">
        <f t="shared" si="25"/>
        <v>0</v>
      </c>
      <c r="K124" s="101"/>
      <c r="L124" s="101"/>
      <c r="M124" s="101"/>
    </row>
    <row r="125" spans="1:212" ht="21" customHeight="1" x14ac:dyDescent="0.3">
      <c r="A125" s="192" t="s">
        <v>287</v>
      </c>
      <c r="B125" s="193">
        <v>11</v>
      </c>
      <c r="C125" s="193" t="s">
        <v>251</v>
      </c>
      <c r="D125" s="127" t="s">
        <v>34</v>
      </c>
      <c r="E125" s="194">
        <v>85084867714</v>
      </c>
      <c r="F125" s="194">
        <v>85084867714</v>
      </c>
      <c r="G125" s="194">
        <v>85084867714</v>
      </c>
      <c r="H125" s="194">
        <v>0</v>
      </c>
      <c r="I125" s="195">
        <v>0</v>
      </c>
      <c r="K125" s="101"/>
      <c r="L125" s="101"/>
      <c r="M125" s="101"/>
    </row>
    <row r="126" spans="1:212" ht="51" customHeight="1" x14ac:dyDescent="0.3">
      <c r="A126" s="188" t="s">
        <v>84</v>
      </c>
      <c r="B126" s="193"/>
      <c r="C126" s="193"/>
      <c r="D126" s="42" t="s">
        <v>85</v>
      </c>
      <c r="E126" s="190">
        <f>+E127</f>
        <v>185675000000</v>
      </c>
      <c r="F126" s="190">
        <f t="shared" ref="F126:I128" si="26">+F127</f>
        <v>0</v>
      </c>
      <c r="G126" s="190">
        <f t="shared" si="26"/>
        <v>0</v>
      </c>
      <c r="H126" s="190">
        <f t="shared" si="26"/>
        <v>0</v>
      </c>
      <c r="I126" s="191">
        <f t="shared" si="26"/>
        <v>0</v>
      </c>
      <c r="K126" s="101"/>
      <c r="L126" s="101"/>
      <c r="M126" s="101"/>
    </row>
    <row r="127" spans="1:212" ht="51" customHeight="1" x14ac:dyDescent="0.3">
      <c r="A127" s="188" t="s">
        <v>86</v>
      </c>
      <c r="B127" s="233"/>
      <c r="C127" s="233"/>
      <c r="D127" s="44" t="s">
        <v>85</v>
      </c>
      <c r="E127" s="190">
        <f>+E128</f>
        <v>185675000000</v>
      </c>
      <c r="F127" s="190">
        <f t="shared" si="26"/>
        <v>0</v>
      </c>
      <c r="G127" s="190">
        <f t="shared" si="26"/>
        <v>0</v>
      </c>
      <c r="H127" s="190">
        <f t="shared" si="26"/>
        <v>0</v>
      </c>
      <c r="I127" s="191">
        <f t="shared" si="26"/>
        <v>0</v>
      </c>
      <c r="K127" s="101"/>
      <c r="L127" s="101"/>
      <c r="M127" s="101"/>
    </row>
    <row r="128" spans="1:212" ht="20.399999999999999" customHeight="1" x14ac:dyDescent="0.3">
      <c r="A128" s="188" t="s">
        <v>87</v>
      </c>
      <c r="B128" s="233"/>
      <c r="C128" s="233"/>
      <c r="D128" s="42" t="s">
        <v>32</v>
      </c>
      <c r="E128" s="190">
        <f>+E129</f>
        <v>185675000000</v>
      </c>
      <c r="F128" s="190">
        <f t="shared" si="26"/>
        <v>0</v>
      </c>
      <c r="G128" s="190">
        <f t="shared" si="26"/>
        <v>0</v>
      </c>
      <c r="H128" s="190">
        <f t="shared" si="26"/>
        <v>0</v>
      </c>
      <c r="I128" s="191">
        <f t="shared" si="26"/>
        <v>0</v>
      </c>
      <c r="K128" s="101"/>
      <c r="L128" s="101"/>
      <c r="M128" s="101"/>
    </row>
    <row r="129" spans="1:13" ht="19.2" customHeight="1" x14ac:dyDescent="0.3">
      <c r="A129" s="192" t="s">
        <v>88</v>
      </c>
      <c r="B129" s="193">
        <v>11</v>
      </c>
      <c r="C129" s="193" t="s">
        <v>251</v>
      </c>
      <c r="D129" s="127" t="s">
        <v>34</v>
      </c>
      <c r="E129" s="194">
        <v>185675000000</v>
      </c>
      <c r="F129" s="194">
        <v>0</v>
      </c>
      <c r="G129" s="194">
        <v>0</v>
      </c>
      <c r="H129" s="194">
        <v>0</v>
      </c>
      <c r="I129" s="195">
        <v>0</v>
      </c>
      <c r="K129" s="101"/>
      <c r="L129" s="101"/>
      <c r="M129" s="101"/>
    </row>
    <row r="130" spans="1:13" ht="83.4" customHeight="1" x14ac:dyDescent="0.3">
      <c r="A130" s="188" t="s">
        <v>288</v>
      </c>
      <c r="B130" s="193"/>
      <c r="C130" s="193"/>
      <c r="D130" s="42" t="s">
        <v>289</v>
      </c>
      <c r="E130" s="190">
        <f>+E131</f>
        <v>145212755086</v>
      </c>
      <c r="F130" s="190">
        <f t="shared" ref="F130:I132" si="27">+F131</f>
        <v>145212755086</v>
      </c>
      <c r="G130" s="190">
        <f t="shared" si="27"/>
        <v>145212755086</v>
      </c>
      <c r="H130" s="190">
        <f t="shared" si="27"/>
        <v>16461851</v>
      </c>
      <c r="I130" s="191">
        <f t="shared" si="27"/>
        <v>16461851</v>
      </c>
      <c r="K130" s="101"/>
      <c r="L130" s="101"/>
      <c r="M130" s="101"/>
    </row>
    <row r="131" spans="1:13" ht="78.599999999999994" customHeight="1" x14ac:dyDescent="0.3">
      <c r="A131" s="188" t="s">
        <v>290</v>
      </c>
      <c r="B131" s="233"/>
      <c r="C131" s="233"/>
      <c r="D131" s="44" t="s">
        <v>289</v>
      </c>
      <c r="E131" s="190">
        <f>+E132</f>
        <v>145212755086</v>
      </c>
      <c r="F131" s="190">
        <f t="shared" si="27"/>
        <v>145212755086</v>
      </c>
      <c r="G131" s="190">
        <f t="shared" si="27"/>
        <v>145212755086</v>
      </c>
      <c r="H131" s="190">
        <f t="shared" si="27"/>
        <v>16461851</v>
      </c>
      <c r="I131" s="191">
        <f t="shared" si="27"/>
        <v>16461851</v>
      </c>
      <c r="K131" s="101"/>
      <c r="L131" s="101"/>
      <c r="M131" s="101"/>
    </row>
    <row r="132" spans="1:13" ht="19.95" customHeight="1" x14ac:dyDescent="0.3">
      <c r="A132" s="188" t="s">
        <v>291</v>
      </c>
      <c r="B132" s="233"/>
      <c r="C132" s="233"/>
      <c r="D132" s="42" t="s">
        <v>32</v>
      </c>
      <c r="E132" s="190">
        <f>+E133</f>
        <v>145212755086</v>
      </c>
      <c r="F132" s="190">
        <f t="shared" si="27"/>
        <v>145212755086</v>
      </c>
      <c r="G132" s="190">
        <f t="shared" si="27"/>
        <v>145212755086</v>
      </c>
      <c r="H132" s="190">
        <f t="shared" si="27"/>
        <v>16461851</v>
      </c>
      <c r="I132" s="191">
        <f t="shared" si="27"/>
        <v>16461851</v>
      </c>
    </row>
    <row r="133" spans="1:13" ht="16.95" customHeight="1" x14ac:dyDescent="0.3">
      <c r="A133" s="192" t="s">
        <v>292</v>
      </c>
      <c r="B133" s="193">
        <v>11</v>
      </c>
      <c r="C133" s="193" t="s">
        <v>251</v>
      </c>
      <c r="D133" s="127" t="s">
        <v>34</v>
      </c>
      <c r="E133" s="194">
        <v>145212755086</v>
      </c>
      <c r="F133" s="194">
        <v>145212755086</v>
      </c>
      <c r="G133" s="194">
        <v>145212755086</v>
      </c>
      <c r="H133" s="194">
        <v>16461851</v>
      </c>
      <c r="I133" s="195">
        <v>16461851</v>
      </c>
    </row>
    <row r="134" spans="1:13" ht="48.6" customHeight="1" x14ac:dyDescent="0.3">
      <c r="A134" s="188" t="s">
        <v>293</v>
      </c>
      <c r="B134" s="193"/>
      <c r="C134" s="193"/>
      <c r="D134" s="42" t="s">
        <v>294</v>
      </c>
      <c r="E134" s="190">
        <f>+E135</f>
        <v>129947720020</v>
      </c>
      <c r="F134" s="190">
        <f t="shared" ref="F134:I136" si="28">+F135</f>
        <v>129947720020</v>
      </c>
      <c r="G134" s="190">
        <f t="shared" si="28"/>
        <v>129947720020</v>
      </c>
      <c r="H134" s="190">
        <f t="shared" si="28"/>
        <v>0</v>
      </c>
      <c r="I134" s="191">
        <f t="shared" si="28"/>
        <v>0</v>
      </c>
    </row>
    <row r="135" spans="1:13" ht="50.4" customHeight="1" x14ac:dyDescent="0.3">
      <c r="A135" s="188" t="s">
        <v>295</v>
      </c>
      <c r="B135" s="233"/>
      <c r="C135" s="233"/>
      <c r="D135" s="44" t="s">
        <v>294</v>
      </c>
      <c r="E135" s="190">
        <f>+E136</f>
        <v>129947720020</v>
      </c>
      <c r="F135" s="190">
        <f t="shared" si="28"/>
        <v>129947720020</v>
      </c>
      <c r="G135" s="190">
        <f t="shared" si="28"/>
        <v>129947720020</v>
      </c>
      <c r="H135" s="190">
        <f t="shared" si="28"/>
        <v>0</v>
      </c>
      <c r="I135" s="191">
        <f t="shared" si="28"/>
        <v>0</v>
      </c>
    </row>
    <row r="136" spans="1:13" ht="17.399999999999999" customHeight="1" x14ac:dyDescent="0.3">
      <c r="A136" s="188" t="s">
        <v>296</v>
      </c>
      <c r="B136" s="233"/>
      <c r="C136" s="233"/>
      <c r="D136" s="42" t="s">
        <v>32</v>
      </c>
      <c r="E136" s="190">
        <f>+E137</f>
        <v>129947720020</v>
      </c>
      <c r="F136" s="190">
        <f t="shared" si="28"/>
        <v>129947720020</v>
      </c>
      <c r="G136" s="190">
        <f t="shared" si="28"/>
        <v>129947720020</v>
      </c>
      <c r="H136" s="190">
        <f t="shared" si="28"/>
        <v>0</v>
      </c>
      <c r="I136" s="191">
        <f t="shared" si="28"/>
        <v>0</v>
      </c>
    </row>
    <row r="137" spans="1:13" ht="20.399999999999999" customHeight="1" x14ac:dyDescent="0.3">
      <c r="A137" s="192" t="s">
        <v>297</v>
      </c>
      <c r="B137" s="193">
        <v>11</v>
      </c>
      <c r="C137" s="193" t="s">
        <v>251</v>
      </c>
      <c r="D137" s="127" t="s">
        <v>34</v>
      </c>
      <c r="E137" s="194">
        <v>129947720020</v>
      </c>
      <c r="F137" s="194">
        <v>129947720020</v>
      </c>
      <c r="G137" s="194">
        <v>129947720020</v>
      </c>
      <c r="H137" s="194">
        <v>0</v>
      </c>
      <c r="I137" s="195">
        <v>0</v>
      </c>
    </row>
    <row r="138" spans="1:13" ht="62.4" x14ac:dyDescent="0.3">
      <c r="A138" s="188" t="s">
        <v>28</v>
      </c>
      <c r="B138" s="193"/>
      <c r="C138" s="193"/>
      <c r="D138" s="42" t="s">
        <v>29</v>
      </c>
      <c r="E138" s="190">
        <f>+E139</f>
        <v>46922713316</v>
      </c>
      <c r="F138" s="190">
        <f t="shared" ref="F138:I138" si="29">+F139</f>
        <v>46922713316</v>
      </c>
      <c r="G138" s="190">
        <f t="shared" si="29"/>
        <v>46922713316</v>
      </c>
      <c r="H138" s="190">
        <f t="shared" si="29"/>
        <v>72032238</v>
      </c>
      <c r="I138" s="190">
        <f t="shared" si="29"/>
        <v>72032238</v>
      </c>
    </row>
    <row r="139" spans="1:13" ht="63" thickBot="1" x14ac:dyDescent="0.35">
      <c r="A139" s="199" t="s">
        <v>30</v>
      </c>
      <c r="B139" s="236"/>
      <c r="C139" s="236"/>
      <c r="D139" s="237" t="s">
        <v>29</v>
      </c>
      <c r="E139" s="238">
        <f>+E149</f>
        <v>46922713316</v>
      </c>
      <c r="F139" s="238">
        <f t="shared" ref="F139:I139" si="30">+F149</f>
        <v>46922713316</v>
      </c>
      <c r="G139" s="238">
        <f t="shared" si="30"/>
        <v>46922713316</v>
      </c>
      <c r="H139" s="238">
        <f t="shared" si="30"/>
        <v>72032238</v>
      </c>
      <c r="I139" s="238">
        <f t="shared" si="30"/>
        <v>72032238</v>
      </c>
    </row>
    <row r="140" spans="1:13" ht="15.6" x14ac:dyDescent="0.3">
      <c r="A140" s="239"/>
      <c r="B140" s="240"/>
      <c r="C140" s="240"/>
      <c r="D140" s="241"/>
      <c r="E140" s="242"/>
      <c r="F140" s="242"/>
      <c r="G140" s="242"/>
      <c r="H140" s="242"/>
      <c r="I140" s="242"/>
    </row>
    <row r="141" spans="1:13" ht="0.6" customHeight="1" thickBot="1" x14ac:dyDescent="0.35">
      <c r="A141" s="239"/>
      <c r="B141" s="240"/>
      <c r="C141" s="240"/>
      <c r="D141" s="241"/>
      <c r="E141" s="242"/>
      <c r="F141" s="242"/>
      <c r="G141" s="242"/>
      <c r="H141" s="242"/>
      <c r="I141" s="242"/>
    </row>
    <row r="142" spans="1:13" ht="10.199999999999999" hidden="1" customHeight="1" thickBot="1" x14ac:dyDescent="0.35">
      <c r="A142" s="239"/>
      <c r="B142" s="243"/>
      <c r="C142" s="243"/>
      <c r="D142" s="244"/>
      <c r="E142" s="242"/>
      <c r="F142" s="242"/>
      <c r="G142" s="242"/>
      <c r="H142" s="242"/>
      <c r="I142" s="242"/>
    </row>
    <row r="143" spans="1:13" ht="20.399999999999999" customHeight="1" x14ac:dyDescent="0.3">
      <c r="A143" s="92" t="s">
        <v>0</v>
      </c>
      <c r="B143" s="93"/>
      <c r="C143" s="93"/>
      <c r="D143" s="93"/>
      <c r="E143" s="93"/>
      <c r="F143" s="93"/>
      <c r="G143" s="93"/>
      <c r="H143" s="93"/>
      <c r="I143" s="94"/>
    </row>
    <row r="144" spans="1:13" ht="13.2" customHeight="1" x14ac:dyDescent="0.3">
      <c r="A144" s="95" t="s">
        <v>141</v>
      </c>
      <c r="B144" s="96"/>
      <c r="C144" s="96"/>
      <c r="D144" s="96"/>
      <c r="E144" s="96"/>
      <c r="F144" s="96"/>
      <c r="G144" s="96"/>
      <c r="H144" s="96"/>
      <c r="I144" s="97"/>
    </row>
    <row r="145" spans="1:9" ht="14.4" customHeight="1" x14ac:dyDescent="0.3">
      <c r="A145" s="7" t="s">
        <v>2</v>
      </c>
      <c r="I145" s="6"/>
    </row>
    <row r="146" spans="1:9" ht="14.4" customHeight="1" x14ac:dyDescent="0.3">
      <c r="A146" s="2" t="s">
        <v>142</v>
      </c>
      <c r="D146" s="245" t="s">
        <v>4</v>
      </c>
      <c r="F146" s="4" t="str">
        <f>F115</f>
        <v>MES:</v>
      </c>
      <c r="G146" s="4" t="str">
        <f>G115</f>
        <v>ENERO</v>
      </c>
      <c r="H146" s="4" t="str">
        <f>H115</f>
        <v xml:space="preserve">                                VIGENCIA FISCAL:      2019</v>
      </c>
      <c r="I146" s="6"/>
    </row>
    <row r="147" spans="1:9" ht="1.95" customHeight="1" thickBot="1" x14ac:dyDescent="0.35">
      <c r="A147" s="2"/>
      <c r="I147" s="6"/>
    </row>
    <row r="148" spans="1:9" ht="27.6" customHeight="1" thickBot="1" x14ac:dyDescent="0.35">
      <c r="A148" s="177" t="s">
        <v>144</v>
      </c>
      <c r="B148" s="178" t="s">
        <v>145</v>
      </c>
      <c r="C148" s="178" t="s">
        <v>146</v>
      </c>
      <c r="D148" s="178" t="s">
        <v>147</v>
      </c>
      <c r="E148" s="179" t="s">
        <v>148</v>
      </c>
      <c r="F148" s="179" t="s">
        <v>149</v>
      </c>
      <c r="G148" s="179" t="s">
        <v>150</v>
      </c>
      <c r="H148" s="179" t="s">
        <v>151</v>
      </c>
      <c r="I148" s="180" t="s">
        <v>152</v>
      </c>
    </row>
    <row r="149" spans="1:9" ht="25.95" customHeight="1" x14ac:dyDescent="0.3">
      <c r="A149" s="188" t="s">
        <v>31</v>
      </c>
      <c r="B149" s="233"/>
      <c r="C149" s="233"/>
      <c r="D149" s="42" t="s">
        <v>32</v>
      </c>
      <c r="E149" s="190">
        <f>+E150</f>
        <v>46922713316</v>
      </c>
      <c r="F149" s="190">
        <f t="shared" ref="F149:I149" si="31">+F150</f>
        <v>46922713316</v>
      </c>
      <c r="G149" s="190">
        <f t="shared" si="31"/>
        <v>46922713316</v>
      </c>
      <c r="H149" s="190">
        <f t="shared" si="31"/>
        <v>72032238</v>
      </c>
      <c r="I149" s="190">
        <f t="shared" si="31"/>
        <v>72032238</v>
      </c>
    </row>
    <row r="150" spans="1:9" ht="25.2" customHeight="1" x14ac:dyDescent="0.3">
      <c r="A150" s="192" t="s">
        <v>33</v>
      </c>
      <c r="B150" s="193">
        <v>11</v>
      </c>
      <c r="C150" s="193" t="s">
        <v>251</v>
      </c>
      <c r="D150" s="127" t="s">
        <v>34</v>
      </c>
      <c r="E150" s="194">
        <v>46922713316</v>
      </c>
      <c r="F150" s="194">
        <v>46922713316</v>
      </c>
      <c r="G150" s="194">
        <v>46922713316</v>
      </c>
      <c r="H150" s="194">
        <v>72032238</v>
      </c>
      <c r="I150" s="195">
        <v>72032238</v>
      </c>
    </row>
    <row r="151" spans="1:9" ht="54.6" customHeight="1" x14ac:dyDescent="0.3">
      <c r="A151" s="188" t="s">
        <v>89</v>
      </c>
      <c r="B151" s="193"/>
      <c r="C151" s="193"/>
      <c r="D151" s="42" t="s">
        <v>90</v>
      </c>
      <c r="E151" s="190">
        <f>+E152</f>
        <v>167121737135</v>
      </c>
      <c r="F151" s="190">
        <f t="shared" ref="F151:I153" si="32">+F152</f>
        <v>167121737135</v>
      </c>
      <c r="G151" s="190">
        <f t="shared" si="32"/>
        <v>167121737135</v>
      </c>
      <c r="H151" s="190">
        <f t="shared" si="32"/>
        <v>0</v>
      </c>
      <c r="I151" s="191">
        <f t="shared" si="32"/>
        <v>0</v>
      </c>
    </row>
    <row r="152" spans="1:9" ht="49.2" customHeight="1" x14ac:dyDescent="0.3">
      <c r="A152" s="188" t="s">
        <v>91</v>
      </c>
      <c r="B152" s="233"/>
      <c r="C152" s="233"/>
      <c r="D152" s="44" t="s">
        <v>90</v>
      </c>
      <c r="E152" s="190">
        <f>+E153</f>
        <v>167121737135</v>
      </c>
      <c r="F152" s="190">
        <f t="shared" si="32"/>
        <v>167121737135</v>
      </c>
      <c r="G152" s="190">
        <f t="shared" si="32"/>
        <v>167121737135</v>
      </c>
      <c r="H152" s="190">
        <f t="shared" si="32"/>
        <v>0</v>
      </c>
      <c r="I152" s="191">
        <f t="shared" si="32"/>
        <v>0</v>
      </c>
    </row>
    <row r="153" spans="1:9" ht="31.2" customHeight="1" x14ac:dyDescent="0.3">
      <c r="A153" s="188" t="s">
        <v>92</v>
      </c>
      <c r="B153" s="233"/>
      <c r="C153" s="233"/>
      <c r="D153" s="42" t="s">
        <v>32</v>
      </c>
      <c r="E153" s="190">
        <f>+E154</f>
        <v>167121737135</v>
      </c>
      <c r="F153" s="190">
        <f t="shared" si="32"/>
        <v>167121737135</v>
      </c>
      <c r="G153" s="190">
        <f t="shared" si="32"/>
        <v>167121737135</v>
      </c>
      <c r="H153" s="190">
        <f t="shared" si="32"/>
        <v>0</v>
      </c>
      <c r="I153" s="191">
        <f t="shared" si="32"/>
        <v>0</v>
      </c>
    </row>
    <row r="154" spans="1:9" ht="24" customHeight="1" x14ac:dyDescent="0.3">
      <c r="A154" s="192" t="s">
        <v>93</v>
      </c>
      <c r="B154" s="193">
        <v>11</v>
      </c>
      <c r="C154" s="193" t="s">
        <v>251</v>
      </c>
      <c r="D154" s="127" t="s">
        <v>34</v>
      </c>
      <c r="E154" s="194">
        <v>167121737135</v>
      </c>
      <c r="F154" s="194">
        <v>167121737135</v>
      </c>
      <c r="G154" s="194">
        <v>167121737135</v>
      </c>
      <c r="H154" s="194">
        <v>0</v>
      </c>
      <c r="I154" s="195">
        <v>0</v>
      </c>
    </row>
    <row r="155" spans="1:9" ht="70.2" customHeight="1" x14ac:dyDescent="0.3">
      <c r="A155" s="188" t="s">
        <v>94</v>
      </c>
      <c r="B155" s="193"/>
      <c r="C155" s="193"/>
      <c r="D155" s="42" t="s">
        <v>95</v>
      </c>
      <c r="E155" s="190">
        <f>+E156</f>
        <v>55932079304</v>
      </c>
      <c r="F155" s="190">
        <f t="shared" ref="F155:I157" si="33">+F156</f>
        <v>55932079304</v>
      </c>
      <c r="G155" s="190">
        <f t="shared" si="33"/>
        <v>55932079304</v>
      </c>
      <c r="H155" s="190">
        <f t="shared" si="33"/>
        <v>0</v>
      </c>
      <c r="I155" s="191">
        <f t="shared" si="33"/>
        <v>0</v>
      </c>
    </row>
    <row r="156" spans="1:9" ht="69" customHeight="1" x14ac:dyDescent="0.3">
      <c r="A156" s="188" t="s">
        <v>96</v>
      </c>
      <c r="B156" s="233"/>
      <c r="C156" s="233"/>
      <c r="D156" s="44" t="s">
        <v>95</v>
      </c>
      <c r="E156" s="190">
        <f>+E157</f>
        <v>55932079304</v>
      </c>
      <c r="F156" s="190">
        <f t="shared" si="33"/>
        <v>55932079304</v>
      </c>
      <c r="G156" s="190">
        <f t="shared" si="33"/>
        <v>55932079304</v>
      </c>
      <c r="H156" s="190">
        <f t="shared" si="33"/>
        <v>0</v>
      </c>
      <c r="I156" s="191">
        <f t="shared" si="33"/>
        <v>0</v>
      </c>
    </row>
    <row r="157" spans="1:9" ht="23.4" customHeight="1" x14ac:dyDescent="0.3">
      <c r="A157" s="188" t="s">
        <v>97</v>
      </c>
      <c r="B157" s="233"/>
      <c r="C157" s="233"/>
      <c r="D157" s="42" t="s">
        <v>32</v>
      </c>
      <c r="E157" s="190">
        <f>+E158</f>
        <v>55932079304</v>
      </c>
      <c r="F157" s="190">
        <f t="shared" si="33"/>
        <v>55932079304</v>
      </c>
      <c r="G157" s="190">
        <f t="shared" si="33"/>
        <v>55932079304</v>
      </c>
      <c r="H157" s="190">
        <f t="shared" si="33"/>
        <v>0</v>
      </c>
      <c r="I157" s="191">
        <f t="shared" si="33"/>
        <v>0</v>
      </c>
    </row>
    <row r="158" spans="1:9" ht="33" customHeight="1" x14ac:dyDescent="0.3">
      <c r="A158" s="192" t="s">
        <v>98</v>
      </c>
      <c r="B158" s="193">
        <v>11</v>
      </c>
      <c r="C158" s="193" t="s">
        <v>251</v>
      </c>
      <c r="D158" s="127" t="s">
        <v>34</v>
      </c>
      <c r="E158" s="194">
        <v>55932079304</v>
      </c>
      <c r="F158" s="194">
        <v>55932079304</v>
      </c>
      <c r="G158" s="194">
        <v>55932079304</v>
      </c>
      <c r="H158" s="194">
        <v>0</v>
      </c>
      <c r="I158" s="195">
        <v>0</v>
      </c>
    </row>
    <row r="159" spans="1:9" ht="69" customHeight="1" x14ac:dyDescent="0.3">
      <c r="A159" s="188" t="s">
        <v>99</v>
      </c>
      <c r="B159" s="233"/>
      <c r="C159" s="233"/>
      <c r="D159" s="42" t="s">
        <v>100</v>
      </c>
      <c r="E159" s="190">
        <f>+E160</f>
        <v>120513915341</v>
      </c>
      <c r="F159" s="190">
        <f t="shared" ref="F159:I161" si="34">+F160</f>
        <v>120513915341</v>
      </c>
      <c r="G159" s="190">
        <f t="shared" si="34"/>
        <v>120513915341</v>
      </c>
      <c r="H159" s="190">
        <f t="shared" si="34"/>
        <v>0</v>
      </c>
      <c r="I159" s="191">
        <f t="shared" si="34"/>
        <v>0</v>
      </c>
    </row>
    <row r="160" spans="1:9" ht="69" customHeight="1" x14ac:dyDescent="0.3">
      <c r="A160" s="188" t="s">
        <v>101</v>
      </c>
      <c r="B160" s="193"/>
      <c r="C160" s="193"/>
      <c r="D160" s="44" t="s">
        <v>100</v>
      </c>
      <c r="E160" s="190">
        <f>+E161</f>
        <v>120513915341</v>
      </c>
      <c r="F160" s="190">
        <f t="shared" si="34"/>
        <v>120513915341</v>
      </c>
      <c r="G160" s="190">
        <f t="shared" si="34"/>
        <v>120513915341</v>
      </c>
      <c r="H160" s="190">
        <f t="shared" si="34"/>
        <v>0</v>
      </c>
      <c r="I160" s="191">
        <f t="shared" si="34"/>
        <v>0</v>
      </c>
    </row>
    <row r="161" spans="1:9" ht="34.200000000000003" customHeight="1" x14ac:dyDescent="0.3">
      <c r="A161" s="188" t="s">
        <v>102</v>
      </c>
      <c r="B161" s="193"/>
      <c r="C161" s="193"/>
      <c r="D161" s="42" t="s">
        <v>32</v>
      </c>
      <c r="E161" s="190">
        <f>+E162</f>
        <v>120513915341</v>
      </c>
      <c r="F161" s="190">
        <f t="shared" si="34"/>
        <v>120513915341</v>
      </c>
      <c r="G161" s="190">
        <f t="shared" si="34"/>
        <v>120513915341</v>
      </c>
      <c r="H161" s="190">
        <f t="shared" si="34"/>
        <v>0</v>
      </c>
      <c r="I161" s="191">
        <f t="shared" si="34"/>
        <v>0</v>
      </c>
    </row>
    <row r="162" spans="1:9" ht="29.4" customHeight="1" x14ac:dyDescent="0.3">
      <c r="A162" s="192" t="s">
        <v>103</v>
      </c>
      <c r="B162" s="233">
        <v>11</v>
      </c>
      <c r="C162" s="233" t="s">
        <v>251</v>
      </c>
      <c r="D162" s="127" t="s">
        <v>34</v>
      </c>
      <c r="E162" s="194">
        <v>120513915341</v>
      </c>
      <c r="F162" s="194">
        <v>120513915341</v>
      </c>
      <c r="G162" s="194">
        <v>120513915341</v>
      </c>
      <c r="H162" s="194">
        <v>0</v>
      </c>
      <c r="I162" s="195">
        <v>0</v>
      </c>
    </row>
    <row r="163" spans="1:9" ht="58.2" customHeight="1" x14ac:dyDescent="0.3">
      <c r="A163" s="188" t="s">
        <v>104</v>
      </c>
      <c r="B163" s="233"/>
      <c r="C163" s="233"/>
      <c r="D163" s="42" t="s">
        <v>105</v>
      </c>
      <c r="E163" s="190">
        <f>+E164</f>
        <v>65935109516</v>
      </c>
      <c r="F163" s="190">
        <f t="shared" ref="F163:I165" si="35">+F164</f>
        <v>65935109516</v>
      </c>
      <c r="G163" s="190">
        <f t="shared" si="35"/>
        <v>65935109516</v>
      </c>
      <c r="H163" s="190">
        <f t="shared" si="35"/>
        <v>0</v>
      </c>
      <c r="I163" s="191">
        <f t="shared" si="35"/>
        <v>0</v>
      </c>
    </row>
    <row r="164" spans="1:9" ht="49.2" customHeight="1" x14ac:dyDescent="0.3">
      <c r="A164" s="188" t="s">
        <v>106</v>
      </c>
      <c r="B164" s="193"/>
      <c r="C164" s="193"/>
      <c r="D164" s="44" t="s">
        <v>105</v>
      </c>
      <c r="E164" s="190">
        <f>+E165</f>
        <v>65935109516</v>
      </c>
      <c r="F164" s="190">
        <f t="shared" si="35"/>
        <v>65935109516</v>
      </c>
      <c r="G164" s="190">
        <f t="shared" si="35"/>
        <v>65935109516</v>
      </c>
      <c r="H164" s="190">
        <f t="shared" si="35"/>
        <v>0</v>
      </c>
      <c r="I164" s="191">
        <f t="shared" si="35"/>
        <v>0</v>
      </c>
    </row>
    <row r="165" spans="1:9" ht="27.6" customHeight="1" x14ac:dyDescent="0.3">
      <c r="A165" s="188" t="s">
        <v>107</v>
      </c>
      <c r="B165" s="193"/>
      <c r="C165" s="193"/>
      <c r="D165" s="42" t="s">
        <v>32</v>
      </c>
      <c r="E165" s="190">
        <f>+E166</f>
        <v>65935109516</v>
      </c>
      <c r="F165" s="190">
        <f t="shared" si="35"/>
        <v>65935109516</v>
      </c>
      <c r="G165" s="190">
        <f t="shared" si="35"/>
        <v>65935109516</v>
      </c>
      <c r="H165" s="190">
        <f t="shared" si="35"/>
        <v>0</v>
      </c>
      <c r="I165" s="191">
        <f t="shared" si="35"/>
        <v>0</v>
      </c>
    </row>
    <row r="166" spans="1:9" ht="36.6" customHeight="1" thickBot="1" x14ac:dyDescent="0.35">
      <c r="A166" s="220" t="s">
        <v>108</v>
      </c>
      <c r="B166" s="236">
        <v>11</v>
      </c>
      <c r="C166" s="236" t="s">
        <v>251</v>
      </c>
      <c r="D166" s="149" t="s">
        <v>34</v>
      </c>
      <c r="E166" s="221">
        <v>65935109516</v>
      </c>
      <c r="F166" s="221">
        <v>65935109516</v>
      </c>
      <c r="G166" s="221">
        <v>65935109516</v>
      </c>
      <c r="H166" s="221">
        <v>0</v>
      </c>
      <c r="I166" s="222">
        <v>0</v>
      </c>
    </row>
    <row r="167" spans="1:9" ht="12" customHeight="1" thickBot="1" x14ac:dyDescent="0.35">
      <c r="A167" s="239"/>
      <c r="B167" s="243"/>
      <c r="C167" s="243"/>
      <c r="D167" s="244"/>
      <c r="E167" s="242"/>
      <c r="F167" s="242"/>
      <c r="G167" s="242"/>
      <c r="H167" s="242"/>
      <c r="I167" s="242"/>
    </row>
    <row r="168" spans="1:9" ht="19.95" customHeight="1" x14ac:dyDescent="0.3">
      <c r="A168" s="92" t="s">
        <v>0</v>
      </c>
      <c r="B168" s="93"/>
      <c r="C168" s="93"/>
      <c r="D168" s="93"/>
      <c r="E168" s="93"/>
      <c r="F168" s="93"/>
      <c r="G168" s="93"/>
      <c r="H168" s="93"/>
      <c r="I168" s="94"/>
    </row>
    <row r="169" spans="1:9" ht="14.4" customHeight="1" x14ac:dyDescent="0.3">
      <c r="A169" s="95" t="s">
        <v>141</v>
      </c>
      <c r="B169" s="96"/>
      <c r="C169" s="96"/>
      <c r="D169" s="96"/>
      <c r="E169" s="96"/>
      <c r="F169" s="96"/>
      <c r="G169" s="96"/>
      <c r="H169" s="96"/>
      <c r="I169" s="97"/>
    </row>
    <row r="170" spans="1:9" ht="15.6" customHeight="1" x14ac:dyDescent="0.3">
      <c r="A170" s="7" t="s">
        <v>2</v>
      </c>
      <c r="I170" s="6"/>
    </row>
    <row r="171" spans="1:9" ht="15" customHeight="1" thickBot="1" x14ac:dyDescent="0.35">
      <c r="A171" s="2" t="s">
        <v>142</v>
      </c>
      <c r="D171" s="245" t="s">
        <v>4</v>
      </c>
      <c r="F171" s="4" t="str">
        <f>F146</f>
        <v>MES:</v>
      </c>
      <c r="G171" s="4" t="str">
        <f>G146</f>
        <v>ENERO</v>
      </c>
      <c r="H171" s="4" t="str">
        <f>H146</f>
        <v xml:space="preserve">                                VIGENCIA FISCAL:      2019</v>
      </c>
      <c r="I171" s="6"/>
    </row>
    <row r="172" spans="1:9" ht="25.95" customHeight="1" thickBot="1" x14ac:dyDescent="0.35">
      <c r="A172" s="177" t="s">
        <v>144</v>
      </c>
      <c r="B172" s="178" t="s">
        <v>145</v>
      </c>
      <c r="C172" s="178" t="s">
        <v>146</v>
      </c>
      <c r="D172" s="178" t="s">
        <v>147</v>
      </c>
      <c r="E172" s="179" t="s">
        <v>148</v>
      </c>
      <c r="F172" s="179" t="s">
        <v>149</v>
      </c>
      <c r="G172" s="179" t="s">
        <v>150</v>
      </c>
      <c r="H172" s="179" t="s">
        <v>151</v>
      </c>
      <c r="I172" s="180" t="s">
        <v>152</v>
      </c>
    </row>
    <row r="173" spans="1:9" ht="66" customHeight="1" x14ac:dyDescent="0.3">
      <c r="A173" s="188" t="s">
        <v>109</v>
      </c>
      <c r="B173" s="233"/>
      <c r="C173" s="233"/>
      <c r="D173" s="42" t="s">
        <v>110</v>
      </c>
      <c r="E173" s="190">
        <f>+E174</f>
        <v>139078459539</v>
      </c>
      <c r="F173" s="190">
        <f t="shared" ref="F173:I175" si="36">+F174</f>
        <v>139078459539</v>
      </c>
      <c r="G173" s="190">
        <f t="shared" si="36"/>
        <v>139078459539</v>
      </c>
      <c r="H173" s="190">
        <f t="shared" si="36"/>
        <v>0</v>
      </c>
      <c r="I173" s="191">
        <f t="shared" si="36"/>
        <v>0</v>
      </c>
    </row>
    <row r="174" spans="1:9" ht="68.400000000000006" customHeight="1" x14ac:dyDescent="0.3">
      <c r="A174" s="188" t="s">
        <v>111</v>
      </c>
      <c r="B174" s="193"/>
      <c r="C174" s="193"/>
      <c r="D174" s="44" t="s">
        <v>110</v>
      </c>
      <c r="E174" s="190">
        <f>+E175</f>
        <v>139078459539</v>
      </c>
      <c r="F174" s="190">
        <f t="shared" si="36"/>
        <v>139078459539</v>
      </c>
      <c r="G174" s="190">
        <f t="shared" si="36"/>
        <v>139078459539</v>
      </c>
      <c r="H174" s="190">
        <f t="shared" si="36"/>
        <v>0</v>
      </c>
      <c r="I174" s="191">
        <f t="shared" si="36"/>
        <v>0</v>
      </c>
    </row>
    <row r="175" spans="1:9" ht="25.95" customHeight="1" x14ac:dyDescent="0.3">
      <c r="A175" s="188" t="s">
        <v>112</v>
      </c>
      <c r="B175" s="193"/>
      <c r="C175" s="193"/>
      <c r="D175" s="42" t="s">
        <v>32</v>
      </c>
      <c r="E175" s="190">
        <f>+E176</f>
        <v>139078459539</v>
      </c>
      <c r="F175" s="190">
        <f t="shared" si="36"/>
        <v>139078459539</v>
      </c>
      <c r="G175" s="190">
        <f t="shared" si="36"/>
        <v>139078459539</v>
      </c>
      <c r="H175" s="190">
        <f t="shared" si="36"/>
        <v>0</v>
      </c>
      <c r="I175" s="191">
        <f t="shared" si="36"/>
        <v>0</v>
      </c>
    </row>
    <row r="176" spans="1:9" ht="18.600000000000001" customHeight="1" x14ac:dyDescent="0.3">
      <c r="A176" s="192" t="s">
        <v>113</v>
      </c>
      <c r="B176" s="233">
        <v>11</v>
      </c>
      <c r="C176" s="233" t="s">
        <v>251</v>
      </c>
      <c r="D176" s="127" t="s">
        <v>34</v>
      </c>
      <c r="E176" s="194">
        <v>139078459539</v>
      </c>
      <c r="F176" s="194">
        <v>139078459539</v>
      </c>
      <c r="G176" s="194">
        <v>139078459539</v>
      </c>
      <c r="H176" s="194">
        <v>0</v>
      </c>
      <c r="I176" s="195">
        <v>0</v>
      </c>
    </row>
    <row r="177" spans="1:9" ht="61.95" customHeight="1" x14ac:dyDescent="0.3">
      <c r="A177" s="188" t="s">
        <v>298</v>
      </c>
      <c r="B177" s="233"/>
      <c r="C177" s="233"/>
      <c r="D177" s="42" t="s">
        <v>299</v>
      </c>
      <c r="E177" s="190">
        <f>+E178</f>
        <v>80231973131</v>
      </c>
      <c r="F177" s="190">
        <f t="shared" ref="F177:I179" si="37">+F178</f>
        <v>80231973131</v>
      </c>
      <c r="G177" s="190">
        <f t="shared" si="37"/>
        <v>80231973131</v>
      </c>
      <c r="H177" s="190">
        <f t="shared" si="37"/>
        <v>0</v>
      </c>
      <c r="I177" s="191">
        <f t="shared" si="37"/>
        <v>0</v>
      </c>
    </row>
    <row r="178" spans="1:9" ht="62.4" customHeight="1" x14ac:dyDescent="0.3">
      <c r="A178" s="188" t="s">
        <v>300</v>
      </c>
      <c r="B178" s="193"/>
      <c r="C178" s="193"/>
      <c r="D178" s="44" t="s">
        <v>299</v>
      </c>
      <c r="E178" s="190">
        <f>+E179</f>
        <v>80231973131</v>
      </c>
      <c r="F178" s="190">
        <f t="shared" si="37"/>
        <v>80231973131</v>
      </c>
      <c r="G178" s="190">
        <f t="shared" si="37"/>
        <v>80231973131</v>
      </c>
      <c r="H178" s="190">
        <f t="shared" si="37"/>
        <v>0</v>
      </c>
      <c r="I178" s="191">
        <f t="shared" si="37"/>
        <v>0</v>
      </c>
    </row>
    <row r="179" spans="1:9" ht="25.95" customHeight="1" x14ac:dyDescent="0.3">
      <c r="A179" s="188" t="s">
        <v>301</v>
      </c>
      <c r="B179" s="193"/>
      <c r="C179" s="193"/>
      <c r="D179" s="42" t="s">
        <v>32</v>
      </c>
      <c r="E179" s="190">
        <f>+E180</f>
        <v>80231973131</v>
      </c>
      <c r="F179" s="190">
        <f t="shared" si="37"/>
        <v>80231973131</v>
      </c>
      <c r="G179" s="190">
        <f t="shared" si="37"/>
        <v>80231973131</v>
      </c>
      <c r="H179" s="190">
        <f t="shared" si="37"/>
        <v>0</v>
      </c>
      <c r="I179" s="191">
        <f t="shared" si="37"/>
        <v>0</v>
      </c>
    </row>
    <row r="180" spans="1:9" ht="20.399999999999999" customHeight="1" x14ac:dyDescent="0.3">
      <c r="A180" s="192" t="s">
        <v>302</v>
      </c>
      <c r="B180" s="233">
        <v>11</v>
      </c>
      <c r="C180" s="233" t="s">
        <v>251</v>
      </c>
      <c r="D180" s="127" t="s">
        <v>34</v>
      </c>
      <c r="E180" s="194">
        <v>80231973131</v>
      </c>
      <c r="F180" s="194">
        <v>80231973131</v>
      </c>
      <c r="G180" s="194">
        <v>80231973131</v>
      </c>
      <c r="H180" s="194">
        <v>0</v>
      </c>
      <c r="I180" s="195">
        <v>0</v>
      </c>
    </row>
    <row r="181" spans="1:9" ht="67.2" customHeight="1" x14ac:dyDescent="0.3">
      <c r="A181" s="188" t="s">
        <v>303</v>
      </c>
      <c r="B181" s="233"/>
      <c r="C181" s="233"/>
      <c r="D181" s="42" t="s">
        <v>304</v>
      </c>
      <c r="E181" s="190">
        <f t="shared" ref="E181:I183" si="38">+E182</f>
        <v>70818558035</v>
      </c>
      <c r="F181" s="190">
        <f t="shared" si="38"/>
        <v>70818558035</v>
      </c>
      <c r="G181" s="190">
        <f t="shared" si="38"/>
        <v>70818558035</v>
      </c>
      <c r="H181" s="190">
        <f t="shared" si="38"/>
        <v>0</v>
      </c>
      <c r="I181" s="191">
        <f t="shared" si="38"/>
        <v>0</v>
      </c>
    </row>
    <row r="182" spans="1:9" ht="72" customHeight="1" x14ac:dyDescent="0.3">
      <c r="A182" s="188" t="s">
        <v>305</v>
      </c>
      <c r="B182" s="193"/>
      <c r="C182" s="193"/>
      <c r="D182" s="44" t="s">
        <v>304</v>
      </c>
      <c r="E182" s="190">
        <f t="shared" si="38"/>
        <v>70818558035</v>
      </c>
      <c r="F182" s="190">
        <f t="shared" si="38"/>
        <v>70818558035</v>
      </c>
      <c r="G182" s="190">
        <f t="shared" si="38"/>
        <v>70818558035</v>
      </c>
      <c r="H182" s="190">
        <f t="shared" si="38"/>
        <v>0</v>
      </c>
      <c r="I182" s="191">
        <f t="shared" si="38"/>
        <v>0</v>
      </c>
    </row>
    <row r="183" spans="1:9" ht="25.2" customHeight="1" x14ac:dyDescent="0.3">
      <c r="A183" s="188" t="s">
        <v>306</v>
      </c>
      <c r="B183" s="193"/>
      <c r="C183" s="193"/>
      <c r="D183" s="42" t="s">
        <v>32</v>
      </c>
      <c r="E183" s="190">
        <f t="shared" si="38"/>
        <v>70818558035</v>
      </c>
      <c r="F183" s="190">
        <f t="shared" si="38"/>
        <v>70818558035</v>
      </c>
      <c r="G183" s="190">
        <f t="shared" si="38"/>
        <v>70818558035</v>
      </c>
      <c r="H183" s="190">
        <f t="shared" si="38"/>
        <v>0</v>
      </c>
      <c r="I183" s="191">
        <f t="shared" si="38"/>
        <v>0</v>
      </c>
    </row>
    <row r="184" spans="1:9" ht="21" customHeight="1" x14ac:dyDescent="0.3">
      <c r="A184" s="192" t="s">
        <v>307</v>
      </c>
      <c r="B184" s="233">
        <v>11</v>
      </c>
      <c r="C184" s="233" t="s">
        <v>251</v>
      </c>
      <c r="D184" s="127" t="s">
        <v>34</v>
      </c>
      <c r="E184" s="194">
        <v>70818558035</v>
      </c>
      <c r="F184" s="194">
        <v>70818558035</v>
      </c>
      <c r="G184" s="194">
        <v>70818558035</v>
      </c>
      <c r="H184" s="194">
        <v>0</v>
      </c>
      <c r="I184" s="195">
        <v>0</v>
      </c>
    </row>
    <row r="185" spans="1:9" ht="48.6" customHeight="1" x14ac:dyDescent="0.3">
      <c r="A185" s="188" t="s">
        <v>114</v>
      </c>
      <c r="B185" s="233"/>
      <c r="C185" s="233"/>
      <c r="D185" s="42" t="s">
        <v>115</v>
      </c>
      <c r="E185" s="190">
        <f t="shared" ref="E185:I187" si="39">+E186</f>
        <v>85660554341</v>
      </c>
      <c r="F185" s="190">
        <f t="shared" si="39"/>
        <v>85660554341</v>
      </c>
      <c r="G185" s="190">
        <f t="shared" si="39"/>
        <v>85660554341</v>
      </c>
      <c r="H185" s="190">
        <f t="shared" si="39"/>
        <v>0</v>
      </c>
      <c r="I185" s="191">
        <f t="shared" si="39"/>
        <v>0</v>
      </c>
    </row>
    <row r="186" spans="1:9" ht="54" customHeight="1" x14ac:dyDescent="0.3">
      <c r="A186" s="188" t="s">
        <v>116</v>
      </c>
      <c r="B186" s="193"/>
      <c r="C186" s="193"/>
      <c r="D186" s="44" t="s">
        <v>115</v>
      </c>
      <c r="E186" s="190">
        <f t="shared" si="39"/>
        <v>85660554341</v>
      </c>
      <c r="F186" s="190">
        <f t="shared" si="39"/>
        <v>85660554341</v>
      </c>
      <c r="G186" s="190">
        <f t="shared" si="39"/>
        <v>85660554341</v>
      </c>
      <c r="H186" s="190">
        <f t="shared" si="39"/>
        <v>0</v>
      </c>
      <c r="I186" s="191">
        <f t="shared" si="39"/>
        <v>0</v>
      </c>
    </row>
    <row r="187" spans="1:9" ht="25.95" customHeight="1" x14ac:dyDescent="0.3">
      <c r="A187" s="188" t="s">
        <v>117</v>
      </c>
      <c r="B187" s="193"/>
      <c r="C187" s="193"/>
      <c r="D187" s="42" t="s">
        <v>32</v>
      </c>
      <c r="E187" s="190">
        <f t="shared" si="39"/>
        <v>85660554341</v>
      </c>
      <c r="F187" s="190">
        <f t="shared" si="39"/>
        <v>85660554341</v>
      </c>
      <c r="G187" s="190">
        <f t="shared" si="39"/>
        <v>85660554341</v>
      </c>
      <c r="H187" s="190">
        <f t="shared" si="39"/>
        <v>0</v>
      </c>
      <c r="I187" s="191">
        <f t="shared" si="39"/>
        <v>0</v>
      </c>
    </row>
    <row r="188" spans="1:9" ht="25.95" customHeight="1" x14ac:dyDescent="0.3">
      <c r="A188" s="192" t="s">
        <v>118</v>
      </c>
      <c r="B188" s="233">
        <v>11</v>
      </c>
      <c r="C188" s="233" t="s">
        <v>251</v>
      </c>
      <c r="D188" s="127" t="s">
        <v>34</v>
      </c>
      <c r="E188" s="194">
        <v>85660554341</v>
      </c>
      <c r="F188" s="194">
        <v>85660554341</v>
      </c>
      <c r="G188" s="194">
        <v>85660554341</v>
      </c>
      <c r="H188" s="194">
        <v>0</v>
      </c>
      <c r="I188" s="195">
        <v>0</v>
      </c>
    </row>
    <row r="189" spans="1:9" ht="48.6" customHeight="1" x14ac:dyDescent="0.3">
      <c r="A189" s="188" t="s">
        <v>308</v>
      </c>
      <c r="B189" s="233"/>
      <c r="C189" s="233"/>
      <c r="D189" s="42" t="s">
        <v>309</v>
      </c>
      <c r="E189" s="190">
        <f t="shared" ref="E189:I191" si="40">+E190</f>
        <v>18593188770</v>
      </c>
      <c r="F189" s="190">
        <f t="shared" si="40"/>
        <v>18593188770</v>
      </c>
      <c r="G189" s="190">
        <f t="shared" si="40"/>
        <v>18593188770</v>
      </c>
      <c r="H189" s="190">
        <f t="shared" si="40"/>
        <v>0</v>
      </c>
      <c r="I189" s="191">
        <f t="shared" si="40"/>
        <v>0</v>
      </c>
    </row>
    <row r="190" spans="1:9" ht="48.6" customHeight="1" x14ac:dyDescent="0.3">
      <c r="A190" s="188" t="s">
        <v>310</v>
      </c>
      <c r="B190" s="193"/>
      <c r="C190" s="193"/>
      <c r="D190" s="44" t="s">
        <v>309</v>
      </c>
      <c r="E190" s="190">
        <f t="shared" si="40"/>
        <v>18593188770</v>
      </c>
      <c r="F190" s="190">
        <f t="shared" si="40"/>
        <v>18593188770</v>
      </c>
      <c r="G190" s="190">
        <f t="shared" si="40"/>
        <v>18593188770</v>
      </c>
      <c r="H190" s="190">
        <f t="shared" si="40"/>
        <v>0</v>
      </c>
      <c r="I190" s="191">
        <f t="shared" si="40"/>
        <v>0</v>
      </c>
    </row>
    <row r="191" spans="1:9" ht="25.95" customHeight="1" x14ac:dyDescent="0.3">
      <c r="A191" s="188" t="s">
        <v>311</v>
      </c>
      <c r="B191" s="193"/>
      <c r="C191" s="193"/>
      <c r="D191" s="42" t="s">
        <v>32</v>
      </c>
      <c r="E191" s="190">
        <f t="shared" si="40"/>
        <v>18593188770</v>
      </c>
      <c r="F191" s="190">
        <f t="shared" si="40"/>
        <v>18593188770</v>
      </c>
      <c r="G191" s="190">
        <f t="shared" si="40"/>
        <v>18593188770</v>
      </c>
      <c r="H191" s="190">
        <f t="shared" si="40"/>
        <v>0</v>
      </c>
      <c r="I191" s="191">
        <f t="shared" si="40"/>
        <v>0</v>
      </c>
    </row>
    <row r="192" spans="1:9" ht="18" customHeight="1" thickBot="1" x14ac:dyDescent="0.35">
      <c r="A192" s="220" t="s">
        <v>312</v>
      </c>
      <c r="B192" s="236">
        <v>11</v>
      </c>
      <c r="C192" s="236" t="s">
        <v>251</v>
      </c>
      <c r="D192" s="149" t="s">
        <v>34</v>
      </c>
      <c r="E192" s="221">
        <v>18593188770</v>
      </c>
      <c r="F192" s="221">
        <v>18593188770</v>
      </c>
      <c r="G192" s="221">
        <v>18593188770</v>
      </c>
      <c r="H192" s="221">
        <v>0</v>
      </c>
      <c r="I192" s="222">
        <v>0</v>
      </c>
    </row>
    <row r="193" spans="1:9" ht="10.199999999999999" customHeight="1" thickBot="1" x14ac:dyDescent="0.35">
      <c r="A193" s="239"/>
      <c r="B193" s="243"/>
      <c r="C193" s="243"/>
      <c r="D193" s="244"/>
      <c r="E193" s="242"/>
      <c r="F193" s="242"/>
      <c r="G193" s="242"/>
      <c r="H193" s="242"/>
      <c r="I193" s="242"/>
    </row>
    <row r="194" spans="1:9" ht="17.399999999999999" customHeight="1" x14ac:dyDescent="0.3">
      <c r="A194" s="92" t="s">
        <v>0</v>
      </c>
      <c r="B194" s="93"/>
      <c r="C194" s="93"/>
      <c r="D194" s="93"/>
      <c r="E194" s="93"/>
      <c r="F194" s="93"/>
      <c r="G194" s="93"/>
      <c r="H194" s="93"/>
      <c r="I194" s="94"/>
    </row>
    <row r="195" spans="1:9" ht="11.4" customHeight="1" x14ac:dyDescent="0.3">
      <c r="A195" s="95" t="s">
        <v>141</v>
      </c>
      <c r="B195" s="96"/>
      <c r="C195" s="96"/>
      <c r="D195" s="96"/>
      <c r="E195" s="96"/>
      <c r="F195" s="96"/>
      <c r="G195" s="96"/>
      <c r="H195" s="96"/>
      <c r="I195" s="97"/>
    </row>
    <row r="196" spans="1:9" ht="11.4" customHeight="1" x14ac:dyDescent="0.3">
      <c r="A196" s="7" t="s">
        <v>2</v>
      </c>
      <c r="I196" s="6"/>
    </row>
    <row r="197" spans="1:9" ht="12.6" customHeight="1" thickBot="1" x14ac:dyDescent="0.35">
      <c r="A197" s="2" t="s">
        <v>142</v>
      </c>
      <c r="D197" s="245" t="s">
        <v>4</v>
      </c>
      <c r="F197" s="4" t="str">
        <f>F171</f>
        <v>MES:</v>
      </c>
      <c r="G197" s="4" t="str">
        <f>G171</f>
        <v>ENERO</v>
      </c>
      <c r="H197" s="4" t="str">
        <f>H171</f>
        <v xml:space="preserve">                                VIGENCIA FISCAL:      2019</v>
      </c>
      <c r="I197" s="6"/>
    </row>
    <row r="198" spans="1:9" ht="27.75" customHeight="1" thickBot="1" x14ac:dyDescent="0.35">
      <c r="A198" s="177" t="s">
        <v>144</v>
      </c>
      <c r="B198" s="178" t="s">
        <v>145</v>
      </c>
      <c r="C198" s="178" t="s">
        <v>146</v>
      </c>
      <c r="D198" s="178" t="s">
        <v>147</v>
      </c>
      <c r="E198" s="179" t="s">
        <v>148</v>
      </c>
      <c r="F198" s="179" t="s">
        <v>149</v>
      </c>
      <c r="G198" s="179" t="s">
        <v>150</v>
      </c>
      <c r="H198" s="179" t="s">
        <v>151</v>
      </c>
      <c r="I198" s="180" t="s">
        <v>152</v>
      </c>
    </row>
    <row r="199" spans="1:9" ht="55.2" customHeight="1" x14ac:dyDescent="0.3">
      <c r="A199" s="188" t="s">
        <v>119</v>
      </c>
      <c r="B199" s="233"/>
      <c r="C199" s="233"/>
      <c r="D199" s="42" t="s">
        <v>120</v>
      </c>
      <c r="E199" s="190">
        <f>+E200</f>
        <v>100499939948</v>
      </c>
      <c r="F199" s="190">
        <f t="shared" ref="F199:I201" si="41">+F200</f>
        <v>100499939948</v>
      </c>
      <c r="G199" s="190">
        <f t="shared" si="41"/>
        <v>100499939948</v>
      </c>
      <c r="H199" s="190">
        <f t="shared" si="41"/>
        <v>0</v>
      </c>
      <c r="I199" s="191">
        <f t="shared" si="41"/>
        <v>0</v>
      </c>
    </row>
    <row r="200" spans="1:9" ht="55.2" customHeight="1" x14ac:dyDescent="0.3">
      <c r="A200" s="188" t="s">
        <v>121</v>
      </c>
      <c r="B200" s="193"/>
      <c r="C200" s="193"/>
      <c r="D200" s="44" t="s">
        <v>120</v>
      </c>
      <c r="E200" s="190">
        <f>+E201</f>
        <v>100499939948</v>
      </c>
      <c r="F200" s="190">
        <f t="shared" si="41"/>
        <v>100499939948</v>
      </c>
      <c r="G200" s="190">
        <f t="shared" si="41"/>
        <v>100499939948</v>
      </c>
      <c r="H200" s="190">
        <f t="shared" si="41"/>
        <v>0</v>
      </c>
      <c r="I200" s="191">
        <f t="shared" si="41"/>
        <v>0</v>
      </c>
    </row>
    <row r="201" spans="1:9" ht="25.95" customHeight="1" x14ac:dyDescent="0.3">
      <c r="A201" s="188" t="s">
        <v>122</v>
      </c>
      <c r="B201" s="193"/>
      <c r="C201" s="193"/>
      <c r="D201" s="42" t="s">
        <v>32</v>
      </c>
      <c r="E201" s="190">
        <f>+E202</f>
        <v>100499939948</v>
      </c>
      <c r="F201" s="190">
        <f t="shared" si="41"/>
        <v>100499939948</v>
      </c>
      <c r="G201" s="190">
        <f t="shared" si="41"/>
        <v>100499939948</v>
      </c>
      <c r="H201" s="190">
        <f t="shared" si="41"/>
        <v>0</v>
      </c>
      <c r="I201" s="191">
        <f t="shared" si="41"/>
        <v>0</v>
      </c>
    </row>
    <row r="202" spans="1:9" ht="25.95" customHeight="1" x14ac:dyDescent="0.3">
      <c r="A202" s="192" t="s">
        <v>123</v>
      </c>
      <c r="B202" s="233">
        <v>11</v>
      </c>
      <c r="C202" s="233" t="s">
        <v>251</v>
      </c>
      <c r="D202" s="127" t="s">
        <v>34</v>
      </c>
      <c r="E202" s="194">
        <v>100499939948</v>
      </c>
      <c r="F202" s="194">
        <v>100499939948</v>
      </c>
      <c r="G202" s="194">
        <v>100499939948</v>
      </c>
      <c r="H202" s="194">
        <v>0</v>
      </c>
      <c r="I202" s="195">
        <v>0</v>
      </c>
    </row>
    <row r="203" spans="1:9" ht="61.2" customHeight="1" x14ac:dyDescent="0.3">
      <c r="A203" s="188" t="s">
        <v>313</v>
      </c>
      <c r="B203" s="233"/>
      <c r="C203" s="233"/>
      <c r="D203" s="42" t="s">
        <v>314</v>
      </c>
      <c r="E203" s="190">
        <f>+E204</f>
        <v>55322597073</v>
      </c>
      <c r="F203" s="190">
        <f t="shared" ref="F203:I205" si="42">+F204</f>
        <v>55322597073</v>
      </c>
      <c r="G203" s="190">
        <f t="shared" si="42"/>
        <v>55322597073</v>
      </c>
      <c r="H203" s="190">
        <f t="shared" si="42"/>
        <v>0</v>
      </c>
      <c r="I203" s="191">
        <f t="shared" si="42"/>
        <v>0</v>
      </c>
    </row>
    <row r="204" spans="1:9" ht="63" customHeight="1" x14ac:dyDescent="0.3">
      <c r="A204" s="188" t="s">
        <v>315</v>
      </c>
      <c r="B204" s="193"/>
      <c r="C204" s="193"/>
      <c r="D204" s="44" t="s">
        <v>314</v>
      </c>
      <c r="E204" s="190">
        <f>+E205</f>
        <v>55322597073</v>
      </c>
      <c r="F204" s="190">
        <f t="shared" si="42"/>
        <v>55322597073</v>
      </c>
      <c r="G204" s="190">
        <f t="shared" si="42"/>
        <v>55322597073</v>
      </c>
      <c r="H204" s="190">
        <f t="shared" si="42"/>
        <v>0</v>
      </c>
      <c r="I204" s="191">
        <f t="shared" si="42"/>
        <v>0</v>
      </c>
    </row>
    <row r="205" spans="1:9" ht="25.95" customHeight="1" x14ac:dyDescent="0.3">
      <c r="A205" s="188" t="s">
        <v>316</v>
      </c>
      <c r="B205" s="193"/>
      <c r="C205" s="193"/>
      <c r="D205" s="42" t="s">
        <v>32</v>
      </c>
      <c r="E205" s="190">
        <f>+E206</f>
        <v>55322597073</v>
      </c>
      <c r="F205" s="190">
        <f t="shared" si="42"/>
        <v>55322597073</v>
      </c>
      <c r="G205" s="190">
        <f t="shared" si="42"/>
        <v>55322597073</v>
      </c>
      <c r="H205" s="190">
        <f t="shared" si="42"/>
        <v>0</v>
      </c>
      <c r="I205" s="191">
        <f t="shared" si="42"/>
        <v>0</v>
      </c>
    </row>
    <row r="206" spans="1:9" ht="25.95" customHeight="1" x14ac:dyDescent="0.3">
      <c r="A206" s="192" t="s">
        <v>317</v>
      </c>
      <c r="B206" s="233">
        <v>11</v>
      </c>
      <c r="C206" s="233" t="s">
        <v>251</v>
      </c>
      <c r="D206" s="127" t="s">
        <v>34</v>
      </c>
      <c r="E206" s="194">
        <v>55322597073</v>
      </c>
      <c r="F206" s="194">
        <v>55322597073</v>
      </c>
      <c r="G206" s="194">
        <v>55322597073</v>
      </c>
      <c r="H206" s="194">
        <v>0</v>
      </c>
      <c r="I206" s="195">
        <v>0</v>
      </c>
    </row>
    <row r="207" spans="1:9" ht="55.95" customHeight="1" x14ac:dyDescent="0.3">
      <c r="A207" s="188" t="s">
        <v>318</v>
      </c>
      <c r="B207" s="233"/>
      <c r="C207" s="233"/>
      <c r="D207" s="42" t="s">
        <v>319</v>
      </c>
      <c r="E207" s="190">
        <f>+E208</f>
        <v>20341711593</v>
      </c>
      <c r="F207" s="190">
        <f t="shared" ref="F207:I209" si="43">+F208</f>
        <v>20341711593</v>
      </c>
      <c r="G207" s="190">
        <f t="shared" si="43"/>
        <v>20341711593</v>
      </c>
      <c r="H207" s="190">
        <f t="shared" si="43"/>
        <v>0</v>
      </c>
      <c r="I207" s="191">
        <f t="shared" si="43"/>
        <v>0</v>
      </c>
    </row>
    <row r="208" spans="1:9" ht="52.95" customHeight="1" x14ac:dyDescent="0.3">
      <c r="A208" s="188" t="s">
        <v>320</v>
      </c>
      <c r="B208" s="193"/>
      <c r="C208" s="193"/>
      <c r="D208" s="44" t="s">
        <v>319</v>
      </c>
      <c r="E208" s="190">
        <f>+E209</f>
        <v>20341711593</v>
      </c>
      <c r="F208" s="190">
        <f t="shared" si="43"/>
        <v>20341711593</v>
      </c>
      <c r="G208" s="190">
        <f t="shared" si="43"/>
        <v>20341711593</v>
      </c>
      <c r="H208" s="190">
        <f t="shared" si="43"/>
        <v>0</v>
      </c>
      <c r="I208" s="191">
        <f t="shared" si="43"/>
        <v>0</v>
      </c>
    </row>
    <row r="209" spans="1:9" ht="25.95" customHeight="1" x14ac:dyDescent="0.3">
      <c r="A209" s="188" t="s">
        <v>321</v>
      </c>
      <c r="B209" s="193"/>
      <c r="C209" s="193"/>
      <c r="D209" s="42" t="s">
        <v>32</v>
      </c>
      <c r="E209" s="190">
        <f>+E210</f>
        <v>20341711593</v>
      </c>
      <c r="F209" s="190">
        <f t="shared" si="43"/>
        <v>20341711593</v>
      </c>
      <c r="G209" s="190">
        <f t="shared" si="43"/>
        <v>20341711593</v>
      </c>
      <c r="H209" s="190">
        <f t="shared" si="43"/>
        <v>0</v>
      </c>
      <c r="I209" s="191">
        <f t="shared" si="43"/>
        <v>0</v>
      </c>
    </row>
    <row r="210" spans="1:9" ht="25.95" customHeight="1" x14ac:dyDescent="0.3">
      <c r="A210" s="192" t="s">
        <v>322</v>
      </c>
      <c r="B210" s="233">
        <v>11</v>
      </c>
      <c r="C210" s="233" t="s">
        <v>251</v>
      </c>
      <c r="D210" s="127" t="s">
        <v>34</v>
      </c>
      <c r="E210" s="194">
        <v>20341711593</v>
      </c>
      <c r="F210" s="194">
        <v>20341711593</v>
      </c>
      <c r="G210" s="194">
        <v>20341711593</v>
      </c>
      <c r="H210" s="194">
        <v>0</v>
      </c>
      <c r="I210" s="195">
        <v>0</v>
      </c>
    </row>
    <row r="211" spans="1:9" ht="49.95" customHeight="1" x14ac:dyDescent="0.3">
      <c r="A211" s="188" t="s">
        <v>323</v>
      </c>
      <c r="B211" s="233"/>
      <c r="C211" s="233"/>
      <c r="D211" s="42" t="s">
        <v>324</v>
      </c>
      <c r="E211" s="190">
        <f>+E212</f>
        <v>1037100000</v>
      </c>
      <c r="F211" s="190">
        <f t="shared" ref="F211:I213" si="44">+F212</f>
        <v>1037100000</v>
      </c>
      <c r="G211" s="190">
        <f t="shared" si="44"/>
        <v>1037100000</v>
      </c>
      <c r="H211" s="190">
        <f t="shared" si="44"/>
        <v>0</v>
      </c>
      <c r="I211" s="191">
        <f t="shared" si="44"/>
        <v>0</v>
      </c>
    </row>
    <row r="212" spans="1:9" ht="49.2" customHeight="1" x14ac:dyDescent="0.3">
      <c r="A212" s="188" t="s">
        <v>325</v>
      </c>
      <c r="B212" s="193"/>
      <c r="C212" s="193"/>
      <c r="D212" s="44" t="s">
        <v>324</v>
      </c>
      <c r="E212" s="190">
        <f>+E213</f>
        <v>1037100000</v>
      </c>
      <c r="F212" s="190">
        <f t="shared" si="44"/>
        <v>1037100000</v>
      </c>
      <c r="G212" s="190">
        <f t="shared" si="44"/>
        <v>1037100000</v>
      </c>
      <c r="H212" s="190">
        <f t="shared" si="44"/>
        <v>0</v>
      </c>
      <c r="I212" s="191">
        <f t="shared" si="44"/>
        <v>0</v>
      </c>
    </row>
    <row r="213" spans="1:9" ht="25.95" customHeight="1" x14ac:dyDescent="0.3">
      <c r="A213" s="188" t="s">
        <v>326</v>
      </c>
      <c r="B213" s="193"/>
      <c r="C213" s="193"/>
      <c r="D213" s="42" t="s">
        <v>32</v>
      </c>
      <c r="E213" s="190">
        <f>+E214</f>
        <v>1037100000</v>
      </c>
      <c r="F213" s="190">
        <f t="shared" si="44"/>
        <v>1037100000</v>
      </c>
      <c r="G213" s="190">
        <f t="shared" si="44"/>
        <v>1037100000</v>
      </c>
      <c r="H213" s="190">
        <f t="shared" si="44"/>
        <v>0</v>
      </c>
      <c r="I213" s="191">
        <f t="shared" si="44"/>
        <v>0</v>
      </c>
    </row>
    <row r="214" spans="1:9" ht="25.95" customHeight="1" x14ac:dyDescent="0.3">
      <c r="A214" s="192" t="s">
        <v>327</v>
      </c>
      <c r="B214" s="233">
        <v>11</v>
      </c>
      <c r="C214" s="233" t="s">
        <v>251</v>
      </c>
      <c r="D214" s="127" t="s">
        <v>34</v>
      </c>
      <c r="E214" s="194">
        <v>1037100000</v>
      </c>
      <c r="F214" s="194">
        <v>1037100000</v>
      </c>
      <c r="G214" s="194">
        <v>1037100000</v>
      </c>
      <c r="H214" s="194">
        <v>0</v>
      </c>
      <c r="I214" s="195">
        <v>0</v>
      </c>
    </row>
    <row r="215" spans="1:9" ht="31.95" customHeight="1" x14ac:dyDescent="0.3">
      <c r="A215" s="188" t="s">
        <v>328</v>
      </c>
      <c r="B215" s="233"/>
      <c r="C215" s="233"/>
      <c r="D215" s="42" t="s">
        <v>329</v>
      </c>
      <c r="E215" s="190">
        <f>+E216</f>
        <v>1000000000</v>
      </c>
      <c r="F215" s="190">
        <f t="shared" ref="F215:I217" si="45">+F216</f>
        <v>876980000</v>
      </c>
      <c r="G215" s="190">
        <f t="shared" si="45"/>
        <v>718830000</v>
      </c>
      <c r="H215" s="190">
        <f t="shared" si="45"/>
        <v>0</v>
      </c>
      <c r="I215" s="191">
        <f t="shared" si="45"/>
        <v>0</v>
      </c>
    </row>
    <row r="216" spans="1:9" ht="42" customHeight="1" x14ac:dyDescent="0.3">
      <c r="A216" s="188" t="s">
        <v>330</v>
      </c>
      <c r="B216" s="193"/>
      <c r="C216" s="193"/>
      <c r="D216" s="44" t="s">
        <v>329</v>
      </c>
      <c r="E216" s="190">
        <f>+E217</f>
        <v>1000000000</v>
      </c>
      <c r="F216" s="190">
        <f t="shared" si="45"/>
        <v>876980000</v>
      </c>
      <c r="G216" s="190">
        <f t="shared" si="45"/>
        <v>718830000</v>
      </c>
      <c r="H216" s="190">
        <f t="shared" si="45"/>
        <v>0</v>
      </c>
      <c r="I216" s="191">
        <f t="shared" si="45"/>
        <v>0</v>
      </c>
    </row>
    <row r="217" spans="1:9" ht="25.95" customHeight="1" x14ac:dyDescent="0.3">
      <c r="A217" s="188" t="s">
        <v>331</v>
      </c>
      <c r="B217" s="193"/>
      <c r="C217" s="193"/>
      <c r="D217" s="42" t="s">
        <v>32</v>
      </c>
      <c r="E217" s="190">
        <f>+E218</f>
        <v>1000000000</v>
      </c>
      <c r="F217" s="190">
        <f t="shared" si="45"/>
        <v>876980000</v>
      </c>
      <c r="G217" s="190">
        <f t="shared" si="45"/>
        <v>718830000</v>
      </c>
      <c r="H217" s="190">
        <f t="shared" si="45"/>
        <v>0</v>
      </c>
      <c r="I217" s="191">
        <f t="shared" si="45"/>
        <v>0</v>
      </c>
    </row>
    <row r="218" spans="1:9" ht="25.95" customHeight="1" thickBot="1" x14ac:dyDescent="0.35">
      <c r="A218" s="220" t="s">
        <v>332</v>
      </c>
      <c r="B218" s="236">
        <v>20</v>
      </c>
      <c r="C218" s="236" t="s">
        <v>162</v>
      </c>
      <c r="D218" s="149" t="s">
        <v>34</v>
      </c>
      <c r="E218" s="221">
        <v>1000000000</v>
      </c>
      <c r="F218" s="221">
        <v>876980000</v>
      </c>
      <c r="G218" s="221">
        <v>718830000</v>
      </c>
      <c r="H218" s="221">
        <v>0</v>
      </c>
      <c r="I218" s="222">
        <v>0</v>
      </c>
    </row>
    <row r="219" spans="1:9" ht="13.95" customHeight="1" thickBot="1" x14ac:dyDescent="0.35">
      <c r="A219" s="239"/>
      <c r="B219" s="243"/>
      <c r="C219" s="243"/>
      <c r="D219" s="244"/>
      <c r="E219" s="242"/>
      <c r="F219" s="242"/>
      <c r="G219" s="242"/>
      <c r="H219" s="242"/>
      <c r="I219" s="242"/>
    </row>
    <row r="220" spans="1:9" ht="11.4" customHeight="1" x14ac:dyDescent="0.3">
      <c r="A220" s="92" t="s">
        <v>0</v>
      </c>
      <c r="B220" s="93"/>
      <c r="C220" s="93"/>
      <c r="D220" s="93"/>
      <c r="E220" s="93"/>
      <c r="F220" s="93"/>
      <c r="G220" s="93"/>
      <c r="H220" s="93"/>
      <c r="I220" s="94"/>
    </row>
    <row r="221" spans="1:9" ht="12" customHeight="1" x14ac:dyDescent="0.3">
      <c r="A221" s="95" t="s">
        <v>141</v>
      </c>
      <c r="B221" s="96"/>
      <c r="C221" s="96"/>
      <c r="D221" s="96"/>
      <c r="E221" s="96"/>
      <c r="F221" s="96"/>
      <c r="G221" s="96"/>
      <c r="H221" s="96"/>
      <c r="I221" s="97"/>
    </row>
    <row r="222" spans="1:9" ht="15" customHeight="1" x14ac:dyDescent="0.3">
      <c r="A222" s="7" t="s">
        <v>2</v>
      </c>
      <c r="I222" s="6"/>
    </row>
    <row r="223" spans="1:9" ht="12" customHeight="1" thickBot="1" x14ac:dyDescent="0.35">
      <c r="A223" s="2" t="s">
        <v>142</v>
      </c>
      <c r="D223" s="245" t="s">
        <v>4</v>
      </c>
      <c r="F223" s="4" t="str">
        <f>F197</f>
        <v>MES:</v>
      </c>
      <c r="G223" s="4" t="str">
        <f>G197</f>
        <v>ENERO</v>
      </c>
      <c r="H223" s="4" t="str">
        <f>H197</f>
        <v xml:space="preserve">                                VIGENCIA FISCAL:      2019</v>
      </c>
      <c r="I223" s="6"/>
    </row>
    <row r="224" spans="1:9" ht="31.5" customHeight="1" thickBot="1" x14ac:dyDescent="0.35">
      <c r="A224" s="177" t="s">
        <v>144</v>
      </c>
      <c r="B224" s="178" t="s">
        <v>145</v>
      </c>
      <c r="C224" s="178" t="s">
        <v>146</v>
      </c>
      <c r="D224" s="178" t="s">
        <v>147</v>
      </c>
      <c r="E224" s="179" t="s">
        <v>148</v>
      </c>
      <c r="F224" s="179" t="s">
        <v>149</v>
      </c>
      <c r="G224" s="179" t="s">
        <v>150</v>
      </c>
      <c r="H224" s="179" t="s">
        <v>151</v>
      </c>
      <c r="I224" s="180" t="s">
        <v>152</v>
      </c>
    </row>
    <row r="225" spans="1:9" ht="36" customHeight="1" x14ac:dyDescent="0.3">
      <c r="A225" s="188" t="s">
        <v>333</v>
      </c>
      <c r="B225" s="233"/>
      <c r="C225" s="233"/>
      <c r="D225" s="42" t="s">
        <v>334</v>
      </c>
      <c r="E225" s="190">
        <f>+E226</f>
        <v>4500000000</v>
      </c>
      <c r="F225" s="190">
        <f t="shared" ref="F225:I227" si="46">+F226</f>
        <v>3988002146</v>
      </c>
      <c r="G225" s="190">
        <f t="shared" si="46"/>
        <v>3744388074</v>
      </c>
      <c r="H225" s="190">
        <f t="shared" si="46"/>
        <v>0</v>
      </c>
      <c r="I225" s="191">
        <f t="shared" si="46"/>
        <v>0</v>
      </c>
    </row>
    <row r="226" spans="1:9" ht="35.4" customHeight="1" x14ac:dyDescent="0.3">
      <c r="A226" s="188" t="s">
        <v>335</v>
      </c>
      <c r="B226" s="193"/>
      <c r="C226" s="193"/>
      <c r="D226" s="44" t="s">
        <v>334</v>
      </c>
      <c r="E226" s="190">
        <f>+E227</f>
        <v>4500000000</v>
      </c>
      <c r="F226" s="190">
        <f t="shared" si="46"/>
        <v>3988002146</v>
      </c>
      <c r="G226" s="190">
        <f t="shared" si="46"/>
        <v>3744388074</v>
      </c>
      <c r="H226" s="190">
        <f t="shared" si="46"/>
        <v>0</v>
      </c>
      <c r="I226" s="191">
        <f t="shared" si="46"/>
        <v>0</v>
      </c>
    </row>
    <row r="227" spans="1:9" ht="25.95" customHeight="1" x14ac:dyDescent="0.3">
      <c r="A227" s="188" t="s">
        <v>336</v>
      </c>
      <c r="B227" s="193"/>
      <c r="C227" s="193"/>
      <c r="D227" s="42" t="s">
        <v>32</v>
      </c>
      <c r="E227" s="190">
        <f>+E228</f>
        <v>4500000000</v>
      </c>
      <c r="F227" s="190">
        <f t="shared" si="46"/>
        <v>3988002146</v>
      </c>
      <c r="G227" s="190">
        <f t="shared" si="46"/>
        <v>3744388074</v>
      </c>
      <c r="H227" s="190">
        <f t="shared" si="46"/>
        <v>0</v>
      </c>
      <c r="I227" s="191">
        <f t="shared" si="46"/>
        <v>0</v>
      </c>
    </row>
    <row r="228" spans="1:9" ht="25.95" customHeight="1" x14ac:dyDescent="0.3">
      <c r="A228" s="192" t="s">
        <v>337</v>
      </c>
      <c r="B228" s="233">
        <v>20</v>
      </c>
      <c r="C228" s="233" t="s">
        <v>162</v>
      </c>
      <c r="D228" s="127" t="s">
        <v>34</v>
      </c>
      <c r="E228" s="194">
        <v>4500000000</v>
      </c>
      <c r="F228" s="194">
        <v>3988002146</v>
      </c>
      <c r="G228" s="194">
        <v>3744388074</v>
      </c>
      <c r="H228" s="194">
        <v>0</v>
      </c>
      <c r="I228" s="195">
        <v>0</v>
      </c>
    </row>
    <row r="229" spans="1:9" ht="39" customHeight="1" x14ac:dyDescent="0.3">
      <c r="A229" s="188" t="s">
        <v>338</v>
      </c>
      <c r="B229" s="233"/>
      <c r="C229" s="233"/>
      <c r="D229" s="42" t="s">
        <v>339</v>
      </c>
      <c r="E229" s="190">
        <f>+E230</f>
        <v>3500000000</v>
      </c>
      <c r="F229" s="190">
        <f t="shared" ref="F229:I233" si="47">+F230</f>
        <v>2237040000</v>
      </c>
      <c r="G229" s="190">
        <f t="shared" si="47"/>
        <v>2028340000</v>
      </c>
      <c r="H229" s="190">
        <f t="shared" si="47"/>
        <v>0</v>
      </c>
      <c r="I229" s="190">
        <f t="shared" si="47"/>
        <v>0</v>
      </c>
    </row>
    <row r="230" spans="1:9" ht="25.95" customHeight="1" x14ac:dyDescent="0.3">
      <c r="A230" s="188" t="s">
        <v>340</v>
      </c>
      <c r="B230" s="193"/>
      <c r="C230" s="193"/>
      <c r="D230" s="44" t="s">
        <v>27</v>
      </c>
      <c r="E230" s="190">
        <f>+E231</f>
        <v>3500000000</v>
      </c>
      <c r="F230" s="190">
        <f t="shared" si="47"/>
        <v>2237040000</v>
      </c>
      <c r="G230" s="190">
        <f t="shared" si="47"/>
        <v>2028340000</v>
      </c>
      <c r="H230" s="190">
        <f t="shared" si="47"/>
        <v>0</v>
      </c>
      <c r="I230" s="190">
        <f t="shared" si="47"/>
        <v>0</v>
      </c>
    </row>
    <row r="231" spans="1:9" ht="34.200000000000003" customHeight="1" x14ac:dyDescent="0.3">
      <c r="A231" s="188" t="s">
        <v>341</v>
      </c>
      <c r="B231" s="193"/>
      <c r="C231" s="193"/>
      <c r="D231" s="42" t="s">
        <v>342</v>
      </c>
      <c r="E231" s="190">
        <f>+E232</f>
        <v>3500000000</v>
      </c>
      <c r="F231" s="190">
        <f t="shared" si="47"/>
        <v>2237040000</v>
      </c>
      <c r="G231" s="190">
        <f t="shared" si="47"/>
        <v>2028340000</v>
      </c>
      <c r="H231" s="190">
        <f t="shared" si="47"/>
        <v>0</v>
      </c>
      <c r="I231" s="190">
        <f t="shared" si="47"/>
        <v>0</v>
      </c>
    </row>
    <row r="232" spans="1:9" ht="34.200000000000003" customHeight="1" x14ac:dyDescent="0.3">
      <c r="A232" s="188" t="s">
        <v>343</v>
      </c>
      <c r="B232" s="193"/>
      <c r="C232" s="193"/>
      <c r="D232" s="42" t="s">
        <v>342</v>
      </c>
      <c r="E232" s="190">
        <f>+E233</f>
        <v>3500000000</v>
      </c>
      <c r="F232" s="190">
        <f t="shared" si="47"/>
        <v>2237040000</v>
      </c>
      <c r="G232" s="190">
        <f t="shared" si="47"/>
        <v>2028340000</v>
      </c>
      <c r="H232" s="190">
        <f t="shared" si="47"/>
        <v>0</v>
      </c>
      <c r="I232" s="190">
        <f t="shared" si="47"/>
        <v>0</v>
      </c>
    </row>
    <row r="233" spans="1:9" ht="25.95" customHeight="1" x14ac:dyDescent="0.3">
      <c r="A233" s="188" t="s">
        <v>344</v>
      </c>
      <c r="B233" s="193"/>
      <c r="C233" s="193"/>
      <c r="D233" s="42" t="s">
        <v>345</v>
      </c>
      <c r="E233" s="190">
        <f>+E234</f>
        <v>3500000000</v>
      </c>
      <c r="F233" s="190">
        <f t="shared" si="47"/>
        <v>2237040000</v>
      </c>
      <c r="G233" s="190">
        <f t="shared" si="47"/>
        <v>2028340000</v>
      </c>
      <c r="H233" s="190">
        <f t="shared" si="47"/>
        <v>0</v>
      </c>
      <c r="I233" s="190">
        <f t="shared" si="47"/>
        <v>0</v>
      </c>
    </row>
    <row r="234" spans="1:9" ht="25.95" customHeight="1" x14ac:dyDescent="0.3">
      <c r="A234" s="192" t="s">
        <v>346</v>
      </c>
      <c r="B234" s="233">
        <v>20</v>
      </c>
      <c r="C234" s="233" t="s">
        <v>162</v>
      </c>
      <c r="D234" s="127" t="s">
        <v>34</v>
      </c>
      <c r="E234" s="194">
        <v>3500000000</v>
      </c>
      <c r="F234" s="194">
        <v>2237040000</v>
      </c>
      <c r="G234" s="194">
        <v>2028340000</v>
      </c>
      <c r="H234" s="194">
        <v>0</v>
      </c>
      <c r="I234" s="195">
        <v>0</v>
      </c>
    </row>
    <row r="235" spans="1:9" ht="33.6" customHeight="1" x14ac:dyDescent="0.3">
      <c r="A235" s="188" t="s">
        <v>347</v>
      </c>
      <c r="B235" s="233"/>
      <c r="C235" s="233"/>
      <c r="D235" s="42" t="s">
        <v>348</v>
      </c>
      <c r="E235" s="190">
        <f>+E236</f>
        <v>93200000000</v>
      </c>
      <c r="F235" s="190">
        <f t="shared" ref="F235:I235" si="48">+F236</f>
        <v>86829997170</v>
      </c>
      <c r="G235" s="190">
        <f t="shared" si="48"/>
        <v>45323149520</v>
      </c>
      <c r="H235" s="190">
        <f t="shared" si="48"/>
        <v>0</v>
      </c>
      <c r="I235" s="190">
        <f t="shared" si="48"/>
        <v>0</v>
      </c>
    </row>
    <row r="236" spans="1:9" ht="28.95" customHeight="1" x14ac:dyDescent="0.3">
      <c r="A236" s="188" t="s">
        <v>349</v>
      </c>
      <c r="B236" s="193"/>
      <c r="C236" s="193"/>
      <c r="D236" s="44" t="s">
        <v>27</v>
      </c>
      <c r="E236" s="190">
        <f>+E237+E243</f>
        <v>93200000000</v>
      </c>
      <c r="F236" s="190">
        <f t="shared" ref="F236:I236" si="49">+F237+F243</f>
        <v>86829997170</v>
      </c>
      <c r="G236" s="190">
        <f t="shared" si="49"/>
        <v>45323149520</v>
      </c>
      <c r="H236" s="190">
        <f t="shared" si="49"/>
        <v>0</v>
      </c>
      <c r="I236" s="190">
        <f t="shared" si="49"/>
        <v>0</v>
      </c>
    </row>
    <row r="237" spans="1:9" ht="49.2" customHeight="1" x14ac:dyDescent="0.3">
      <c r="A237" s="188" t="s">
        <v>350</v>
      </c>
      <c r="B237" s="193"/>
      <c r="C237" s="193"/>
      <c r="D237" s="42" t="s">
        <v>351</v>
      </c>
      <c r="E237" s="190">
        <f>+E238</f>
        <v>91700000000</v>
      </c>
      <c r="F237" s="190">
        <f t="shared" ref="F237:I237" si="50">+F238</f>
        <v>86070187170</v>
      </c>
      <c r="G237" s="190">
        <f t="shared" si="50"/>
        <v>44670128512</v>
      </c>
      <c r="H237" s="190">
        <f t="shared" si="50"/>
        <v>0</v>
      </c>
      <c r="I237" s="190">
        <f t="shared" si="50"/>
        <v>0</v>
      </c>
    </row>
    <row r="238" spans="1:9" ht="46.2" customHeight="1" x14ac:dyDescent="0.3">
      <c r="A238" s="188" t="s">
        <v>352</v>
      </c>
      <c r="B238" s="233"/>
      <c r="C238" s="233"/>
      <c r="D238" s="42" t="s">
        <v>351</v>
      </c>
      <c r="E238" s="190">
        <f>+E239+E240</f>
        <v>91700000000</v>
      </c>
      <c r="F238" s="190">
        <f t="shared" ref="F238:I238" si="51">+F239+F240</f>
        <v>86070187170</v>
      </c>
      <c r="G238" s="190">
        <f t="shared" si="51"/>
        <v>44670128512</v>
      </c>
      <c r="H238" s="190">
        <f t="shared" si="51"/>
        <v>0</v>
      </c>
      <c r="I238" s="190">
        <f t="shared" si="51"/>
        <v>0</v>
      </c>
    </row>
    <row r="239" spans="1:9" ht="35.4" customHeight="1" x14ac:dyDescent="0.3">
      <c r="A239" s="188" t="s">
        <v>353</v>
      </c>
      <c r="B239" s="233"/>
      <c r="C239" s="233"/>
      <c r="D239" s="42" t="s">
        <v>354</v>
      </c>
      <c r="E239" s="190">
        <f>+E241</f>
        <v>81451000000</v>
      </c>
      <c r="F239" s="190">
        <f t="shared" ref="F239:I240" si="52">+F241</f>
        <v>79730596062</v>
      </c>
      <c r="G239" s="190">
        <f t="shared" si="52"/>
        <v>38330537404</v>
      </c>
      <c r="H239" s="190">
        <f t="shared" si="52"/>
        <v>0</v>
      </c>
      <c r="I239" s="190">
        <f t="shared" si="52"/>
        <v>0</v>
      </c>
    </row>
    <row r="240" spans="1:9" ht="25.95" customHeight="1" x14ac:dyDescent="0.3">
      <c r="A240" s="188" t="s">
        <v>355</v>
      </c>
      <c r="B240" s="193"/>
      <c r="C240" s="193"/>
      <c r="D240" s="44" t="s">
        <v>356</v>
      </c>
      <c r="E240" s="190">
        <f>+E242</f>
        <v>10249000000</v>
      </c>
      <c r="F240" s="190">
        <f t="shared" si="52"/>
        <v>6339591108</v>
      </c>
      <c r="G240" s="190">
        <f t="shared" si="52"/>
        <v>6339591108</v>
      </c>
      <c r="H240" s="190">
        <f t="shared" si="52"/>
        <v>0</v>
      </c>
      <c r="I240" s="190">
        <f t="shared" si="52"/>
        <v>0</v>
      </c>
    </row>
    <row r="241" spans="1:9" ht="25.95" customHeight="1" x14ac:dyDescent="0.3">
      <c r="A241" s="192" t="s">
        <v>357</v>
      </c>
      <c r="B241" s="193">
        <v>20</v>
      </c>
      <c r="C241" s="193" t="s">
        <v>162</v>
      </c>
      <c r="D241" s="127" t="s">
        <v>34</v>
      </c>
      <c r="E241" s="194">
        <v>81451000000</v>
      </c>
      <c r="F241" s="194">
        <v>79730596062</v>
      </c>
      <c r="G241" s="194">
        <v>38330537404</v>
      </c>
      <c r="H241" s="194">
        <v>0</v>
      </c>
      <c r="I241" s="195">
        <v>0</v>
      </c>
    </row>
    <row r="242" spans="1:9" ht="25.95" customHeight="1" x14ac:dyDescent="0.3">
      <c r="A242" s="192" t="s">
        <v>358</v>
      </c>
      <c r="B242" s="193">
        <v>20</v>
      </c>
      <c r="C242" s="193" t="s">
        <v>162</v>
      </c>
      <c r="D242" s="127" t="s">
        <v>34</v>
      </c>
      <c r="E242" s="194">
        <v>10249000000</v>
      </c>
      <c r="F242" s="194">
        <v>6339591108</v>
      </c>
      <c r="G242" s="194">
        <v>6339591108</v>
      </c>
      <c r="H242" s="194">
        <v>0</v>
      </c>
      <c r="I242" s="195">
        <v>0</v>
      </c>
    </row>
    <row r="243" spans="1:9" ht="49.2" customHeight="1" x14ac:dyDescent="0.3">
      <c r="A243" s="188" t="s">
        <v>359</v>
      </c>
      <c r="B243" s="193"/>
      <c r="C243" s="193"/>
      <c r="D243" s="42" t="s">
        <v>360</v>
      </c>
      <c r="E243" s="190">
        <f>+E244</f>
        <v>1500000000</v>
      </c>
      <c r="F243" s="190">
        <f t="shared" ref="F243:I245" si="53">+F244</f>
        <v>759810000</v>
      </c>
      <c r="G243" s="190">
        <f t="shared" si="53"/>
        <v>653021008</v>
      </c>
      <c r="H243" s="190">
        <f t="shared" si="53"/>
        <v>0</v>
      </c>
      <c r="I243" s="190">
        <f t="shared" si="53"/>
        <v>0</v>
      </c>
    </row>
    <row r="244" spans="1:9" ht="46.2" customHeight="1" x14ac:dyDescent="0.3">
      <c r="A244" s="188" t="s">
        <v>361</v>
      </c>
      <c r="B244" s="233"/>
      <c r="C244" s="233"/>
      <c r="D244" s="42" t="s">
        <v>360</v>
      </c>
      <c r="E244" s="190">
        <f>+E245</f>
        <v>1500000000</v>
      </c>
      <c r="F244" s="190">
        <f t="shared" si="53"/>
        <v>759810000</v>
      </c>
      <c r="G244" s="190">
        <f t="shared" si="53"/>
        <v>653021008</v>
      </c>
      <c r="H244" s="190">
        <f t="shared" si="53"/>
        <v>0</v>
      </c>
      <c r="I244" s="190">
        <f t="shared" si="53"/>
        <v>0</v>
      </c>
    </row>
    <row r="245" spans="1:9" ht="25.95" customHeight="1" x14ac:dyDescent="0.3">
      <c r="A245" s="188" t="s">
        <v>362</v>
      </c>
      <c r="B245" s="233"/>
      <c r="C245" s="233"/>
      <c r="D245" s="42" t="s">
        <v>356</v>
      </c>
      <c r="E245" s="190">
        <f>+E246</f>
        <v>1500000000</v>
      </c>
      <c r="F245" s="190">
        <f t="shared" si="53"/>
        <v>759810000</v>
      </c>
      <c r="G245" s="190">
        <f t="shared" si="53"/>
        <v>653021008</v>
      </c>
      <c r="H245" s="190">
        <f t="shared" si="53"/>
        <v>0</v>
      </c>
      <c r="I245" s="190">
        <f t="shared" si="53"/>
        <v>0</v>
      </c>
    </row>
    <row r="246" spans="1:9" ht="25.95" customHeight="1" x14ac:dyDescent="0.3">
      <c r="A246" s="192" t="s">
        <v>363</v>
      </c>
      <c r="B246" s="233">
        <v>20</v>
      </c>
      <c r="C246" s="233" t="s">
        <v>162</v>
      </c>
      <c r="D246" s="127" t="s">
        <v>34</v>
      </c>
      <c r="E246" s="194">
        <v>1500000000</v>
      </c>
      <c r="F246" s="194">
        <v>759810000</v>
      </c>
      <c r="G246" s="194">
        <v>653021008</v>
      </c>
      <c r="H246" s="194">
        <v>0</v>
      </c>
      <c r="I246" s="195">
        <v>0</v>
      </c>
    </row>
    <row r="247" spans="1:9" ht="25.95" customHeight="1" x14ac:dyDescent="0.3">
      <c r="A247" s="188" t="s">
        <v>364</v>
      </c>
      <c r="B247" s="193"/>
      <c r="C247" s="193"/>
      <c r="D247" s="44" t="s">
        <v>365</v>
      </c>
      <c r="E247" s="190">
        <f>+E248</f>
        <v>3000000000</v>
      </c>
      <c r="F247" s="190">
        <f>+F248</f>
        <v>1442919682</v>
      </c>
      <c r="G247" s="190">
        <f t="shared" ref="G247:I247" si="54">+G248</f>
        <v>1308075622</v>
      </c>
      <c r="H247" s="190">
        <f t="shared" si="54"/>
        <v>0</v>
      </c>
      <c r="I247" s="190">
        <f t="shared" si="54"/>
        <v>0</v>
      </c>
    </row>
    <row r="248" spans="1:9" ht="25.95" customHeight="1" x14ac:dyDescent="0.3">
      <c r="A248" s="188" t="s">
        <v>366</v>
      </c>
      <c r="B248" s="193"/>
      <c r="C248" s="193"/>
      <c r="D248" s="42" t="s">
        <v>27</v>
      </c>
      <c r="E248" s="190">
        <f>+E249+E259</f>
        <v>3000000000</v>
      </c>
      <c r="F248" s="190">
        <f>+F249+F259</f>
        <v>1442919682</v>
      </c>
      <c r="G248" s="190">
        <f t="shared" ref="G248:I248" si="55">+G249+G259</f>
        <v>1308075622</v>
      </c>
      <c r="H248" s="190">
        <f t="shared" si="55"/>
        <v>0</v>
      </c>
      <c r="I248" s="190">
        <f t="shared" si="55"/>
        <v>0</v>
      </c>
    </row>
    <row r="249" spans="1:9" ht="43.2" customHeight="1" thickBot="1" x14ac:dyDescent="0.35">
      <c r="A249" s="199" t="s">
        <v>367</v>
      </c>
      <c r="B249" s="236"/>
      <c r="C249" s="236"/>
      <c r="D249" s="132" t="s">
        <v>368</v>
      </c>
      <c r="E249" s="238">
        <f>+E256</f>
        <v>1500000000</v>
      </c>
      <c r="F249" s="238">
        <f>+F256</f>
        <v>76154682</v>
      </c>
      <c r="G249" s="238">
        <f t="shared" ref="G249:I249" si="56">+G256</f>
        <v>0</v>
      </c>
      <c r="H249" s="238">
        <f t="shared" si="56"/>
        <v>0</v>
      </c>
      <c r="I249" s="238">
        <f t="shared" si="56"/>
        <v>0</v>
      </c>
    </row>
    <row r="250" spans="1:9" ht="10.199999999999999" customHeight="1" thickBot="1" x14ac:dyDescent="0.35">
      <c r="A250" s="239"/>
      <c r="B250" s="243"/>
      <c r="C250" s="243"/>
      <c r="D250" s="205"/>
      <c r="E250" s="206"/>
      <c r="F250" s="206"/>
      <c r="G250" s="206"/>
      <c r="H250" s="206"/>
      <c r="I250" s="206"/>
    </row>
    <row r="251" spans="1:9" ht="21" customHeight="1" x14ac:dyDescent="0.3">
      <c r="A251" s="92" t="s">
        <v>0</v>
      </c>
      <c r="B251" s="93"/>
      <c r="C251" s="93"/>
      <c r="D251" s="93"/>
      <c r="E251" s="93"/>
      <c r="F251" s="93"/>
      <c r="G251" s="93"/>
      <c r="H251" s="93"/>
      <c r="I251" s="94"/>
    </row>
    <row r="252" spans="1:9" ht="14.4" customHeight="1" x14ac:dyDescent="0.3">
      <c r="A252" s="95" t="s">
        <v>141</v>
      </c>
      <c r="B252" s="96"/>
      <c r="C252" s="96"/>
      <c r="D252" s="96"/>
      <c r="E252" s="96"/>
      <c r="F252" s="96"/>
      <c r="G252" s="96"/>
      <c r="H252" s="96"/>
      <c r="I252" s="97"/>
    </row>
    <row r="253" spans="1:9" ht="12" customHeight="1" x14ac:dyDescent="0.3">
      <c r="A253" s="7" t="s">
        <v>2</v>
      </c>
      <c r="I253" s="6"/>
    </row>
    <row r="254" spans="1:9" ht="25.95" customHeight="1" thickBot="1" x14ac:dyDescent="0.35">
      <c r="A254" s="2" t="s">
        <v>142</v>
      </c>
      <c r="D254" s="245" t="s">
        <v>4</v>
      </c>
      <c r="F254" s="4" t="str">
        <f>F223</f>
        <v>MES:</v>
      </c>
      <c r="G254" s="4" t="str">
        <f>G223</f>
        <v>ENERO</v>
      </c>
      <c r="H254" s="4" t="str">
        <f>H223</f>
        <v xml:space="preserve">                                VIGENCIA FISCAL:      2019</v>
      </c>
      <c r="I254" s="6"/>
    </row>
    <row r="255" spans="1:9" ht="30" customHeight="1" thickBot="1" x14ac:dyDescent="0.35">
      <c r="A255" s="210" t="s">
        <v>144</v>
      </c>
      <c r="B255" s="211" t="s">
        <v>145</v>
      </c>
      <c r="C255" s="211" t="s">
        <v>146</v>
      </c>
      <c r="D255" s="211" t="s">
        <v>147</v>
      </c>
      <c r="E255" s="212" t="s">
        <v>148</v>
      </c>
      <c r="F255" s="212" t="s">
        <v>149</v>
      </c>
      <c r="G255" s="212" t="s">
        <v>150</v>
      </c>
      <c r="H255" s="212" t="s">
        <v>151</v>
      </c>
      <c r="I255" s="213" t="s">
        <v>152</v>
      </c>
    </row>
    <row r="256" spans="1:9" ht="36" customHeight="1" x14ac:dyDescent="0.3">
      <c r="A256" s="214" t="s">
        <v>369</v>
      </c>
      <c r="B256" s="246"/>
      <c r="C256" s="246"/>
      <c r="D256" s="216" t="s">
        <v>368</v>
      </c>
      <c r="E256" s="217">
        <f>+E257</f>
        <v>1500000000</v>
      </c>
      <c r="F256" s="217">
        <f>+F257</f>
        <v>76154682</v>
      </c>
      <c r="G256" s="217">
        <f t="shared" ref="G256:I257" si="57">+G257</f>
        <v>0</v>
      </c>
      <c r="H256" s="217">
        <f t="shared" si="57"/>
        <v>0</v>
      </c>
      <c r="I256" s="218">
        <f t="shared" si="57"/>
        <v>0</v>
      </c>
    </row>
    <row r="257" spans="1:9" ht="17.399999999999999" customHeight="1" x14ac:dyDescent="0.3">
      <c r="A257" s="188" t="s">
        <v>370</v>
      </c>
      <c r="B257" s="193"/>
      <c r="C257" s="193"/>
      <c r="D257" s="44" t="s">
        <v>371</v>
      </c>
      <c r="E257" s="190">
        <f>+E258</f>
        <v>1500000000</v>
      </c>
      <c r="F257" s="190">
        <f>+F258</f>
        <v>76154682</v>
      </c>
      <c r="G257" s="190">
        <f t="shared" si="57"/>
        <v>0</v>
      </c>
      <c r="H257" s="190">
        <f t="shared" si="57"/>
        <v>0</v>
      </c>
      <c r="I257" s="191">
        <f t="shared" si="57"/>
        <v>0</v>
      </c>
    </row>
    <row r="258" spans="1:9" ht="18.600000000000001" customHeight="1" x14ac:dyDescent="0.3">
      <c r="A258" s="192" t="s">
        <v>372</v>
      </c>
      <c r="B258" s="233">
        <v>21</v>
      </c>
      <c r="C258" s="233" t="s">
        <v>162</v>
      </c>
      <c r="D258" s="127" t="s">
        <v>34</v>
      </c>
      <c r="E258" s="194">
        <v>1500000000</v>
      </c>
      <c r="F258" s="194">
        <v>76154682</v>
      </c>
      <c r="G258" s="194">
        <v>0</v>
      </c>
      <c r="H258" s="194">
        <v>0</v>
      </c>
      <c r="I258" s="195">
        <v>0</v>
      </c>
    </row>
    <row r="259" spans="1:9" ht="31.2" customHeight="1" x14ac:dyDescent="0.3">
      <c r="A259" s="188" t="s">
        <v>373</v>
      </c>
      <c r="B259" s="233"/>
      <c r="C259" s="233"/>
      <c r="D259" s="42" t="s">
        <v>374</v>
      </c>
      <c r="E259" s="190">
        <f>+E260</f>
        <v>1500000000</v>
      </c>
      <c r="F259" s="190">
        <f t="shared" ref="F259:I261" si="58">+F260</f>
        <v>1366765000</v>
      </c>
      <c r="G259" s="190">
        <f t="shared" si="58"/>
        <v>1308075622</v>
      </c>
      <c r="H259" s="190">
        <f t="shared" si="58"/>
        <v>0</v>
      </c>
      <c r="I259" s="191">
        <f t="shared" si="58"/>
        <v>0</v>
      </c>
    </row>
    <row r="260" spans="1:9" ht="35.4" customHeight="1" x14ac:dyDescent="0.3">
      <c r="A260" s="188" t="s">
        <v>375</v>
      </c>
      <c r="B260" s="233"/>
      <c r="C260" s="233"/>
      <c r="D260" s="42" t="s">
        <v>374</v>
      </c>
      <c r="E260" s="190">
        <f>+E261</f>
        <v>1500000000</v>
      </c>
      <c r="F260" s="190">
        <f t="shared" si="58"/>
        <v>1366765000</v>
      </c>
      <c r="G260" s="190">
        <f t="shared" si="58"/>
        <v>1308075622</v>
      </c>
      <c r="H260" s="190">
        <f t="shared" si="58"/>
        <v>0</v>
      </c>
      <c r="I260" s="191">
        <f t="shared" si="58"/>
        <v>0</v>
      </c>
    </row>
    <row r="261" spans="1:9" ht="25.95" customHeight="1" x14ac:dyDescent="0.3">
      <c r="A261" s="188" t="s">
        <v>376</v>
      </c>
      <c r="B261" s="233"/>
      <c r="C261" s="233"/>
      <c r="D261" s="44" t="s">
        <v>371</v>
      </c>
      <c r="E261" s="190">
        <f>+E262</f>
        <v>1500000000</v>
      </c>
      <c r="F261" s="190">
        <f t="shared" si="58"/>
        <v>1366765000</v>
      </c>
      <c r="G261" s="190">
        <f t="shared" si="58"/>
        <v>1308075622</v>
      </c>
      <c r="H261" s="190">
        <f t="shared" si="58"/>
        <v>0</v>
      </c>
      <c r="I261" s="191">
        <f t="shared" si="58"/>
        <v>0</v>
      </c>
    </row>
    <row r="262" spans="1:9" ht="15.6" customHeight="1" x14ac:dyDescent="0.3">
      <c r="A262" s="192" t="s">
        <v>377</v>
      </c>
      <c r="B262" s="233">
        <v>20</v>
      </c>
      <c r="C262" s="233" t="s">
        <v>162</v>
      </c>
      <c r="D262" s="127" t="s">
        <v>34</v>
      </c>
      <c r="E262" s="194">
        <v>1500000000</v>
      </c>
      <c r="F262" s="194">
        <v>1366765000</v>
      </c>
      <c r="G262" s="194">
        <v>1308075622</v>
      </c>
      <c r="H262" s="194">
        <v>0</v>
      </c>
      <c r="I262" s="195">
        <v>0</v>
      </c>
    </row>
    <row r="263" spans="1:9" ht="36" customHeight="1" x14ac:dyDescent="0.3">
      <c r="A263" s="247" t="s">
        <v>378</v>
      </c>
      <c r="B263" s="233"/>
      <c r="C263" s="233"/>
      <c r="D263" s="42" t="s">
        <v>379</v>
      </c>
      <c r="E263" s="190">
        <f>+E264</f>
        <v>12566000000</v>
      </c>
      <c r="F263" s="190">
        <f t="shared" ref="F263:I267" si="59">+F264</f>
        <v>2750337900</v>
      </c>
      <c r="G263" s="190">
        <f t="shared" si="59"/>
        <v>1760844000</v>
      </c>
      <c r="H263" s="190">
        <f t="shared" si="59"/>
        <v>0</v>
      </c>
      <c r="I263" s="191">
        <f t="shared" si="59"/>
        <v>0</v>
      </c>
    </row>
    <row r="264" spans="1:9" ht="21.6" customHeight="1" x14ac:dyDescent="0.3">
      <c r="A264" s="188" t="s">
        <v>380</v>
      </c>
      <c r="B264" s="193"/>
      <c r="C264" s="193"/>
      <c r="D264" s="44" t="s">
        <v>27</v>
      </c>
      <c r="E264" s="190">
        <f>+E265+E269+E273</f>
        <v>12566000000</v>
      </c>
      <c r="F264" s="190">
        <f t="shared" ref="F264:G264" si="60">+F265+F269+F273</f>
        <v>2750337900</v>
      </c>
      <c r="G264" s="190">
        <f t="shared" si="60"/>
        <v>1760844000</v>
      </c>
      <c r="H264" s="190">
        <f t="shared" si="59"/>
        <v>0</v>
      </c>
      <c r="I264" s="191">
        <f t="shared" si="59"/>
        <v>0</v>
      </c>
    </row>
    <row r="265" spans="1:9" ht="45" customHeight="1" x14ac:dyDescent="0.3">
      <c r="A265" s="188" t="s">
        <v>381</v>
      </c>
      <c r="B265" s="193"/>
      <c r="C265" s="193"/>
      <c r="D265" s="42" t="s">
        <v>382</v>
      </c>
      <c r="E265" s="190">
        <f>+E266</f>
        <v>200000000</v>
      </c>
      <c r="F265" s="190">
        <f t="shared" ref="F265:G267" si="61">+F266</f>
        <v>0</v>
      </c>
      <c r="G265" s="190">
        <f t="shared" si="61"/>
        <v>0</v>
      </c>
      <c r="H265" s="190">
        <f t="shared" si="59"/>
        <v>0</v>
      </c>
      <c r="I265" s="191">
        <f t="shared" si="59"/>
        <v>0</v>
      </c>
    </row>
    <row r="266" spans="1:9" ht="49.2" customHeight="1" x14ac:dyDescent="0.3">
      <c r="A266" s="188" t="s">
        <v>383</v>
      </c>
      <c r="B266" s="193"/>
      <c r="C266" s="193"/>
      <c r="D266" s="42" t="s">
        <v>382</v>
      </c>
      <c r="E266" s="190">
        <f>+E267</f>
        <v>200000000</v>
      </c>
      <c r="F266" s="190">
        <f t="shared" si="61"/>
        <v>0</v>
      </c>
      <c r="G266" s="190">
        <f t="shared" si="61"/>
        <v>0</v>
      </c>
      <c r="H266" s="190">
        <f t="shared" si="59"/>
        <v>0</v>
      </c>
      <c r="I266" s="191">
        <f t="shared" si="59"/>
        <v>0</v>
      </c>
    </row>
    <row r="267" spans="1:9" ht="35.4" customHeight="1" x14ac:dyDescent="0.3">
      <c r="A267" s="188" t="s">
        <v>384</v>
      </c>
      <c r="B267" s="193"/>
      <c r="C267" s="193"/>
      <c r="D267" s="42" t="s">
        <v>385</v>
      </c>
      <c r="E267" s="190">
        <f>+E268</f>
        <v>200000000</v>
      </c>
      <c r="F267" s="190">
        <f t="shared" si="61"/>
        <v>0</v>
      </c>
      <c r="G267" s="190">
        <f t="shared" si="61"/>
        <v>0</v>
      </c>
      <c r="H267" s="190">
        <f t="shared" si="59"/>
        <v>0</v>
      </c>
      <c r="I267" s="191">
        <f t="shared" si="59"/>
        <v>0</v>
      </c>
    </row>
    <row r="268" spans="1:9" ht="18.600000000000001" customHeight="1" x14ac:dyDescent="0.3">
      <c r="A268" s="192" t="s">
        <v>386</v>
      </c>
      <c r="B268" s="233">
        <v>21</v>
      </c>
      <c r="C268" s="233" t="s">
        <v>162</v>
      </c>
      <c r="D268" s="127" t="s">
        <v>34</v>
      </c>
      <c r="E268" s="194">
        <v>200000000</v>
      </c>
      <c r="F268" s="194">
        <v>0</v>
      </c>
      <c r="G268" s="194">
        <v>0</v>
      </c>
      <c r="H268" s="194">
        <v>0</v>
      </c>
      <c r="I268" s="195">
        <v>0</v>
      </c>
    </row>
    <row r="269" spans="1:9" ht="48.6" customHeight="1" x14ac:dyDescent="0.3">
      <c r="A269" s="188" t="s">
        <v>387</v>
      </c>
      <c r="B269" s="233"/>
      <c r="C269" s="233"/>
      <c r="D269" s="42" t="s">
        <v>388</v>
      </c>
      <c r="E269" s="190">
        <f>+E270</f>
        <v>11000000000</v>
      </c>
      <c r="F269" s="190">
        <f t="shared" ref="F269:I271" si="62">+F270</f>
        <v>2122500000</v>
      </c>
      <c r="G269" s="190">
        <f t="shared" si="62"/>
        <v>1718544000</v>
      </c>
      <c r="H269" s="190">
        <f t="shared" si="62"/>
        <v>0</v>
      </c>
      <c r="I269" s="191">
        <f t="shared" si="62"/>
        <v>0</v>
      </c>
    </row>
    <row r="270" spans="1:9" ht="49.95" customHeight="1" x14ac:dyDescent="0.3">
      <c r="A270" s="188" t="s">
        <v>389</v>
      </c>
      <c r="B270" s="233"/>
      <c r="C270" s="233"/>
      <c r="D270" s="42" t="s">
        <v>388</v>
      </c>
      <c r="E270" s="190">
        <f>+E271</f>
        <v>11000000000</v>
      </c>
      <c r="F270" s="190">
        <f t="shared" si="62"/>
        <v>2122500000</v>
      </c>
      <c r="G270" s="190">
        <f t="shared" si="62"/>
        <v>1718544000</v>
      </c>
      <c r="H270" s="190">
        <f t="shared" si="62"/>
        <v>0</v>
      </c>
      <c r="I270" s="191">
        <f t="shared" si="62"/>
        <v>0</v>
      </c>
    </row>
    <row r="271" spans="1:9" ht="20.399999999999999" customHeight="1" x14ac:dyDescent="0.3">
      <c r="A271" s="188" t="s">
        <v>390</v>
      </c>
      <c r="B271" s="233"/>
      <c r="C271" s="233"/>
      <c r="D271" s="42" t="s">
        <v>391</v>
      </c>
      <c r="E271" s="190">
        <f>+E272</f>
        <v>11000000000</v>
      </c>
      <c r="F271" s="190">
        <f t="shared" si="62"/>
        <v>2122500000</v>
      </c>
      <c r="G271" s="190">
        <f t="shared" si="62"/>
        <v>1718544000</v>
      </c>
      <c r="H271" s="190">
        <f t="shared" si="62"/>
        <v>0</v>
      </c>
      <c r="I271" s="191">
        <f t="shared" si="62"/>
        <v>0</v>
      </c>
    </row>
    <row r="272" spans="1:9" ht="19.2" customHeight="1" x14ac:dyDescent="0.3">
      <c r="A272" s="192" t="s">
        <v>392</v>
      </c>
      <c r="B272" s="233">
        <v>20</v>
      </c>
      <c r="C272" s="233" t="s">
        <v>162</v>
      </c>
      <c r="D272" s="127" t="s">
        <v>34</v>
      </c>
      <c r="E272" s="194">
        <v>11000000000</v>
      </c>
      <c r="F272" s="194">
        <v>2122500000</v>
      </c>
      <c r="G272" s="194">
        <v>1718544000</v>
      </c>
      <c r="H272" s="194">
        <v>0</v>
      </c>
      <c r="I272" s="195">
        <v>0</v>
      </c>
    </row>
    <row r="273" spans="1:9" ht="46.2" customHeight="1" x14ac:dyDescent="0.3">
      <c r="A273" s="188" t="s">
        <v>393</v>
      </c>
      <c r="B273" s="233"/>
      <c r="C273" s="233"/>
      <c r="D273" s="42" t="s">
        <v>394</v>
      </c>
      <c r="E273" s="190">
        <f>+E274</f>
        <v>1366000000</v>
      </c>
      <c r="F273" s="190">
        <f t="shared" ref="F273:I273" si="63">+F274</f>
        <v>627837900</v>
      </c>
      <c r="G273" s="190">
        <f t="shared" si="63"/>
        <v>42300000</v>
      </c>
      <c r="H273" s="190">
        <f t="shared" si="63"/>
        <v>0</v>
      </c>
      <c r="I273" s="191">
        <f t="shared" si="63"/>
        <v>0</v>
      </c>
    </row>
    <row r="274" spans="1:9" ht="48.6" customHeight="1" x14ac:dyDescent="0.3">
      <c r="A274" s="188" t="s">
        <v>395</v>
      </c>
      <c r="B274" s="193"/>
      <c r="C274" s="193"/>
      <c r="D274" s="44" t="s">
        <v>394</v>
      </c>
      <c r="E274" s="190">
        <f>+E275+E276+E277</f>
        <v>1366000000</v>
      </c>
      <c r="F274" s="190">
        <f t="shared" ref="F274:I274" si="64">+F275+F276+F277</f>
        <v>627837900</v>
      </c>
      <c r="G274" s="190">
        <f t="shared" si="64"/>
        <v>42300000</v>
      </c>
      <c r="H274" s="190">
        <f t="shared" si="64"/>
        <v>0</v>
      </c>
      <c r="I274" s="191">
        <f t="shared" si="64"/>
        <v>0</v>
      </c>
    </row>
    <row r="275" spans="1:9" ht="18.600000000000001" customHeight="1" x14ac:dyDescent="0.3">
      <c r="A275" s="188" t="s">
        <v>396</v>
      </c>
      <c r="B275" s="193"/>
      <c r="C275" s="193"/>
      <c r="D275" s="42" t="s">
        <v>391</v>
      </c>
      <c r="E275" s="190">
        <f>+E278</f>
        <v>63000000</v>
      </c>
      <c r="F275" s="190">
        <f t="shared" ref="F275:I277" si="65">+F278</f>
        <v>13500000</v>
      </c>
      <c r="G275" s="190">
        <f t="shared" si="65"/>
        <v>0</v>
      </c>
      <c r="H275" s="190">
        <f t="shared" si="65"/>
        <v>0</v>
      </c>
      <c r="I275" s="191">
        <f t="shared" si="65"/>
        <v>0</v>
      </c>
    </row>
    <row r="276" spans="1:9" ht="30" customHeight="1" x14ac:dyDescent="0.3">
      <c r="A276" s="188" t="s">
        <v>397</v>
      </c>
      <c r="B276" s="233"/>
      <c r="C276" s="233"/>
      <c r="D276" s="42" t="s">
        <v>398</v>
      </c>
      <c r="E276" s="190">
        <f>+E279</f>
        <v>15000000</v>
      </c>
      <c r="F276" s="190">
        <f t="shared" si="65"/>
        <v>7500000</v>
      </c>
      <c r="G276" s="190">
        <f t="shared" si="65"/>
        <v>7500000</v>
      </c>
      <c r="H276" s="190">
        <f t="shared" si="65"/>
        <v>0</v>
      </c>
      <c r="I276" s="191">
        <f t="shared" si="65"/>
        <v>0</v>
      </c>
    </row>
    <row r="277" spans="1:9" ht="25.95" customHeight="1" x14ac:dyDescent="0.3">
      <c r="A277" s="188" t="s">
        <v>399</v>
      </c>
      <c r="B277" s="233"/>
      <c r="C277" s="233"/>
      <c r="D277" s="42" t="s">
        <v>400</v>
      </c>
      <c r="E277" s="190">
        <f>+E280</f>
        <v>1288000000</v>
      </c>
      <c r="F277" s="190">
        <f t="shared" si="65"/>
        <v>606837900</v>
      </c>
      <c r="G277" s="190">
        <f t="shared" si="65"/>
        <v>34800000</v>
      </c>
      <c r="H277" s="190">
        <f t="shared" si="65"/>
        <v>0</v>
      </c>
      <c r="I277" s="191">
        <f t="shared" si="65"/>
        <v>0</v>
      </c>
    </row>
    <row r="278" spans="1:9" ht="25.95" customHeight="1" x14ac:dyDescent="0.3">
      <c r="A278" s="192" t="s">
        <v>401</v>
      </c>
      <c r="B278" s="193">
        <v>20</v>
      </c>
      <c r="C278" s="193" t="s">
        <v>162</v>
      </c>
      <c r="D278" s="248" t="s">
        <v>34</v>
      </c>
      <c r="E278" s="194">
        <v>63000000</v>
      </c>
      <c r="F278" s="194">
        <v>13500000</v>
      </c>
      <c r="G278" s="194">
        <v>0</v>
      </c>
      <c r="H278" s="190">
        <v>0</v>
      </c>
      <c r="I278" s="191">
        <v>0</v>
      </c>
    </row>
    <row r="279" spans="1:9" ht="25.95" customHeight="1" x14ac:dyDescent="0.3">
      <c r="A279" s="192" t="s">
        <v>402</v>
      </c>
      <c r="B279" s="193">
        <v>20</v>
      </c>
      <c r="C279" s="193" t="s">
        <v>162</v>
      </c>
      <c r="D279" s="127" t="s">
        <v>34</v>
      </c>
      <c r="E279" s="194">
        <v>15000000</v>
      </c>
      <c r="F279" s="194">
        <v>7500000</v>
      </c>
      <c r="G279" s="194">
        <v>7500000</v>
      </c>
      <c r="H279" s="194">
        <v>0</v>
      </c>
      <c r="I279" s="195">
        <v>0</v>
      </c>
    </row>
    <row r="280" spans="1:9" ht="25.95" customHeight="1" x14ac:dyDescent="0.3">
      <c r="A280" s="192" t="s">
        <v>403</v>
      </c>
      <c r="B280" s="193">
        <v>20</v>
      </c>
      <c r="C280" s="193" t="s">
        <v>162</v>
      </c>
      <c r="D280" s="127" t="s">
        <v>34</v>
      </c>
      <c r="E280" s="194">
        <v>1288000000</v>
      </c>
      <c r="F280" s="194">
        <v>606837900</v>
      </c>
      <c r="G280" s="194">
        <v>34800000</v>
      </c>
      <c r="H280" s="194">
        <v>0</v>
      </c>
      <c r="I280" s="195">
        <v>0</v>
      </c>
    </row>
    <row r="281" spans="1:9" ht="19.95" customHeight="1" thickBot="1" x14ac:dyDescent="0.35">
      <c r="A281" s="249" t="s">
        <v>404</v>
      </c>
      <c r="B281" s="250"/>
      <c r="C281" s="250"/>
      <c r="D281" s="250"/>
      <c r="E281" s="135">
        <f>+E10+E83+E90</f>
        <v>3101852576145</v>
      </c>
      <c r="F281" s="135">
        <f t="shared" ref="F281:I281" si="66">+F10+F83+F90</f>
        <v>2041931090950</v>
      </c>
      <c r="G281" s="135">
        <f t="shared" si="66"/>
        <v>1957002463138</v>
      </c>
      <c r="H281" s="135">
        <f t="shared" si="66"/>
        <v>3406000718.3600001</v>
      </c>
      <c r="I281" s="251">
        <f t="shared" si="66"/>
        <v>2785822918.3600001</v>
      </c>
    </row>
    <row r="282" spans="1:9" ht="18.600000000000001" customHeight="1" x14ac:dyDescent="0.3">
      <c r="A282" s="252"/>
      <c r="B282" s="253"/>
      <c r="C282" s="253"/>
      <c r="D282" s="254"/>
      <c r="E282" s="255"/>
      <c r="F282" s="255"/>
      <c r="G282" s="256"/>
      <c r="H282" s="256"/>
      <c r="I282" s="257"/>
    </row>
    <row r="283" spans="1:9" ht="30.6" customHeight="1" x14ac:dyDescent="0.3">
      <c r="A283" s="2"/>
      <c r="D283" s="138" t="s">
        <v>405</v>
      </c>
      <c r="E283" s="126"/>
      <c r="F283" s="1"/>
      <c r="G283" s="169" t="s">
        <v>406</v>
      </c>
      <c r="H283" s="169"/>
      <c r="I283" s="6"/>
    </row>
    <row r="284" spans="1:9" x14ac:dyDescent="0.3">
      <c r="A284" s="7"/>
      <c r="D284" s="143" t="s">
        <v>407</v>
      </c>
      <c r="E284" s="1"/>
      <c r="F284" s="126"/>
      <c r="G284" s="86" t="s">
        <v>408</v>
      </c>
      <c r="I284" s="6"/>
    </row>
    <row r="285" spans="1:9" x14ac:dyDescent="0.3">
      <c r="A285" s="7"/>
      <c r="D285" s="143" t="s">
        <v>409</v>
      </c>
      <c r="E285" s="126"/>
      <c r="F285" s="1"/>
      <c r="G285" s="86" t="s">
        <v>410</v>
      </c>
      <c r="I285" s="171"/>
    </row>
    <row r="286" spans="1:9" x14ac:dyDescent="0.3">
      <c r="A286" s="7"/>
      <c r="D286" s="143"/>
      <c r="E286" s="1"/>
      <c r="F286" s="126"/>
      <c r="G286" s="86"/>
      <c r="I286" s="6"/>
    </row>
    <row r="287" spans="1:9" ht="16.5" customHeight="1" x14ac:dyDescent="0.3">
      <c r="A287" s="2"/>
      <c r="E287" s="86"/>
      <c r="F287" s="1"/>
      <c r="I287" s="6"/>
    </row>
    <row r="288" spans="1:9" ht="2.25" customHeight="1" x14ac:dyDescent="0.3">
      <c r="A288" s="2"/>
      <c r="E288" s="86"/>
      <c r="F288" s="1"/>
      <c r="I288" s="6"/>
    </row>
    <row r="289" spans="1:9" x14ac:dyDescent="0.3">
      <c r="A289" s="2"/>
      <c r="D289" s="258" t="s">
        <v>406</v>
      </c>
      <c r="E289" s="86" t="s">
        <v>406</v>
      </c>
      <c r="F289" s="1"/>
      <c r="G289" s="86" t="s">
        <v>406</v>
      </c>
      <c r="I289" s="6"/>
    </row>
    <row r="290" spans="1:9" ht="12.75" customHeight="1" x14ac:dyDescent="0.3">
      <c r="A290" s="2"/>
      <c r="D290" s="143" t="s">
        <v>411</v>
      </c>
      <c r="E290" s="86" t="s">
        <v>412</v>
      </c>
      <c r="F290" s="1"/>
      <c r="G290" s="86" t="s">
        <v>58</v>
      </c>
      <c r="I290" s="6"/>
    </row>
    <row r="291" spans="1:9" ht="17.25" customHeight="1" thickBot="1" x14ac:dyDescent="0.35">
      <c r="A291" s="87"/>
      <c r="B291" s="89"/>
      <c r="C291" s="89"/>
      <c r="D291" s="259" t="s">
        <v>413</v>
      </c>
      <c r="E291" s="260" t="s">
        <v>414</v>
      </c>
      <c r="F291" s="89"/>
      <c r="G291" s="260" t="s">
        <v>140</v>
      </c>
      <c r="H291" s="90"/>
      <c r="I291" s="91"/>
    </row>
  </sheetData>
  <mergeCells count="45">
    <mergeCell ref="A251:I251"/>
    <mergeCell ref="A252:I252"/>
    <mergeCell ref="A281:D281"/>
    <mergeCell ref="A168:I168"/>
    <mergeCell ref="A169:I169"/>
    <mergeCell ref="A194:I194"/>
    <mergeCell ref="A195:I195"/>
    <mergeCell ref="A220:I220"/>
    <mergeCell ref="A221:I221"/>
    <mergeCell ref="FY111:GF111"/>
    <mergeCell ref="GG111:GN111"/>
    <mergeCell ref="GO111:GV111"/>
    <mergeCell ref="GW111:HD111"/>
    <mergeCell ref="A143:I143"/>
    <mergeCell ref="A144:I144"/>
    <mergeCell ref="EC111:EJ111"/>
    <mergeCell ref="EK111:ER111"/>
    <mergeCell ref="ES111:EZ111"/>
    <mergeCell ref="FA111:FH111"/>
    <mergeCell ref="FI111:FP111"/>
    <mergeCell ref="FQ111:FX111"/>
    <mergeCell ref="CG111:CN111"/>
    <mergeCell ref="CO111:CV111"/>
    <mergeCell ref="CW111:DD111"/>
    <mergeCell ref="DE111:DL111"/>
    <mergeCell ref="DM111:DT111"/>
    <mergeCell ref="DU111:EB111"/>
    <mergeCell ref="AK111:AR111"/>
    <mergeCell ref="AS111:AZ111"/>
    <mergeCell ref="BA111:BH111"/>
    <mergeCell ref="BI111:BP111"/>
    <mergeCell ref="BQ111:BX111"/>
    <mergeCell ref="BY111:CF111"/>
    <mergeCell ref="A110:I110"/>
    <mergeCell ref="A111:I111"/>
    <mergeCell ref="J111:L111"/>
    <mergeCell ref="M111:T111"/>
    <mergeCell ref="U111:AB111"/>
    <mergeCell ref="AC111:AJ111"/>
    <mergeCell ref="A3:I3"/>
    <mergeCell ref="A4:I4"/>
    <mergeCell ref="A40:I40"/>
    <mergeCell ref="A41:I41"/>
    <mergeCell ref="A74:I74"/>
    <mergeCell ref="A75:I75"/>
  </mergeCells>
  <printOptions horizontalCentered="1" verticalCentered="1"/>
  <pageMargins left="0.31496062992125984" right="0.31496062992125984" top="0" bottom="0" header="0.31496062992125984" footer="0.31496062992125984"/>
  <pageSetup scale="55" orientation="landscape" horizontalDpi="4294967294" r:id="rId1"/>
  <rowBreaks count="8" manualBreakCount="8">
    <brk id="39" max="16383" man="1"/>
    <brk id="73" max="16383" man="1"/>
    <brk id="108" max="8" man="1"/>
    <brk id="139" max="8" man="1"/>
    <brk id="167" max="8" man="1"/>
    <brk id="193" max="8" man="1"/>
    <brk id="218" max="8" man="1"/>
    <brk id="24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0AD31-8165-49B8-A4D8-9FBC73BDDAA7}">
  <dimension ref="A1:G62"/>
  <sheetViews>
    <sheetView zoomScaleNormal="100" workbookViewId="0">
      <selection activeCell="B15" sqref="B15"/>
    </sheetView>
  </sheetViews>
  <sheetFormatPr baseColWidth="10" defaultColWidth="11.44140625" defaultRowHeight="14.4" x14ac:dyDescent="0.3"/>
  <cols>
    <col min="1" max="1" width="29.5546875" style="1" customWidth="1"/>
    <col min="2" max="2" width="7.33203125" style="3" customWidth="1"/>
    <col min="3" max="3" width="46.5546875" style="1" customWidth="1"/>
    <col min="4" max="4" width="23.44140625" style="4" customWidth="1"/>
    <col min="5" max="5" width="19.44140625" style="5" customWidth="1"/>
    <col min="6" max="6" width="20" style="4" customWidth="1"/>
    <col min="7" max="7" width="28.6640625" style="4" customWidth="1"/>
    <col min="8" max="8" width="4.44140625" style="1" customWidth="1"/>
    <col min="9" max="243" width="11.44140625" style="1"/>
    <col min="244" max="244" width="20.33203125" style="1" customWidth="1"/>
    <col min="245" max="245" width="7.33203125" style="1" customWidth="1"/>
    <col min="246" max="246" width="51.44140625" style="1" customWidth="1"/>
    <col min="247" max="247" width="23.44140625" style="1" customWidth="1"/>
    <col min="248" max="248" width="19.44140625" style="1" customWidth="1"/>
    <col min="249" max="249" width="20" style="1" customWidth="1"/>
    <col min="250" max="250" width="25.109375" style="1" customWidth="1"/>
    <col min="251" max="251" width="4.44140625" style="1" customWidth="1"/>
    <col min="252" max="252" width="18.88671875" style="1" customWidth="1"/>
    <col min="253" max="253" width="19.33203125" style="1" customWidth="1"/>
    <col min="254" max="254" width="14.44140625" style="1" customWidth="1"/>
    <col min="255" max="255" width="18.44140625" style="1" customWidth="1"/>
    <col min="256" max="256" width="11.44140625" style="1"/>
    <col min="257" max="257" width="17.44140625" style="1" customWidth="1"/>
    <col min="258" max="499" width="11.44140625" style="1"/>
    <col min="500" max="500" width="20.33203125" style="1" customWidth="1"/>
    <col min="501" max="501" width="7.33203125" style="1" customWidth="1"/>
    <col min="502" max="502" width="51.44140625" style="1" customWidth="1"/>
    <col min="503" max="503" width="23.44140625" style="1" customWidth="1"/>
    <col min="504" max="504" width="19.44140625" style="1" customWidth="1"/>
    <col min="505" max="505" width="20" style="1" customWidth="1"/>
    <col min="506" max="506" width="25.109375" style="1" customWidth="1"/>
    <col min="507" max="507" width="4.44140625" style="1" customWidth="1"/>
    <col min="508" max="508" width="18.88671875" style="1" customWidth="1"/>
    <col min="509" max="509" width="19.33203125" style="1" customWidth="1"/>
    <col min="510" max="510" width="14.44140625" style="1" customWidth="1"/>
    <col min="511" max="511" width="18.44140625" style="1" customWidth="1"/>
    <col min="512" max="512" width="11.44140625" style="1"/>
    <col min="513" max="513" width="17.44140625" style="1" customWidth="1"/>
    <col min="514" max="755" width="11.44140625" style="1"/>
    <col min="756" max="756" width="20.33203125" style="1" customWidth="1"/>
    <col min="757" max="757" width="7.33203125" style="1" customWidth="1"/>
    <col min="758" max="758" width="51.44140625" style="1" customWidth="1"/>
    <col min="759" max="759" width="23.44140625" style="1" customWidth="1"/>
    <col min="760" max="760" width="19.44140625" style="1" customWidth="1"/>
    <col min="761" max="761" width="20" style="1" customWidth="1"/>
    <col min="762" max="762" width="25.109375" style="1" customWidth="1"/>
    <col min="763" max="763" width="4.44140625" style="1" customWidth="1"/>
    <col min="764" max="764" width="18.88671875" style="1" customWidth="1"/>
    <col min="765" max="765" width="19.33203125" style="1" customWidth="1"/>
    <col min="766" max="766" width="14.44140625" style="1" customWidth="1"/>
    <col min="767" max="767" width="18.44140625" style="1" customWidth="1"/>
    <col min="768" max="768" width="11.44140625" style="1"/>
    <col min="769" max="769" width="17.44140625" style="1" customWidth="1"/>
    <col min="770" max="1011" width="11.44140625" style="1"/>
    <col min="1012" max="1012" width="20.33203125" style="1" customWidth="1"/>
    <col min="1013" max="1013" width="7.33203125" style="1" customWidth="1"/>
    <col min="1014" max="1014" width="51.44140625" style="1" customWidth="1"/>
    <col min="1015" max="1015" width="23.44140625" style="1" customWidth="1"/>
    <col min="1016" max="1016" width="19.44140625" style="1" customWidth="1"/>
    <col min="1017" max="1017" width="20" style="1" customWidth="1"/>
    <col min="1018" max="1018" width="25.109375" style="1" customWidth="1"/>
    <col min="1019" max="1019" width="4.44140625" style="1" customWidth="1"/>
    <col min="1020" max="1020" width="18.88671875" style="1" customWidth="1"/>
    <col min="1021" max="1021" width="19.33203125" style="1" customWidth="1"/>
    <col min="1022" max="1022" width="14.44140625" style="1" customWidth="1"/>
    <col min="1023" max="1023" width="18.44140625" style="1" customWidth="1"/>
    <col min="1024" max="1024" width="11.44140625" style="1"/>
    <col min="1025" max="1025" width="17.44140625" style="1" customWidth="1"/>
    <col min="1026" max="1267" width="11.44140625" style="1"/>
    <col min="1268" max="1268" width="20.33203125" style="1" customWidth="1"/>
    <col min="1269" max="1269" width="7.33203125" style="1" customWidth="1"/>
    <col min="1270" max="1270" width="51.44140625" style="1" customWidth="1"/>
    <col min="1271" max="1271" width="23.44140625" style="1" customWidth="1"/>
    <col min="1272" max="1272" width="19.44140625" style="1" customWidth="1"/>
    <col min="1273" max="1273" width="20" style="1" customWidth="1"/>
    <col min="1274" max="1274" width="25.109375" style="1" customWidth="1"/>
    <col min="1275" max="1275" width="4.44140625" style="1" customWidth="1"/>
    <col min="1276" max="1276" width="18.88671875" style="1" customWidth="1"/>
    <col min="1277" max="1277" width="19.33203125" style="1" customWidth="1"/>
    <col min="1278" max="1278" width="14.44140625" style="1" customWidth="1"/>
    <col min="1279" max="1279" width="18.44140625" style="1" customWidth="1"/>
    <col min="1280" max="1280" width="11.44140625" style="1"/>
    <col min="1281" max="1281" width="17.44140625" style="1" customWidth="1"/>
    <col min="1282" max="1523" width="11.44140625" style="1"/>
    <col min="1524" max="1524" width="20.33203125" style="1" customWidth="1"/>
    <col min="1525" max="1525" width="7.33203125" style="1" customWidth="1"/>
    <col min="1526" max="1526" width="51.44140625" style="1" customWidth="1"/>
    <col min="1527" max="1527" width="23.44140625" style="1" customWidth="1"/>
    <col min="1528" max="1528" width="19.44140625" style="1" customWidth="1"/>
    <col min="1529" max="1529" width="20" style="1" customWidth="1"/>
    <col min="1530" max="1530" width="25.109375" style="1" customWidth="1"/>
    <col min="1531" max="1531" width="4.44140625" style="1" customWidth="1"/>
    <col min="1532" max="1532" width="18.88671875" style="1" customWidth="1"/>
    <col min="1533" max="1533" width="19.33203125" style="1" customWidth="1"/>
    <col min="1534" max="1534" width="14.44140625" style="1" customWidth="1"/>
    <col min="1535" max="1535" width="18.44140625" style="1" customWidth="1"/>
    <col min="1536" max="1536" width="11.44140625" style="1"/>
    <col min="1537" max="1537" width="17.44140625" style="1" customWidth="1"/>
    <col min="1538" max="1779" width="11.44140625" style="1"/>
    <col min="1780" max="1780" width="20.33203125" style="1" customWidth="1"/>
    <col min="1781" max="1781" width="7.33203125" style="1" customWidth="1"/>
    <col min="1782" max="1782" width="51.44140625" style="1" customWidth="1"/>
    <col min="1783" max="1783" width="23.44140625" style="1" customWidth="1"/>
    <col min="1784" max="1784" width="19.44140625" style="1" customWidth="1"/>
    <col min="1785" max="1785" width="20" style="1" customWidth="1"/>
    <col min="1786" max="1786" width="25.109375" style="1" customWidth="1"/>
    <col min="1787" max="1787" width="4.44140625" style="1" customWidth="1"/>
    <col min="1788" max="1788" width="18.88671875" style="1" customWidth="1"/>
    <col min="1789" max="1789" width="19.33203125" style="1" customWidth="1"/>
    <col min="1790" max="1790" width="14.44140625" style="1" customWidth="1"/>
    <col min="1791" max="1791" width="18.44140625" style="1" customWidth="1"/>
    <col min="1792" max="1792" width="11.44140625" style="1"/>
    <col min="1793" max="1793" width="17.44140625" style="1" customWidth="1"/>
    <col min="1794" max="2035" width="11.44140625" style="1"/>
    <col min="2036" max="2036" width="20.33203125" style="1" customWidth="1"/>
    <col min="2037" max="2037" width="7.33203125" style="1" customWidth="1"/>
    <col min="2038" max="2038" width="51.44140625" style="1" customWidth="1"/>
    <col min="2039" max="2039" width="23.44140625" style="1" customWidth="1"/>
    <col min="2040" max="2040" width="19.44140625" style="1" customWidth="1"/>
    <col min="2041" max="2041" width="20" style="1" customWidth="1"/>
    <col min="2042" max="2042" width="25.109375" style="1" customWidth="1"/>
    <col min="2043" max="2043" width="4.44140625" style="1" customWidth="1"/>
    <col min="2044" max="2044" width="18.88671875" style="1" customWidth="1"/>
    <col min="2045" max="2045" width="19.33203125" style="1" customWidth="1"/>
    <col min="2046" max="2046" width="14.44140625" style="1" customWidth="1"/>
    <col min="2047" max="2047" width="18.44140625" style="1" customWidth="1"/>
    <col min="2048" max="2048" width="11.44140625" style="1"/>
    <col min="2049" max="2049" width="17.44140625" style="1" customWidth="1"/>
    <col min="2050" max="2291" width="11.44140625" style="1"/>
    <col min="2292" max="2292" width="20.33203125" style="1" customWidth="1"/>
    <col min="2293" max="2293" width="7.33203125" style="1" customWidth="1"/>
    <col min="2294" max="2294" width="51.44140625" style="1" customWidth="1"/>
    <col min="2295" max="2295" width="23.44140625" style="1" customWidth="1"/>
    <col min="2296" max="2296" width="19.44140625" style="1" customWidth="1"/>
    <col min="2297" max="2297" width="20" style="1" customWidth="1"/>
    <col min="2298" max="2298" width="25.109375" style="1" customWidth="1"/>
    <col min="2299" max="2299" width="4.44140625" style="1" customWidth="1"/>
    <col min="2300" max="2300" width="18.88671875" style="1" customWidth="1"/>
    <col min="2301" max="2301" width="19.33203125" style="1" customWidth="1"/>
    <col min="2302" max="2302" width="14.44140625" style="1" customWidth="1"/>
    <col min="2303" max="2303" width="18.44140625" style="1" customWidth="1"/>
    <col min="2304" max="2304" width="11.44140625" style="1"/>
    <col min="2305" max="2305" width="17.44140625" style="1" customWidth="1"/>
    <col min="2306" max="2547" width="11.44140625" style="1"/>
    <col min="2548" max="2548" width="20.33203125" style="1" customWidth="1"/>
    <col min="2549" max="2549" width="7.33203125" style="1" customWidth="1"/>
    <col min="2550" max="2550" width="51.44140625" style="1" customWidth="1"/>
    <col min="2551" max="2551" width="23.44140625" style="1" customWidth="1"/>
    <col min="2552" max="2552" width="19.44140625" style="1" customWidth="1"/>
    <col min="2553" max="2553" width="20" style="1" customWidth="1"/>
    <col min="2554" max="2554" width="25.109375" style="1" customWidth="1"/>
    <col min="2555" max="2555" width="4.44140625" style="1" customWidth="1"/>
    <col min="2556" max="2556" width="18.88671875" style="1" customWidth="1"/>
    <col min="2557" max="2557" width="19.33203125" style="1" customWidth="1"/>
    <col min="2558" max="2558" width="14.44140625" style="1" customWidth="1"/>
    <col min="2559" max="2559" width="18.44140625" style="1" customWidth="1"/>
    <col min="2560" max="2560" width="11.44140625" style="1"/>
    <col min="2561" max="2561" width="17.44140625" style="1" customWidth="1"/>
    <col min="2562" max="2803" width="11.44140625" style="1"/>
    <col min="2804" max="2804" width="20.33203125" style="1" customWidth="1"/>
    <col min="2805" max="2805" width="7.33203125" style="1" customWidth="1"/>
    <col min="2806" max="2806" width="51.44140625" style="1" customWidth="1"/>
    <col min="2807" max="2807" width="23.44140625" style="1" customWidth="1"/>
    <col min="2808" max="2808" width="19.44140625" style="1" customWidth="1"/>
    <col min="2809" max="2809" width="20" style="1" customWidth="1"/>
    <col min="2810" max="2810" width="25.109375" style="1" customWidth="1"/>
    <col min="2811" max="2811" width="4.44140625" style="1" customWidth="1"/>
    <col min="2812" max="2812" width="18.88671875" style="1" customWidth="1"/>
    <col min="2813" max="2813" width="19.33203125" style="1" customWidth="1"/>
    <col min="2814" max="2814" width="14.44140625" style="1" customWidth="1"/>
    <col min="2815" max="2815" width="18.44140625" style="1" customWidth="1"/>
    <col min="2816" max="2816" width="11.44140625" style="1"/>
    <col min="2817" max="2817" width="17.44140625" style="1" customWidth="1"/>
    <col min="2818" max="3059" width="11.44140625" style="1"/>
    <col min="3060" max="3060" width="20.33203125" style="1" customWidth="1"/>
    <col min="3061" max="3061" width="7.33203125" style="1" customWidth="1"/>
    <col min="3062" max="3062" width="51.44140625" style="1" customWidth="1"/>
    <col min="3063" max="3063" width="23.44140625" style="1" customWidth="1"/>
    <col min="3064" max="3064" width="19.44140625" style="1" customWidth="1"/>
    <col min="3065" max="3065" width="20" style="1" customWidth="1"/>
    <col min="3066" max="3066" width="25.109375" style="1" customWidth="1"/>
    <col min="3067" max="3067" width="4.44140625" style="1" customWidth="1"/>
    <col min="3068" max="3068" width="18.88671875" style="1" customWidth="1"/>
    <col min="3069" max="3069" width="19.33203125" style="1" customWidth="1"/>
    <col min="3070" max="3070" width="14.44140625" style="1" customWidth="1"/>
    <col min="3071" max="3071" width="18.44140625" style="1" customWidth="1"/>
    <col min="3072" max="3072" width="11.44140625" style="1"/>
    <col min="3073" max="3073" width="17.44140625" style="1" customWidth="1"/>
    <col min="3074" max="3315" width="11.44140625" style="1"/>
    <col min="3316" max="3316" width="20.33203125" style="1" customWidth="1"/>
    <col min="3317" max="3317" width="7.33203125" style="1" customWidth="1"/>
    <col min="3318" max="3318" width="51.44140625" style="1" customWidth="1"/>
    <col min="3319" max="3319" width="23.44140625" style="1" customWidth="1"/>
    <col min="3320" max="3320" width="19.44140625" style="1" customWidth="1"/>
    <col min="3321" max="3321" width="20" style="1" customWidth="1"/>
    <col min="3322" max="3322" width="25.109375" style="1" customWidth="1"/>
    <col min="3323" max="3323" width="4.44140625" style="1" customWidth="1"/>
    <col min="3324" max="3324" width="18.88671875" style="1" customWidth="1"/>
    <col min="3325" max="3325" width="19.33203125" style="1" customWidth="1"/>
    <col min="3326" max="3326" width="14.44140625" style="1" customWidth="1"/>
    <col min="3327" max="3327" width="18.44140625" style="1" customWidth="1"/>
    <col min="3328" max="3328" width="11.44140625" style="1"/>
    <col min="3329" max="3329" width="17.44140625" style="1" customWidth="1"/>
    <col min="3330" max="3571" width="11.44140625" style="1"/>
    <col min="3572" max="3572" width="20.33203125" style="1" customWidth="1"/>
    <col min="3573" max="3573" width="7.33203125" style="1" customWidth="1"/>
    <col min="3574" max="3574" width="51.44140625" style="1" customWidth="1"/>
    <col min="3575" max="3575" width="23.44140625" style="1" customWidth="1"/>
    <col min="3576" max="3576" width="19.44140625" style="1" customWidth="1"/>
    <col min="3577" max="3577" width="20" style="1" customWidth="1"/>
    <col min="3578" max="3578" width="25.109375" style="1" customWidth="1"/>
    <col min="3579" max="3579" width="4.44140625" style="1" customWidth="1"/>
    <col min="3580" max="3580" width="18.88671875" style="1" customWidth="1"/>
    <col min="3581" max="3581" width="19.33203125" style="1" customWidth="1"/>
    <col min="3582" max="3582" width="14.44140625" style="1" customWidth="1"/>
    <col min="3583" max="3583" width="18.44140625" style="1" customWidth="1"/>
    <col min="3584" max="3584" width="11.44140625" style="1"/>
    <col min="3585" max="3585" width="17.44140625" style="1" customWidth="1"/>
    <col min="3586" max="3827" width="11.44140625" style="1"/>
    <col min="3828" max="3828" width="20.33203125" style="1" customWidth="1"/>
    <col min="3829" max="3829" width="7.33203125" style="1" customWidth="1"/>
    <col min="3830" max="3830" width="51.44140625" style="1" customWidth="1"/>
    <col min="3831" max="3831" width="23.44140625" style="1" customWidth="1"/>
    <col min="3832" max="3832" width="19.44140625" style="1" customWidth="1"/>
    <col min="3833" max="3833" width="20" style="1" customWidth="1"/>
    <col min="3834" max="3834" width="25.109375" style="1" customWidth="1"/>
    <col min="3835" max="3835" width="4.44140625" style="1" customWidth="1"/>
    <col min="3836" max="3836" width="18.88671875" style="1" customWidth="1"/>
    <col min="3837" max="3837" width="19.33203125" style="1" customWidth="1"/>
    <col min="3838" max="3838" width="14.44140625" style="1" customWidth="1"/>
    <col min="3839" max="3839" width="18.44140625" style="1" customWidth="1"/>
    <col min="3840" max="3840" width="11.44140625" style="1"/>
    <col min="3841" max="3841" width="17.44140625" style="1" customWidth="1"/>
    <col min="3842" max="4083" width="11.44140625" style="1"/>
    <col min="4084" max="4084" width="20.33203125" style="1" customWidth="1"/>
    <col min="4085" max="4085" width="7.33203125" style="1" customWidth="1"/>
    <col min="4086" max="4086" width="51.44140625" style="1" customWidth="1"/>
    <col min="4087" max="4087" width="23.44140625" style="1" customWidth="1"/>
    <col min="4088" max="4088" width="19.44140625" style="1" customWidth="1"/>
    <col min="4089" max="4089" width="20" style="1" customWidth="1"/>
    <col min="4090" max="4090" width="25.109375" style="1" customWidth="1"/>
    <col min="4091" max="4091" width="4.44140625" style="1" customWidth="1"/>
    <col min="4092" max="4092" width="18.88671875" style="1" customWidth="1"/>
    <col min="4093" max="4093" width="19.33203125" style="1" customWidth="1"/>
    <col min="4094" max="4094" width="14.44140625" style="1" customWidth="1"/>
    <col min="4095" max="4095" width="18.44140625" style="1" customWidth="1"/>
    <col min="4096" max="4096" width="11.44140625" style="1"/>
    <col min="4097" max="4097" width="17.44140625" style="1" customWidth="1"/>
    <col min="4098" max="4339" width="11.44140625" style="1"/>
    <col min="4340" max="4340" width="20.33203125" style="1" customWidth="1"/>
    <col min="4341" max="4341" width="7.33203125" style="1" customWidth="1"/>
    <col min="4342" max="4342" width="51.44140625" style="1" customWidth="1"/>
    <col min="4343" max="4343" width="23.44140625" style="1" customWidth="1"/>
    <col min="4344" max="4344" width="19.44140625" style="1" customWidth="1"/>
    <col min="4345" max="4345" width="20" style="1" customWidth="1"/>
    <col min="4346" max="4346" width="25.109375" style="1" customWidth="1"/>
    <col min="4347" max="4347" width="4.44140625" style="1" customWidth="1"/>
    <col min="4348" max="4348" width="18.88671875" style="1" customWidth="1"/>
    <col min="4349" max="4349" width="19.33203125" style="1" customWidth="1"/>
    <col min="4350" max="4350" width="14.44140625" style="1" customWidth="1"/>
    <col min="4351" max="4351" width="18.44140625" style="1" customWidth="1"/>
    <col min="4352" max="4352" width="11.44140625" style="1"/>
    <col min="4353" max="4353" width="17.44140625" style="1" customWidth="1"/>
    <col min="4354" max="4595" width="11.44140625" style="1"/>
    <col min="4596" max="4596" width="20.33203125" style="1" customWidth="1"/>
    <col min="4597" max="4597" width="7.33203125" style="1" customWidth="1"/>
    <col min="4598" max="4598" width="51.44140625" style="1" customWidth="1"/>
    <col min="4599" max="4599" width="23.44140625" style="1" customWidth="1"/>
    <col min="4600" max="4600" width="19.44140625" style="1" customWidth="1"/>
    <col min="4601" max="4601" width="20" style="1" customWidth="1"/>
    <col min="4602" max="4602" width="25.109375" style="1" customWidth="1"/>
    <col min="4603" max="4603" width="4.44140625" style="1" customWidth="1"/>
    <col min="4604" max="4604" width="18.88671875" style="1" customWidth="1"/>
    <col min="4605" max="4605" width="19.33203125" style="1" customWidth="1"/>
    <col min="4606" max="4606" width="14.44140625" style="1" customWidth="1"/>
    <col min="4607" max="4607" width="18.44140625" style="1" customWidth="1"/>
    <col min="4608" max="4608" width="11.44140625" style="1"/>
    <col min="4609" max="4609" width="17.44140625" style="1" customWidth="1"/>
    <col min="4610" max="4851" width="11.44140625" style="1"/>
    <col min="4852" max="4852" width="20.33203125" style="1" customWidth="1"/>
    <col min="4853" max="4853" width="7.33203125" style="1" customWidth="1"/>
    <col min="4854" max="4854" width="51.44140625" style="1" customWidth="1"/>
    <col min="4855" max="4855" width="23.44140625" style="1" customWidth="1"/>
    <col min="4856" max="4856" width="19.44140625" style="1" customWidth="1"/>
    <col min="4857" max="4857" width="20" style="1" customWidth="1"/>
    <col min="4858" max="4858" width="25.109375" style="1" customWidth="1"/>
    <col min="4859" max="4859" width="4.44140625" style="1" customWidth="1"/>
    <col min="4860" max="4860" width="18.88671875" style="1" customWidth="1"/>
    <col min="4861" max="4861" width="19.33203125" style="1" customWidth="1"/>
    <col min="4862" max="4862" width="14.44140625" style="1" customWidth="1"/>
    <col min="4863" max="4863" width="18.44140625" style="1" customWidth="1"/>
    <col min="4864" max="4864" width="11.44140625" style="1"/>
    <col min="4865" max="4865" width="17.44140625" style="1" customWidth="1"/>
    <col min="4866" max="5107" width="11.44140625" style="1"/>
    <col min="5108" max="5108" width="20.33203125" style="1" customWidth="1"/>
    <col min="5109" max="5109" width="7.33203125" style="1" customWidth="1"/>
    <col min="5110" max="5110" width="51.44140625" style="1" customWidth="1"/>
    <col min="5111" max="5111" width="23.44140625" style="1" customWidth="1"/>
    <col min="5112" max="5112" width="19.44140625" style="1" customWidth="1"/>
    <col min="5113" max="5113" width="20" style="1" customWidth="1"/>
    <col min="5114" max="5114" width="25.109375" style="1" customWidth="1"/>
    <col min="5115" max="5115" width="4.44140625" style="1" customWidth="1"/>
    <col min="5116" max="5116" width="18.88671875" style="1" customWidth="1"/>
    <col min="5117" max="5117" width="19.33203125" style="1" customWidth="1"/>
    <col min="5118" max="5118" width="14.44140625" style="1" customWidth="1"/>
    <col min="5119" max="5119" width="18.44140625" style="1" customWidth="1"/>
    <col min="5120" max="5120" width="11.44140625" style="1"/>
    <col min="5121" max="5121" width="17.44140625" style="1" customWidth="1"/>
    <col min="5122" max="5363" width="11.44140625" style="1"/>
    <col min="5364" max="5364" width="20.33203125" style="1" customWidth="1"/>
    <col min="5365" max="5365" width="7.33203125" style="1" customWidth="1"/>
    <col min="5366" max="5366" width="51.44140625" style="1" customWidth="1"/>
    <col min="5367" max="5367" width="23.44140625" style="1" customWidth="1"/>
    <col min="5368" max="5368" width="19.44140625" style="1" customWidth="1"/>
    <col min="5369" max="5369" width="20" style="1" customWidth="1"/>
    <col min="5370" max="5370" width="25.109375" style="1" customWidth="1"/>
    <col min="5371" max="5371" width="4.44140625" style="1" customWidth="1"/>
    <col min="5372" max="5372" width="18.88671875" style="1" customWidth="1"/>
    <col min="5373" max="5373" width="19.33203125" style="1" customWidth="1"/>
    <col min="5374" max="5374" width="14.44140625" style="1" customWidth="1"/>
    <col min="5375" max="5375" width="18.44140625" style="1" customWidth="1"/>
    <col min="5376" max="5376" width="11.44140625" style="1"/>
    <col min="5377" max="5377" width="17.44140625" style="1" customWidth="1"/>
    <col min="5378" max="5619" width="11.44140625" style="1"/>
    <col min="5620" max="5620" width="20.33203125" style="1" customWidth="1"/>
    <col min="5621" max="5621" width="7.33203125" style="1" customWidth="1"/>
    <col min="5622" max="5622" width="51.44140625" style="1" customWidth="1"/>
    <col min="5623" max="5623" width="23.44140625" style="1" customWidth="1"/>
    <col min="5624" max="5624" width="19.44140625" style="1" customWidth="1"/>
    <col min="5625" max="5625" width="20" style="1" customWidth="1"/>
    <col min="5626" max="5626" width="25.109375" style="1" customWidth="1"/>
    <col min="5627" max="5627" width="4.44140625" style="1" customWidth="1"/>
    <col min="5628" max="5628" width="18.88671875" style="1" customWidth="1"/>
    <col min="5629" max="5629" width="19.33203125" style="1" customWidth="1"/>
    <col min="5630" max="5630" width="14.44140625" style="1" customWidth="1"/>
    <col min="5631" max="5631" width="18.44140625" style="1" customWidth="1"/>
    <col min="5632" max="5632" width="11.44140625" style="1"/>
    <col min="5633" max="5633" width="17.44140625" style="1" customWidth="1"/>
    <col min="5634" max="5875" width="11.44140625" style="1"/>
    <col min="5876" max="5876" width="20.33203125" style="1" customWidth="1"/>
    <col min="5877" max="5877" width="7.33203125" style="1" customWidth="1"/>
    <col min="5878" max="5878" width="51.44140625" style="1" customWidth="1"/>
    <col min="5879" max="5879" width="23.44140625" style="1" customWidth="1"/>
    <col min="5880" max="5880" width="19.44140625" style="1" customWidth="1"/>
    <col min="5881" max="5881" width="20" style="1" customWidth="1"/>
    <col min="5882" max="5882" width="25.109375" style="1" customWidth="1"/>
    <col min="5883" max="5883" width="4.44140625" style="1" customWidth="1"/>
    <col min="5884" max="5884" width="18.88671875" style="1" customWidth="1"/>
    <col min="5885" max="5885" width="19.33203125" style="1" customWidth="1"/>
    <col min="5886" max="5886" width="14.44140625" style="1" customWidth="1"/>
    <col min="5887" max="5887" width="18.44140625" style="1" customWidth="1"/>
    <col min="5888" max="5888" width="11.44140625" style="1"/>
    <col min="5889" max="5889" width="17.44140625" style="1" customWidth="1"/>
    <col min="5890" max="6131" width="11.44140625" style="1"/>
    <col min="6132" max="6132" width="20.33203125" style="1" customWidth="1"/>
    <col min="6133" max="6133" width="7.33203125" style="1" customWidth="1"/>
    <col min="6134" max="6134" width="51.44140625" style="1" customWidth="1"/>
    <col min="6135" max="6135" width="23.44140625" style="1" customWidth="1"/>
    <col min="6136" max="6136" width="19.44140625" style="1" customWidth="1"/>
    <col min="6137" max="6137" width="20" style="1" customWidth="1"/>
    <col min="6138" max="6138" width="25.109375" style="1" customWidth="1"/>
    <col min="6139" max="6139" width="4.44140625" style="1" customWidth="1"/>
    <col min="6140" max="6140" width="18.88671875" style="1" customWidth="1"/>
    <col min="6141" max="6141" width="19.33203125" style="1" customWidth="1"/>
    <col min="6142" max="6142" width="14.44140625" style="1" customWidth="1"/>
    <col min="6143" max="6143" width="18.44140625" style="1" customWidth="1"/>
    <col min="6144" max="6144" width="11.44140625" style="1"/>
    <col min="6145" max="6145" width="17.44140625" style="1" customWidth="1"/>
    <col min="6146" max="6387" width="11.44140625" style="1"/>
    <col min="6388" max="6388" width="20.33203125" style="1" customWidth="1"/>
    <col min="6389" max="6389" width="7.33203125" style="1" customWidth="1"/>
    <col min="6390" max="6390" width="51.44140625" style="1" customWidth="1"/>
    <col min="6391" max="6391" width="23.44140625" style="1" customWidth="1"/>
    <col min="6392" max="6392" width="19.44140625" style="1" customWidth="1"/>
    <col min="6393" max="6393" width="20" style="1" customWidth="1"/>
    <col min="6394" max="6394" width="25.109375" style="1" customWidth="1"/>
    <col min="6395" max="6395" width="4.44140625" style="1" customWidth="1"/>
    <col min="6396" max="6396" width="18.88671875" style="1" customWidth="1"/>
    <col min="6397" max="6397" width="19.33203125" style="1" customWidth="1"/>
    <col min="6398" max="6398" width="14.44140625" style="1" customWidth="1"/>
    <col min="6399" max="6399" width="18.44140625" style="1" customWidth="1"/>
    <col min="6400" max="6400" width="11.44140625" style="1"/>
    <col min="6401" max="6401" width="17.44140625" style="1" customWidth="1"/>
    <col min="6402" max="6643" width="11.44140625" style="1"/>
    <col min="6644" max="6644" width="20.33203125" style="1" customWidth="1"/>
    <col min="6645" max="6645" width="7.33203125" style="1" customWidth="1"/>
    <col min="6646" max="6646" width="51.44140625" style="1" customWidth="1"/>
    <col min="6647" max="6647" width="23.44140625" style="1" customWidth="1"/>
    <col min="6648" max="6648" width="19.44140625" style="1" customWidth="1"/>
    <col min="6649" max="6649" width="20" style="1" customWidth="1"/>
    <col min="6650" max="6650" width="25.109375" style="1" customWidth="1"/>
    <col min="6651" max="6651" width="4.44140625" style="1" customWidth="1"/>
    <col min="6652" max="6652" width="18.88671875" style="1" customWidth="1"/>
    <col min="6653" max="6653" width="19.33203125" style="1" customWidth="1"/>
    <col min="6654" max="6654" width="14.44140625" style="1" customWidth="1"/>
    <col min="6655" max="6655" width="18.44140625" style="1" customWidth="1"/>
    <col min="6656" max="6656" width="11.44140625" style="1"/>
    <col min="6657" max="6657" width="17.44140625" style="1" customWidth="1"/>
    <col min="6658" max="6899" width="11.44140625" style="1"/>
    <col min="6900" max="6900" width="20.33203125" style="1" customWidth="1"/>
    <col min="6901" max="6901" width="7.33203125" style="1" customWidth="1"/>
    <col min="6902" max="6902" width="51.44140625" style="1" customWidth="1"/>
    <col min="6903" max="6903" width="23.44140625" style="1" customWidth="1"/>
    <col min="6904" max="6904" width="19.44140625" style="1" customWidth="1"/>
    <col min="6905" max="6905" width="20" style="1" customWidth="1"/>
    <col min="6906" max="6906" width="25.109375" style="1" customWidth="1"/>
    <col min="6907" max="6907" width="4.44140625" style="1" customWidth="1"/>
    <col min="6908" max="6908" width="18.88671875" style="1" customWidth="1"/>
    <col min="6909" max="6909" width="19.33203125" style="1" customWidth="1"/>
    <col min="6910" max="6910" width="14.44140625" style="1" customWidth="1"/>
    <col min="6911" max="6911" width="18.44140625" style="1" customWidth="1"/>
    <col min="6912" max="6912" width="11.44140625" style="1"/>
    <col min="6913" max="6913" width="17.44140625" style="1" customWidth="1"/>
    <col min="6914" max="7155" width="11.44140625" style="1"/>
    <col min="7156" max="7156" width="20.33203125" style="1" customWidth="1"/>
    <col min="7157" max="7157" width="7.33203125" style="1" customWidth="1"/>
    <col min="7158" max="7158" width="51.44140625" style="1" customWidth="1"/>
    <col min="7159" max="7159" width="23.44140625" style="1" customWidth="1"/>
    <col min="7160" max="7160" width="19.44140625" style="1" customWidth="1"/>
    <col min="7161" max="7161" width="20" style="1" customWidth="1"/>
    <col min="7162" max="7162" width="25.109375" style="1" customWidth="1"/>
    <col min="7163" max="7163" width="4.44140625" style="1" customWidth="1"/>
    <col min="7164" max="7164" width="18.88671875" style="1" customWidth="1"/>
    <col min="7165" max="7165" width="19.33203125" style="1" customWidth="1"/>
    <col min="7166" max="7166" width="14.44140625" style="1" customWidth="1"/>
    <col min="7167" max="7167" width="18.44140625" style="1" customWidth="1"/>
    <col min="7168" max="7168" width="11.44140625" style="1"/>
    <col min="7169" max="7169" width="17.44140625" style="1" customWidth="1"/>
    <col min="7170" max="7411" width="11.44140625" style="1"/>
    <col min="7412" max="7412" width="20.33203125" style="1" customWidth="1"/>
    <col min="7413" max="7413" width="7.33203125" style="1" customWidth="1"/>
    <col min="7414" max="7414" width="51.44140625" style="1" customWidth="1"/>
    <col min="7415" max="7415" width="23.44140625" style="1" customWidth="1"/>
    <col min="7416" max="7416" width="19.44140625" style="1" customWidth="1"/>
    <col min="7417" max="7417" width="20" style="1" customWidth="1"/>
    <col min="7418" max="7418" width="25.109375" style="1" customWidth="1"/>
    <col min="7419" max="7419" width="4.44140625" style="1" customWidth="1"/>
    <col min="7420" max="7420" width="18.88671875" style="1" customWidth="1"/>
    <col min="7421" max="7421" width="19.33203125" style="1" customWidth="1"/>
    <col min="7422" max="7422" width="14.44140625" style="1" customWidth="1"/>
    <col min="7423" max="7423" width="18.44140625" style="1" customWidth="1"/>
    <col min="7424" max="7424" width="11.44140625" style="1"/>
    <col min="7425" max="7425" width="17.44140625" style="1" customWidth="1"/>
    <col min="7426" max="7667" width="11.44140625" style="1"/>
    <col min="7668" max="7668" width="20.33203125" style="1" customWidth="1"/>
    <col min="7669" max="7669" width="7.33203125" style="1" customWidth="1"/>
    <col min="7670" max="7670" width="51.44140625" style="1" customWidth="1"/>
    <col min="7671" max="7671" width="23.44140625" style="1" customWidth="1"/>
    <col min="7672" max="7672" width="19.44140625" style="1" customWidth="1"/>
    <col min="7673" max="7673" width="20" style="1" customWidth="1"/>
    <col min="7674" max="7674" width="25.109375" style="1" customWidth="1"/>
    <col min="7675" max="7675" width="4.44140625" style="1" customWidth="1"/>
    <col min="7676" max="7676" width="18.88671875" style="1" customWidth="1"/>
    <col min="7677" max="7677" width="19.33203125" style="1" customWidth="1"/>
    <col min="7678" max="7678" width="14.44140625" style="1" customWidth="1"/>
    <col min="7679" max="7679" width="18.44140625" style="1" customWidth="1"/>
    <col min="7680" max="7680" width="11.44140625" style="1"/>
    <col min="7681" max="7681" width="17.44140625" style="1" customWidth="1"/>
    <col min="7682" max="7923" width="11.44140625" style="1"/>
    <col min="7924" max="7924" width="20.33203125" style="1" customWidth="1"/>
    <col min="7925" max="7925" width="7.33203125" style="1" customWidth="1"/>
    <col min="7926" max="7926" width="51.44140625" style="1" customWidth="1"/>
    <col min="7927" max="7927" width="23.44140625" style="1" customWidth="1"/>
    <col min="7928" max="7928" width="19.44140625" style="1" customWidth="1"/>
    <col min="7929" max="7929" width="20" style="1" customWidth="1"/>
    <col min="7930" max="7930" width="25.109375" style="1" customWidth="1"/>
    <col min="7931" max="7931" width="4.44140625" style="1" customWidth="1"/>
    <col min="7932" max="7932" width="18.88671875" style="1" customWidth="1"/>
    <col min="7933" max="7933" width="19.33203125" style="1" customWidth="1"/>
    <col min="7934" max="7934" width="14.44140625" style="1" customWidth="1"/>
    <col min="7935" max="7935" width="18.44140625" style="1" customWidth="1"/>
    <col min="7936" max="7936" width="11.44140625" style="1"/>
    <col min="7937" max="7937" width="17.44140625" style="1" customWidth="1"/>
    <col min="7938" max="8179" width="11.44140625" style="1"/>
    <col min="8180" max="8180" width="20.33203125" style="1" customWidth="1"/>
    <col min="8181" max="8181" width="7.33203125" style="1" customWidth="1"/>
    <col min="8182" max="8182" width="51.44140625" style="1" customWidth="1"/>
    <col min="8183" max="8183" width="23.44140625" style="1" customWidth="1"/>
    <col min="8184" max="8184" width="19.44140625" style="1" customWidth="1"/>
    <col min="8185" max="8185" width="20" style="1" customWidth="1"/>
    <col min="8186" max="8186" width="25.109375" style="1" customWidth="1"/>
    <col min="8187" max="8187" width="4.44140625" style="1" customWidth="1"/>
    <col min="8188" max="8188" width="18.88671875" style="1" customWidth="1"/>
    <col min="8189" max="8189" width="19.33203125" style="1" customWidth="1"/>
    <col min="8190" max="8190" width="14.44140625" style="1" customWidth="1"/>
    <col min="8191" max="8191" width="18.44140625" style="1" customWidth="1"/>
    <col min="8192" max="8192" width="11.44140625" style="1"/>
    <col min="8193" max="8193" width="17.44140625" style="1" customWidth="1"/>
    <col min="8194" max="8435" width="11.44140625" style="1"/>
    <col min="8436" max="8436" width="20.33203125" style="1" customWidth="1"/>
    <col min="8437" max="8437" width="7.33203125" style="1" customWidth="1"/>
    <col min="8438" max="8438" width="51.44140625" style="1" customWidth="1"/>
    <col min="8439" max="8439" width="23.44140625" style="1" customWidth="1"/>
    <col min="8440" max="8440" width="19.44140625" style="1" customWidth="1"/>
    <col min="8441" max="8441" width="20" style="1" customWidth="1"/>
    <col min="8442" max="8442" width="25.109375" style="1" customWidth="1"/>
    <col min="8443" max="8443" width="4.44140625" style="1" customWidth="1"/>
    <col min="8444" max="8444" width="18.88671875" style="1" customWidth="1"/>
    <col min="8445" max="8445" width="19.33203125" style="1" customWidth="1"/>
    <col min="8446" max="8446" width="14.44140625" style="1" customWidth="1"/>
    <col min="8447" max="8447" width="18.44140625" style="1" customWidth="1"/>
    <col min="8448" max="8448" width="11.44140625" style="1"/>
    <col min="8449" max="8449" width="17.44140625" style="1" customWidth="1"/>
    <col min="8450" max="8691" width="11.44140625" style="1"/>
    <col min="8692" max="8692" width="20.33203125" style="1" customWidth="1"/>
    <col min="8693" max="8693" width="7.33203125" style="1" customWidth="1"/>
    <col min="8694" max="8694" width="51.44140625" style="1" customWidth="1"/>
    <col min="8695" max="8695" width="23.44140625" style="1" customWidth="1"/>
    <col min="8696" max="8696" width="19.44140625" style="1" customWidth="1"/>
    <col min="8697" max="8697" width="20" style="1" customWidth="1"/>
    <col min="8698" max="8698" width="25.109375" style="1" customWidth="1"/>
    <col min="8699" max="8699" width="4.44140625" style="1" customWidth="1"/>
    <col min="8700" max="8700" width="18.88671875" style="1" customWidth="1"/>
    <col min="8701" max="8701" width="19.33203125" style="1" customWidth="1"/>
    <col min="8702" max="8702" width="14.44140625" style="1" customWidth="1"/>
    <col min="8703" max="8703" width="18.44140625" style="1" customWidth="1"/>
    <col min="8704" max="8704" width="11.44140625" style="1"/>
    <col min="8705" max="8705" width="17.44140625" style="1" customWidth="1"/>
    <col min="8706" max="8947" width="11.44140625" style="1"/>
    <col min="8948" max="8948" width="20.33203125" style="1" customWidth="1"/>
    <col min="8949" max="8949" width="7.33203125" style="1" customWidth="1"/>
    <col min="8950" max="8950" width="51.44140625" style="1" customWidth="1"/>
    <col min="8951" max="8951" width="23.44140625" style="1" customWidth="1"/>
    <col min="8952" max="8952" width="19.44140625" style="1" customWidth="1"/>
    <col min="8953" max="8953" width="20" style="1" customWidth="1"/>
    <col min="8954" max="8954" width="25.109375" style="1" customWidth="1"/>
    <col min="8955" max="8955" width="4.44140625" style="1" customWidth="1"/>
    <col min="8956" max="8956" width="18.88671875" style="1" customWidth="1"/>
    <col min="8957" max="8957" width="19.33203125" style="1" customWidth="1"/>
    <col min="8958" max="8958" width="14.44140625" style="1" customWidth="1"/>
    <col min="8959" max="8959" width="18.44140625" style="1" customWidth="1"/>
    <col min="8960" max="8960" width="11.44140625" style="1"/>
    <col min="8961" max="8961" width="17.44140625" style="1" customWidth="1"/>
    <col min="8962" max="9203" width="11.44140625" style="1"/>
    <col min="9204" max="9204" width="20.33203125" style="1" customWidth="1"/>
    <col min="9205" max="9205" width="7.33203125" style="1" customWidth="1"/>
    <col min="9206" max="9206" width="51.44140625" style="1" customWidth="1"/>
    <col min="9207" max="9207" width="23.44140625" style="1" customWidth="1"/>
    <col min="9208" max="9208" width="19.44140625" style="1" customWidth="1"/>
    <col min="9209" max="9209" width="20" style="1" customWidth="1"/>
    <col min="9210" max="9210" width="25.109375" style="1" customWidth="1"/>
    <col min="9211" max="9211" width="4.44140625" style="1" customWidth="1"/>
    <col min="9212" max="9212" width="18.88671875" style="1" customWidth="1"/>
    <col min="9213" max="9213" width="19.33203125" style="1" customWidth="1"/>
    <col min="9214" max="9214" width="14.44140625" style="1" customWidth="1"/>
    <col min="9215" max="9215" width="18.44140625" style="1" customWidth="1"/>
    <col min="9216" max="9216" width="11.44140625" style="1"/>
    <col min="9217" max="9217" width="17.44140625" style="1" customWidth="1"/>
    <col min="9218" max="9459" width="11.44140625" style="1"/>
    <col min="9460" max="9460" width="20.33203125" style="1" customWidth="1"/>
    <col min="9461" max="9461" width="7.33203125" style="1" customWidth="1"/>
    <col min="9462" max="9462" width="51.44140625" style="1" customWidth="1"/>
    <col min="9463" max="9463" width="23.44140625" style="1" customWidth="1"/>
    <col min="9464" max="9464" width="19.44140625" style="1" customWidth="1"/>
    <col min="9465" max="9465" width="20" style="1" customWidth="1"/>
    <col min="9466" max="9466" width="25.109375" style="1" customWidth="1"/>
    <col min="9467" max="9467" width="4.44140625" style="1" customWidth="1"/>
    <col min="9468" max="9468" width="18.88671875" style="1" customWidth="1"/>
    <col min="9469" max="9469" width="19.33203125" style="1" customWidth="1"/>
    <col min="9470" max="9470" width="14.44140625" style="1" customWidth="1"/>
    <col min="9471" max="9471" width="18.44140625" style="1" customWidth="1"/>
    <col min="9472" max="9472" width="11.44140625" style="1"/>
    <col min="9473" max="9473" width="17.44140625" style="1" customWidth="1"/>
    <col min="9474" max="9715" width="11.44140625" style="1"/>
    <col min="9716" max="9716" width="20.33203125" style="1" customWidth="1"/>
    <col min="9717" max="9717" width="7.33203125" style="1" customWidth="1"/>
    <col min="9718" max="9718" width="51.44140625" style="1" customWidth="1"/>
    <col min="9719" max="9719" width="23.44140625" style="1" customWidth="1"/>
    <col min="9720" max="9720" width="19.44140625" style="1" customWidth="1"/>
    <col min="9721" max="9721" width="20" style="1" customWidth="1"/>
    <col min="9722" max="9722" width="25.109375" style="1" customWidth="1"/>
    <col min="9723" max="9723" width="4.44140625" style="1" customWidth="1"/>
    <col min="9724" max="9724" width="18.88671875" style="1" customWidth="1"/>
    <col min="9725" max="9725" width="19.33203125" style="1" customWidth="1"/>
    <col min="9726" max="9726" width="14.44140625" style="1" customWidth="1"/>
    <col min="9727" max="9727" width="18.44140625" style="1" customWidth="1"/>
    <col min="9728" max="9728" width="11.44140625" style="1"/>
    <col min="9729" max="9729" width="17.44140625" style="1" customWidth="1"/>
    <col min="9730" max="9971" width="11.44140625" style="1"/>
    <col min="9972" max="9972" width="20.33203125" style="1" customWidth="1"/>
    <col min="9973" max="9973" width="7.33203125" style="1" customWidth="1"/>
    <col min="9974" max="9974" width="51.44140625" style="1" customWidth="1"/>
    <col min="9975" max="9975" width="23.44140625" style="1" customWidth="1"/>
    <col min="9976" max="9976" width="19.44140625" style="1" customWidth="1"/>
    <col min="9977" max="9977" width="20" style="1" customWidth="1"/>
    <col min="9978" max="9978" width="25.109375" style="1" customWidth="1"/>
    <col min="9979" max="9979" width="4.44140625" style="1" customWidth="1"/>
    <col min="9980" max="9980" width="18.88671875" style="1" customWidth="1"/>
    <col min="9981" max="9981" width="19.33203125" style="1" customWidth="1"/>
    <col min="9982" max="9982" width="14.44140625" style="1" customWidth="1"/>
    <col min="9983" max="9983" width="18.44140625" style="1" customWidth="1"/>
    <col min="9984" max="9984" width="11.44140625" style="1"/>
    <col min="9985" max="9985" width="17.44140625" style="1" customWidth="1"/>
    <col min="9986" max="10227" width="11.44140625" style="1"/>
    <col min="10228" max="10228" width="20.33203125" style="1" customWidth="1"/>
    <col min="10229" max="10229" width="7.33203125" style="1" customWidth="1"/>
    <col min="10230" max="10230" width="51.44140625" style="1" customWidth="1"/>
    <col min="10231" max="10231" width="23.44140625" style="1" customWidth="1"/>
    <col min="10232" max="10232" width="19.44140625" style="1" customWidth="1"/>
    <col min="10233" max="10233" width="20" style="1" customWidth="1"/>
    <col min="10234" max="10234" width="25.109375" style="1" customWidth="1"/>
    <col min="10235" max="10235" width="4.44140625" style="1" customWidth="1"/>
    <col min="10236" max="10236" width="18.88671875" style="1" customWidth="1"/>
    <col min="10237" max="10237" width="19.33203125" style="1" customWidth="1"/>
    <col min="10238" max="10238" width="14.44140625" style="1" customWidth="1"/>
    <col min="10239" max="10239" width="18.44140625" style="1" customWidth="1"/>
    <col min="10240" max="10240" width="11.44140625" style="1"/>
    <col min="10241" max="10241" width="17.44140625" style="1" customWidth="1"/>
    <col min="10242" max="10483" width="11.44140625" style="1"/>
    <col min="10484" max="10484" width="20.33203125" style="1" customWidth="1"/>
    <col min="10485" max="10485" width="7.33203125" style="1" customWidth="1"/>
    <col min="10486" max="10486" width="51.44140625" style="1" customWidth="1"/>
    <col min="10487" max="10487" width="23.44140625" style="1" customWidth="1"/>
    <col min="10488" max="10488" width="19.44140625" style="1" customWidth="1"/>
    <col min="10489" max="10489" width="20" style="1" customWidth="1"/>
    <col min="10490" max="10490" width="25.109375" style="1" customWidth="1"/>
    <col min="10491" max="10491" width="4.44140625" style="1" customWidth="1"/>
    <col min="10492" max="10492" width="18.88671875" style="1" customWidth="1"/>
    <col min="10493" max="10493" width="19.33203125" style="1" customWidth="1"/>
    <col min="10494" max="10494" width="14.44140625" style="1" customWidth="1"/>
    <col min="10495" max="10495" width="18.44140625" style="1" customWidth="1"/>
    <col min="10496" max="10496" width="11.44140625" style="1"/>
    <col min="10497" max="10497" width="17.44140625" style="1" customWidth="1"/>
    <col min="10498" max="10739" width="11.44140625" style="1"/>
    <col min="10740" max="10740" width="20.33203125" style="1" customWidth="1"/>
    <col min="10741" max="10741" width="7.33203125" style="1" customWidth="1"/>
    <col min="10742" max="10742" width="51.44140625" style="1" customWidth="1"/>
    <col min="10743" max="10743" width="23.44140625" style="1" customWidth="1"/>
    <col min="10744" max="10744" width="19.44140625" style="1" customWidth="1"/>
    <col min="10745" max="10745" width="20" style="1" customWidth="1"/>
    <col min="10746" max="10746" width="25.109375" style="1" customWidth="1"/>
    <col min="10747" max="10747" width="4.44140625" style="1" customWidth="1"/>
    <col min="10748" max="10748" width="18.88671875" style="1" customWidth="1"/>
    <col min="10749" max="10749" width="19.33203125" style="1" customWidth="1"/>
    <col min="10750" max="10750" width="14.44140625" style="1" customWidth="1"/>
    <col min="10751" max="10751" width="18.44140625" style="1" customWidth="1"/>
    <col min="10752" max="10752" width="11.44140625" style="1"/>
    <col min="10753" max="10753" width="17.44140625" style="1" customWidth="1"/>
    <col min="10754" max="10995" width="11.44140625" style="1"/>
    <col min="10996" max="10996" width="20.33203125" style="1" customWidth="1"/>
    <col min="10997" max="10997" width="7.33203125" style="1" customWidth="1"/>
    <col min="10998" max="10998" width="51.44140625" style="1" customWidth="1"/>
    <col min="10999" max="10999" width="23.44140625" style="1" customWidth="1"/>
    <col min="11000" max="11000" width="19.44140625" style="1" customWidth="1"/>
    <col min="11001" max="11001" width="20" style="1" customWidth="1"/>
    <col min="11002" max="11002" width="25.109375" style="1" customWidth="1"/>
    <col min="11003" max="11003" width="4.44140625" style="1" customWidth="1"/>
    <col min="11004" max="11004" width="18.88671875" style="1" customWidth="1"/>
    <col min="11005" max="11005" width="19.33203125" style="1" customWidth="1"/>
    <col min="11006" max="11006" width="14.44140625" style="1" customWidth="1"/>
    <col min="11007" max="11007" width="18.44140625" style="1" customWidth="1"/>
    <col min="11008" max="11008" width="11.44140625" style="1"/>
    <col min="11009" max="11009" width="17.44140625" style="1" customWidth="1"/>
    <col min="11010" max="11251" width="11.44140625" style="1"/>
    <col min="11252" max="11252" width="20.33203125" style="1" customWidth="1"/>
    <col min="11253" max="11253" width="7.33203125" style="1" customWidth="1"/>
    <col min="11254" max="11254" width="51.44140625" style="1" customWidth="1"/>
    <col min="11255" max="11255" width="23.44140625" style="1" customWidth="1"/>
    <col min="11256" max="11256" width="19.44140625" style="1" customWidth="1"/>
    <col min="11257" max="11257" width="20" style="1" customWidth="1"/>
    <col min="11258" max="11258" width="25.109375" style="1" customWidth="1"/>
    <col min="11259" max="11259" width="4.44140625" style="1" customWidth="1"/>
    <col min="11260" max="11260" width="18.88671875" style="1" customWidth="1"/>
    <col min="11261" max="11261" width="19.33203125" style="1" customWidth="1"/>
    <col min="11262" max="11262" width="14.44140625" style="1" customWidth="1"/>
    <col min="11263" max="11263" width="18.44140625" style="1" customWidth="1"/>
    <col min="11264" max="11264" width="11.44140625" style="1"/>
    <col min="11265" max="11265" width="17.44140625" style="1" customWidth="1"/>
    <col min="11266" max="11507" width="11.44140625" style="1"/>
    <col min="11508" max="11508" width="20.33203125" style="1" customWidth="1"/>
    <col min="11509" max="11509" width="7.33203125" style="1" customWidth="1"/>
    <col min="11510" max="11510" width="51.44140625" style="1" customWidth="1"/>
    <col min="11511" max="11511" width="23.44140625" style="1" customWidth="1"/>
    <col min="11512" max="11512" width="19.44140625" style="1" customWidth="1"/>
    <col min="11513" max="11513" width="20" style="1" customWidth="1"/>
    <col min="11514" max="11514" width="25.109375" style="1" customWidth="1"/>
    <col min="11515" max="11515" width="4.44140625" style="1" customWidth="1"/>
    <col min="11516" max="11516" width="18.88671875" style="1" customWidth="1"/>
    <col min="11517" max="11517" width="19.33203125" style="1" customWidth="1"/>
    <col min="11518" max="11518" width="14.44140625" style="1" customWidth="1"/>
    <col min="11519" max="11519" width="18.44140625" style="1" customWidth="1"/>
    <col min="11520" max="11520" width="11.44140625" style="1"/>
    <col min="11521" max="11521" width="17.44140625" style="1" customWidth="1"/>
    <col min="11522" max="11763" width="11.44140625" style="1"/>
    <col min="11764" max="11764" width="20.33203125" style="1" customWidth="1"/>
    <col min="11765" max="11765" width="7.33203125" style="1" customWidth="1"/>
    <col min="11766" max="11766" width="51.44140625" style="1" customWidth="1"/>
    <col min="11767" max="11767" width="23.44140625" style="1" customWidth="1"/>
    <col min="11768" max="11768" width="19.44140625" style="1" customWidth="1"/>
    <col min="11769" max="11769" width="20" style="1" customWidth="1"/>
    <col min="11770" max="11770" width="25.109375" style="1" customWidth="1"/>
    <col min="11771" max="11771" width="4.44140625" style="1" customWidth="1"/>
    <col min="11772" max="11772" width="18.88671875" style="1" customWidth="1"/>
    <col min="11773" max="11773" width="19.33203125" style="1" customWidth="1"/>
    <col min="11774" max="11774" width="14.44140625" style="1" customWidth="1"/>
    <col min="11775" max="11775" width="18.44140625" style="1" customWidth="1"/>
    <col min="11776" max="11776" width="11.44140625" style="1"/>
    <col min="11777" max="11777" width="17.44140625" style="1" customWidth="1"/>
    <col min="11778" max="12019" width="11.44140625" style="1"/>
    <col min="12020" max="12020" width="20.33203125" style="1" customWidth="1"/>
    <col min="12021" max="12021" width="7.33203125" style="1" customWidth="1"/>
    <col min="12022" max="12022" width="51.44140625" style="1" customWidth="1"/>
    <col min="12023" max="12023" width="23.44140625" style="1" customWidth="1"/>
    <col min="12024" max="12024" width="19.44140625" style="1" customWidth="1"/>
    <col min="12025" max="12025" width="20" style="1" customWidth="1"/>
    <col min="12026" max="12026" width="25.109375" style="1" customWidth="1"/>
    <col min="12027" max="12027" width="4.44140625" style="1" customWidth="1"/>
    <col min="12028" max="12028" width="18.88671875" style="1" customWidth="1"/>
    <col min="12029" max="12029" width="19.33203125" style="1" customWidth="1"/>
    <col min="12030" max="12030" width="14.44140625" style="1" customWidth="1"/>
    <col min="12031" max="12031" width="18.44140625" style="1" customWidth="1"/>
    <col min="12032" max="12032" width="11.44140625" style="1"/>
    <col min="12033" max="12033" width="17.44140625" style="1" customWidth="1"/>
    <col min="12034" max="12275" width="11.44140625" style="1"/>
    <col min="12276" max="12276" width="20.33203125" style="1" customWidth="1"/>
    <col min="12277" max="12277" width="7.33203125" style="1" customWidth="1"/>
    <col min="12278" max="12278" width="51.44140625" style="1" customWidth="1"/>
    <col min="12279" max="12279" width="23.44140625" style="1" customWidth="1"/>
    <col min="12280" max="12280" width="19.44140625" style="1" customWidth="1"/>
    <col min="12281" max="12281" width="20" style="1" customWidth="1"/>
    <col min="12282" max="12282" width="25.109375" style="1" customWidth="1"/>
    <col min="12283" max="12283" width="4.44140625" style="1" customWidth="1"/>
    <col min="12284" max="12284" width="18.88671875" style="1" customWidth="1"/>
    <col min="12285" max="12285" width="19.33203125" style="1" customWidth="1"/>
    <col min="12286" max="12286" width="14.44140625" style="1" customWidth="1"/>
    <col min="12287" max="12287" width="18.44140625" style="1" customWidth="1"/>
    <col min="12288" max="12288" width="11.44140625" style="1"/>
    <col min="12289" max="12289" width="17.44140625" style="1" customWidth="1"/>
    <col min="12290" max="12531" width="11.44140625" style="1"/>
    <col min="12532" max="12532" width="20.33203125" style="1" customWidth="1"/>
    <col min="12533" max="12533" width="7.33203125" style="1" customWidth="1"/>
    <col min="12534" max="12534" width="51.44140625" style="1" customWidth="1"/>
    <col min="12535" max="12535" width="23.44140625" style="1" customWidth="1"/>
    <col min="12536" max="12536" width="19.44140625" style="1" customWidth="1"/>
    <col min="12537" max="12537" width="20" style="1" customWidth="1"/>
    <col min="12538" max="12538" width="25.109375" style="1" customWidth="1"/>
    <col min="12539" max="12539" width="4.44140625" style="1" customWidth="1"/>
    <col min="12540" max="12540" width="18.88671875" style="1" customWidth="1"/>
    <col min="12541" max="12541" width="19.33203125" style="1" customWidth="1"/>
    <col min="12542" max="12542" width="14.44140625" style="1" customWidth="1"/>
    <col min="12543" max="12543" width="18.44140625" style="1" customWidth="1"/>
    <col min="12544" max="12544" width="11.44140625" style="1"/>
    <col min="12545" max="12545" width="17.44140625" style="1" customWidth="1"/>
    <col min="12546" max="12787" width="11.44140625" style="1"/>
    <col min="12788" max="12788" width="20.33203125" style="1" customWidth="1"/>
    <col min="12789" max="12789" width="7.33203125" style="1" customWidth="1"/>
    <col min="12790" max="12790" width="51.44140625" style="1" customWidth="1"/>
    <col min="12791" max="12791" width="23.44140625" style="1" customWidth="1"/>
    <col min="12792" max="12792" width="19.44140625" style="1" customWidth="1"/>
    <col min="12793" max="12793" width="20" style="1" customWidth="1"/>
    <col min="12794" max="12794" width="25.109375" style="1" customWidth="1"/>
    <col min="12795" max="12795" width="4.44140625" style="1" customWidth="1"/>
    <col min="12796" max="12796" width="18.88671875" style="1" customWidth="1"/>
    <col min="12797" max="12797" width="19.33203125" style="1" customWidth="1"/>
    <col min="12798" max="12798" width="14.44140625" style="1" customWidth="1"/>
    <col min="12799" max="12799" width="18.44140625" style="1" customWidth="1"/>
    <col min="12800" max="12800" width="11.44140625" style="1"/>
    <col min="12801" max="12801" width="17.44140625" style="1" customWidth="1"/>
    <col min="12802" max="13043" width="11.44140625" style="1"/>
    <col min="13044" max="13044" width="20.33203125" style="1" customWidth="1"/>
    <col min="13045" max="13045" width="7.33203125" style="1" customWidth="1"/>
    <col min="13046" max="13046" width="51.44140625" style="1" customWidth="1"/>
    <col min="13047" max="13047" width="23.44140625" style="1" customWidth="1"/>
    <col min="13048" max="13048" width="19.44140625" style="1" customWidth="1"/>
    <col min="13049" max="13049" width="20" style="1" customWidth="1"/>
    <col min="13050" max="13050" width="25.109375" style="1" customWidth="1"/>
    <col min="13051" max="13051" width="4.44140625" style="1" customWidth="1"/>
    <col min="13052" max="13052" width="18.88671875" style="1" customWidth="1"/>
    <col min="13053" max="13053" width="19.33203125" style="1" customWidth="1"/>
    <col min="13054" max="13054" width="14.44140625" style="1" customWidth="1"/>
    <col min="13055" max="13055" width="18.44140625" style="1" customWidth="1"/>
    <col min="13056" max="13056" width="11.44140625" style="1"/>
    <col min="13057" max="13057" width="17.44140625" style="1" customWidth="1"/>
    <col min="13058" max="13299" width="11.44140625" style="1"/>
    <col min="13300" max="13300" width="20.33203125" style="1" customWidth="1"/>
    <col min="13301" max="13301" width="7.33203125" style="1" customWidth="1"/>
    <col min="13302" max="13302" width="51.44140625" style="1" customWidth="1"/>
    <col min="13303" max="13303" width="23.44140625" style="1" customWidth="1"/>
    <col min="13304" max="13304" width="19.44140625" style="1" customWidth="1"/>
    <col min="13305" max="13305" width="20" style="1" customWidth="1"/>
    <col min="13306" max="13306" width="25.109375" style="1" customWidth="1"/>
    <col min="13307" max="13307" width="4.44140625" style="1" customWidth="1"/>
    <col min="13308" max="13308" width="18.88671875" style="1" customWidth="1"/>
    <col min="13309" max="13309" width="19.33203125" style="1" customWidth="1"/>
    <col min="13310" max="13310" width="14.44140625" style="1" customWidth="1"/>
    <col min="13311" max="13311" width="18.44140625" style="1" customWidth="1"/>
    <col min="13312" max="13312" width="11.44140625" style="1"/>
    <col min="13313" max="13313" width="17.44140625" style="1" customWidth="1"/>
    <col min="13314" max="13555" width="11.44140625" style="1"/>
    <col min="13556" max="13556" width="20.33203125" style="1" customWidth="1"/>
    <col min="13557" max="13557" width="7.33203125" style="1" customWidth="1"/>
    <col min="13558" max="13558" width="51.44140625" style="1" customWidth="1"/>
    <col min="13559" max="13559" width="23.44140625" style="1" customWidth="1"/>
    <col min="13560" max="13560" width="19.44140625" style="1" customWidth="1"/>
    <col min="13561" max="13561" width="20" style="1" customWidth="1"/>
    <col min="13562" max="13562" width="25.109375" style="1" customWidth="1"/>
    <col min="13563" max="13563" width="4.44140625" style="1" customWidth="1"/>
    <col min="13564" max="13564" width="18.88671875" style="1" customWidth="1"/>
    <col min="13565" max="13565" width="19.33203125" style="1" customWidth="1"/>
    <col min="13566" max="13566" width="14.44140625" style="1" customWidth="1"/>
    <col min="13567" max="13567" width="18.44140625" style="1" customWidth="1"/>
    <col min="13568" max="13568" width="11.44140625" style="1"/>
    <col min="13569" max="13569" width="17.44140625" style="1" customWidth="1"/>
    <col min="13570" max="13811" width="11.44140625" style="1"/>
    <col min="13812" max="13812" width="20.33203125" style="1" customWidth="1"/>
    <col min="13813" max="13813" width="7.33203125" style="1" customWidth="1"/>
    <col min="13814" max="13814" width="51.44140625" style="1" customWidth="1"/>
    <col min="13815" max="13815" width="23.44140625" style="1" customWidth="1"/>
    <col min="13816" max="13816" width="19.44140625" style="1" customWidth="1"/>
    <col min="13817" max="13817" width="20" style="1" customWidth="1"/>
    <col min="13818" max="13818" width="25.109375" style="1" customWidth="1"/>
    <col min="13819" max="13819" width="4.44140625" style="1" customWidth="1"/>
    <col min="13820" max="13820" width="18.88671875" style="1" customWidth="1"/>
    <col min="13821" max="13821" width="19.33203125" style="1" customWidth="1"/>
    <col min="13822" max="13822" width="14.44140625" style="1" customWidth="1"/>
    <col min="13823" max="13823" width="18.44140625" style="1" customWidth="1"/>
    <col min="13824" max="13824" width="11.44140625" style="1"/>
    <col min="13825" max="13825" width="17.44140625" style="1" customWidth="1"/>
    <col min="13826" max="14067" width="11.44140625" style="1"/>
    <col min="14068" max="14068" width="20.33203125" style="1" customWidth="1"/>
    <col min="14069" max="14069" width="7.33203125" style="1" customWidth="1"/>
    <col min="14070" max="14070" width="51.44140625" style="1" customWidth="1"/>
    <col min="14071" max="14071" width="23.44140625" style="1" customWidth="1"/>
    <col min="14072" max="14072" width="19.44140625" style="1" customWidth="1"/>
    <col min="14073" max="14073" width="20" style="1" customWidth="1"/>
    <col min="14074" max="14074" width="25.109375" style="1" customWidth="1"/>
    <col min="14075" max="14075" width="4.44140625" style="1" customWidth="1"/>
    <col min="14076" max="14076" width="18.88671875" style="1" customWidth="1"/>
    <col min="14077" max="14077" width="19.33203125" style="1" customWidth="1"/>
    <col min="14078" max="14078" width="14.44140625" style="1" customWidth="1"/>
    <col min="14079" max="14079" width="18.44140625" style="1" customWidth="1"/>
    <col min="14080" max="14080" width="11.44140625" style="1"/>
    <col min="14081" max="14081" width="17.44140625" style="1" customWidth="1"/>
    <col min="14082" max="14323" width="11.44140625" style="1"/>
    <col min="14324" max="14324" width="20.33203125" style="1" customWidth="1"/>
    <col min="14325" max="14325" width="7.33203125" style="1" customWidth="1"/>
    <col min="14326" max="14326" width="51.44140625" style="1" customWidth="1"/>
    <col min="14327" max="14327" width="23.44140625" style="1" customWidth="1"/>
    <col min="14328" max="14328" width="19.44140625" style="1" customWidth="1"/>
    <col min="14329" max="14329" width="20" style="1" customWidth="1"/>
    <col min="14330" max="14330" width="25.109375" style="1" customWidth="1"/>
    <col min="14331" max="14331" width="4.44140625" style="1" customWidth="1"/>
    <col min="14332" max="14332" width="18.88671875" style="1" customWidth="1"/>
    <col min="14333" max="14333" width="19.33203125" style="1" customWidth="1"/>
    <col min="14334" max="14334" width="14.44140625" style="1" customWidth="1"/>
    <col min="14335" max="14335" width="18.44140625" style="1" customWidth="1"/>
    <col min="14336" max="14336" width="11.44140625" style="1"/>
    <col min="14337" max="14337" width="17.44140625" style="1" customWidth="1"/>
    <col min="14338" max="14579" width="11.44140625" style="1"/>
    <col min="14580" max="14580" width="20.33203125" style="1" customWidth="1"/>
    <col min="14581" max="14581" width="7.33203125" style="1" customWidth="1"/>
    <col min="14582" max="14582" width="51.44140625" style="1" customWidth="1"/>
    <col min="14583" max="14583" width="23.44140625" style="1" customWidth="1"/>
    <col min="14584" max="14584" width="19.44140625" style="1" customWidth="1"/>
    <col min="14585" max="14585" width="20" style="1" customWidth="1"/>
    <col min="14586" max="14586" width="25.109375" style="1" customWidth="1"/>
    <col min="14587" max="14587" width="4.44140625" style="1" customWidth="1"/>
    <col min="14588" max="14588" width="18.88671875" style="1" customWidth="1"/>
    <col min="14589" max="14589" width="19.33203125" style="1" customWidth="1"/>
    <col min="14590" max="14590" width="14.44140625" style="1" customWidth="1"/>
    <col min="14591" max="14591" width="18.44140625" style="1" customWidth="1"/>
    <col min="14592" max="14592" width="11.44140625" style="1"/>
    <col min="14593" max="14593" width="17.44140625" style="1" customWidth="1"/>
    <col min="14594" max="14835" width="11.44140625" style="1"/>
    <col min="14836" max="14836" width="20.33203125" style="1" customWidth="1"/>
    <col min="14837" max="14837" width="7.33203125" style="1" customWidth="1"/>
    <col min="14838" max="14838" width="51.44140625" style="1" customWidth="1"/>
    <col min="14839" max="14839" width="23.44140625" style="1" customWidth="1"/>
    <col min="14840" max="14840" width="19.44140625" style="1" customWidth="1"/>
    <col min="14841" max="14841" width="20" style="1" customWidth="1"/>
    <col min="14842" max="14842" width="25.109375" style="1" customWidth="1"/>
    <col min="14843" max="14843" width="4.44140625" style="1" customWidth="1"/>
    <col min="14844" max="14844" width="18.88671875" style="1" customWidth="1"/>
    <col min="14845" max="14845" width="19.33203125" style="1" customWidth="1"/>
    <col min="14846" max="14846" width="14.44140625" style="1" customWidth="1"/>
    <col min="14847" max="14847" width="18.44140625" style="1" customWidth="1"/>
    <col min="14848" max="14848" width="11.44140625" style="1"/>
    <col min="14849" max="14849" width="17.44140625" style="1" customWidth="1"/>
    <col min="14850" max="15091" width="11.44140625" style="1"/>
    <col min="15092" max="15092" width="20.33203125" style="1" customWidth="1"/>
    <col min="15093" max="15093" width="7.33203125" style="1" customWidth="1"/>
    <col min="15094" max="15094" width="51.44140625" style="1" customWidth="1"/>
    <col min="15095" max="15095" width="23.44140625" style="1" customWidth="1"/>
    <col min="15096" max="15096" width="19.44140625" style="1" customWidth="1"/>
    <col min="15097" max="15097" width="20" style="1" customWidth="1"/>
    <col min="15098" max="15098" width="25.109375" style="1" customWidth="1"/>
    <col min="15099" max="15099" width="4.44140625" style="1" customWidth="1"/>
    <col min="15100" max="15100" width="18.88671875" style="1" customWidth="1"/>
    <col min="15101" max="15101" width="19.33203125" style="1" customWidth="1"/>
    <col min="15102" max="15102" width="14.44140625" style="1" customWidth="1"/>
    <col min="15103" max="15103" width="18.44140625" style="1" customWidth="1"/>
    <col min="15104" max="15104" width="11.44140625" style="1"/>
    <col min="15105" max="15105" width="17.44140625" style="1" customWidth="1"/>
    <col min="15106" max="15347" width="11.44140625" style="1"/>
    <col min="15348" max="15348" width="20.33203125" style="1" customWidth="1"/>
    <col min="15349" max="15349" width="7.33203125" style="1" customWidth="1"/>
    <col min="15350" max="15350" width="51.44140625" style="1" customWidth="1"/>
    <col min="15351" max="15351" width="23.44140625" style="1" customWidth="1"/>
    <col min="15352" max="15352" width="19.44140625" style="1" customWidth="1"/>
    <col min="15353" max="15353" width="20" style="1" customWidth="1"/>
    <col min="15354" max="15354" width="25.109375" style="1" customWidth="1"/>
    <col min="15355" max="15355" width="4.44140625" style="1" customWidth="1"/>
    <col min="15356" max="15356" width="18.88671875" style="1" customWidth="1"/>
    <col min="15357" max="15357" width="19.33203125" style="1" customWidth="1"/>
    <col min="15358" max="15358" width="14.44140625" style="1" customWidth="1"/>
    <col min="15359" max="15359" width="18.44140625" style="1" customWidth="1"/>
    <col min="15360" max="15360" width="11.44140625" style="1"/>
    <col min="15361" max="15361" width="17.44140625" style="1" customWidth="1"/>
    <col min="15362" max="15603" width="11.44140625" style="1"/>
    <col min="15604" max="15604" width="20.33203125" style="1" customWidth="1"/>
    <col min="15605" max="15605" width="7.33203125" style="1" customWidth="1"/>
    <col min="15606" max="15606" width="51.44140625" style="1" customWidth="1"/>
    <col min="15607" max="15607" width="23.44140625" style="1" customWidth="1"/>
    <col min="15608" max="15608" width="19.44140625" style="1" customWidth="1"/>
    <col min="15609" max="15609" width="20" style="1" customWidth="1"/>
    <col min="15610" max="15610" width="25.109375" style="1" customWidth="1"/>
    <col min="15611" max="15611" width="4.44140625" style="1" customWidth="1"/>
    <col min="15612" max="15612" width="18.88671875" style="1" customWidth="1"/>
    <col min="15613" max="15613" width="19.33203125" style="1" customWidth="1"/>
    <col min="15614" max="15614" width="14.44140625" style="1" customWidth="1"/>
    <col min="15615" max="15615" width="18.44140625" style="1" customWidth="1"/>
    <col min="15616" max="15616" width="11.44140625" style="1"/>
    <col min="15617" max="15617" width="17.44140625" style="1" customWidth="1"/>
    <col min="15618" max="15859" width="11.44140625" style="1"/>
    <col min="15860" max="15860" width="20.33203125" style="1" customWidth="1"/>
    <col min="15861" max="15861" width="7.33203125" style="1" customWidth="1"/>
    <col min="15862" max="15862" width="51.44140625" style="1" customWidth="1"/>
    <col min="15863" max="15863" width="23.44140625" style="1" customWidth="1"/>
    <col min="15864" max="15864" width="19.44140625" style="1" customWidth="1"/>
    <col min="15865" max="15865" width="20" style="1" customWidth="1"/>
    <col min="15866" max="15866" width="25.109375" style="1" customWidth="1"/>
    <col min="15867" max="15867" width="4.44140625" style="1" customWidth="1"/>
    <col min="15868" max="15868" width="18.88671875" style="1" customWidth="1"/>
    <col min="15869" max="15869" width="19.33203125" style="1" customWidth="1"/>
    <col min="15870" max="15870" width="14.44140625" style="1" customWidth="1"/>
    <col min="15871" max="15871" width="18.44140625" style="1" customWidth="1"/>
    <col min="15872" max="15872" width="11.44140625" style="1"/>
    <col min="15873" max="15873" width="17.44140625" style="1" customWidth="1"/>
    <col min="15874" max="16115" width="11.44140625" style="1"/>
    <col min="16116" max="16116" width="20.33203125" style="1" customWidth="1"/>
    <col min="16117" max="16117" width="7.33203125" style="1" customWidth="1"/>
    <col min="16118" max="16118" width="51.44140625" style="1" customWidth="1"/>
    <col min="16119" max="16119" width="23.44140625" style="1" customWidth="1"/>
    <col min="16120" max="16120" width="19.44140625" style="1" customWidth="1"/>
    <col min="16121" max="16121" width="20" style="1" customWidth="1"/>
    <col min="16122" max="16122" width="25.109375" style="1" customWidth="1"/>
    <col min="16123" max="16123" width="4.44140625" style="1" customWidth="1"/>
    <col min="16124" max="16124" width="18.88671875" style="1" customWidth="1"/>
    <col min="16125" max="16125" width="19.33203125" style="1" customWidth="1"/>
    <col min="16126" max="16126" width="14.44140625" style="1" customWidth="1"/>
    <col min="16127" max="16127" width="18.44140625" style="1" customWidth="1"/>
    <col min="16128" max="16128" width="11.44140625" style="1"/>
    <col min="16129" max="16129" width="17.44140625" style="1" customWidth="1"/>
    <col min="16130" max="16384" width="11.44140625" style="1"/>
  </cols>
  <sheetData>
    <row r="1" spans="1:7" x14ac:dyDescent="0.3">
      <c r="A1" s="92" t="s">
        <v>0</v>
      </c>
      <c r="B1" s="93"/>
      <c r="C1" s="93"/>
      <c r="D1" s="93"/>
      <c r="E1" s="93"/>
      <c r="F1" s="93"/>
      <c r="G1" s="94"/>
    </row>
    <row r="2" spans="1:7" x14ac:dyDescent="0.3">
      <c r="A2" s="95" t="s">
        <v>1</v>
      </c>
      <c r="B2" s="96"/>
      <c r="C2" s="96"/>
      <c r="D2" s="96"/>
      <c r="E2" s="96"/>
      <c r="F2" s="96"/>
      <c r="G2" s="97"/>
    </row>
    <row r="3" spans="1:7" x14ac:dyDescent="0.3">
      <c r="A3" s="2"/>
      <c r="G3" s="6"/>
    </row>
    <row r="4" spans="1:7" ht="12.75" customHeight="1" x14ac:dyDescent="0.3">
      <c r="A4" s="7" t="s">
        <v>2</v>
      </c>
      <c r="G4" s="6"/>
    </row>
    <row r="5" spans="1:7" ht="34.5" hidden="1" customHeight="1" x14ac:dyDescent="0.3">
      <c r="A5" s="2"/>
      <c r="G5" s="8"/>
    </row>
    <row r="6" spans="1:7" x14ac:dyDescent="0.3">
      <c r="A6" s="2" t="s">
        <v>3</v>
      </c>
      <c r="C6" s="1" t="s">
        <v>4</v>
      </c>
      <c r="E6" s="5" t="s">
        <v>5</v>
      </c>
      <c r="F6" s="4" t="s">
        <v>6</v>
      </c>
      <c r="G6" s="6" t="s">
        <v>7</v>
      </c>
    </row>
    <row r="7" spans="1:7" ht="5.25" customHeight="1" thickBot="1" x14ac:dyDescent="0.35">
      <c r="A7" s="2"/>
      <c r="D7" s="1"/>
      <c r="E7" s="9"/>
      <c r="F7" s="1"/>
      <c r="G7" s="10"/>
    </row>
    <row r="8" spans="1:7" s="16" customFormat="1" ht="75.599999999999994" customHeight="1" thickBot="1" x14ac:dyDescent="0.35">
      <c r="A8" s="11" t="s">
        <v>8</v>
      </c>
      <c r="B8" s="12"/>
      <c r="C8" s="12" t="s">
        <v>9</v>
      </c>
      <c r="D8" s="13" t="s">
        <v>10</v>
      </c>
      <c r="E8" s="14" t="s">
        <v>11</v>
      </c>
      <c r="F8" s="13" t="s">
        <v>12</v>
      </c>
      <c r="G8" s="15" t="s">
        <v>13</v>
      </c>
    </row>
    <row r="9" spans="1:7" ht="20.100000000000001" customHeight="1" thickBot="1" x14ac:dyDescent="0.35">
      <c r="A9" s="17" t="s">
        <v>14</v>
      </c>
      <c r="B9" s="18"/>
      <c r="C9" s="19" t="s">
        <v>15</v>
      </c>
      <c r="D9" s="20">
        <f>+D10</f>
        <v>954747753.85000002</v>
      </c>
      <c r="E9" s="21">
        <f t="shared" ref="E9:E11" si="0">+E10</f>
        <v>0</v>
      </c>
      <c r="F9" s="20">
        <f>+D9-E9</f>
        <v>954747753.85000002</v>
      </c>
      <c r="G9" s="22">
        <f>+G10</f>
        <v>954747753.85000002</v>
      </c>
    </row>
    <row r="10" spans="1:7" s="16" customFormat="1" ht="36.75" customHeight="1" x14ac:dyDescent="0.3">
      <c r="A10" s="23" t="s">
        <v>16</v>
      </c>
      <c r="B10" s="24"/>
      <c r="C10" s="25" t="s">
        <v>17</v>
      </c>
      <c r="D10" s="26">
        <f>+D11</f>
        <v>954747753.85000002</v>
      </c>
      <c r="E10" s="27">
        <f t="shared" si="0"/>
        <v>0</v>
      </c>
      <c r="F10" s="26">
        <f t="shared" ref="F10:F11" si="1">+D10-E10</f>
        <v>954747753.85000002</v>
      </c>
      <c r="G10" s="28">
        <f>+G11</f>
        <v>954747753.85000002</v>
      </c>
    </row>
    <row r="11" spans="1:7" s="16" customFormat="1" ht="20.100000000000001" customHeight="1" x14ac:dyDescent="0.3">
      <c r="A11" s="29" t="s">
        <v>18</v>
      </c>
      <c r="B11" s="30"/>
      <c r="C11" s="31" t="s">
        <v>19</v>
      </c>
      <c r="D11" s="32">
        <f>+D12</f>
        <v>954747753.85000002</v>
      </c>
      <c r="E11" s="32">
        <f t="shared" si="0"/>
        <v>0</v>
      </c>
      <c r="F11" s="32">
        <f t="shared" si="1"/>
        <v>954747753.85000002</v>
      </c>
      <c r="G11" s="33">
        <f>+G12</f>
        <v>954747753.85000002</v>
      </c>
    </row>
    <row r="12" spans="1:7" ht="26.25" customHeight="1" thickBot="1" x14ac:dyDescent="0.35">
      <c r="A12" s="34" t="s">
        <v>20</v>
      </c>
      <c r="B12" s="35">
        <v>20</v>
      </c>
      <c r="C12" s="36" t="s">
        <v>21</v>
      </c>
      <c r="D12" s="37">
        <v>954747753.85000002</v>
      </c>
      <c r="E12" s="38">
        <v>0</v>
      </c>
      <c r="F12" s="37">
        <f>+D12-E12</f>
        <v>954747753.85000002</v>
      </c>
      <c r="G12" s="39">
        <v>954747753.85000002</v>
      </c>
    </row>
    <row r="13" spans="1:7" ht="16.2" thickBot="1" x14ac:dyDescent="0.35">
      <c r="A13" s="40" t="s">
        <v>22</v>
      </c>
      <c r="B13" s="18"/>
      <c r="C13" s="41" t="s">
        <v>23</v>
      </c>
      <c r="D13" s="21">
        <f t="shared" ref="D13:G18" si="2">+D14</f>
        <v>44822399836</v>
      </c>
      <c r="E13" s="21">
        <f t="shared" si="2"/>
        <v>0</v>
      </c>
      <c r="F13" s="20">
        <f>+D13-E13</f>
        <v>44822399836</v>
      </c>
      <c r="G13" s="22">
        <f>+G14</f>
        <v>44822399836</v>
      </c>
    </row>
    <row r="14" spans="1:7" s="16" customFormat="1" ht="35.25" customHeight="1" x14ac:dyDescent="0.3">
      <c r="A14" s="23" t="s">
        <v>24</v>
      </c>
      <c r="B14" s="24"/>
      <c r="C14" s="25" t="s">
        <v>25</v>
      </c>
      <c r="D14" s="27">
        <f t="shared" si="2"/>
        <v>44822399836</v>
      </c>
      <c r="E14" s="27">
        <f t="shared" si="2"/>
        <v>0</v>
      </c>
      <c r="F14" s="27">
        <f>+D14-E14</f>
        <v>44822399836</v>
      </c>
      <c r="G14" s="28">
        <f>+G15</f>
        <v>44822399836</v>
      </c>
    </row>
    <row r="15" spans="1:7" s="16" customFormat="1" ht="15.6" x14ac:dyDescent="0.3">
      <c r="A15" s="29" t="s">
        <v>26</v>
      </c>
      <c r="B15" s="30"/>
      <c r="C15" s="42" t="s">
        <v>27</v>
      </c>
      <c r="D15" s="32">
        <f t="shared" si="2"/>
        <v>44822399836</v>
      </c>
      <c r="E15" s="32">
        <f t="shared" si="2"/>
        <v>0</v>
      </c>
      <c r="F15" s="32">
        <f t="shared" ref="F15:F19" si="3">+D15-E15</f>
        <v>44822399836</v>
      </c>
      <c r="G15" s="33">
        <f>+G16</f>
        <v>44822399836</v>
      </c>
    </row>
    <row r="16" spans="1:7" ht="96" customHeight="1" x14ac:dyDescent="0.3">
      <c r="A16" s="29" t="s">
        <v>28</v>
      </c>
      <c r="B16" s="30"/>
      <c r="C16" s="42" t="s">
        <v>29</v>
      </c>
      <c r="D16" s="32">
        <f t="shared" si="2"/>
        <v>44822399836</v>
      </c>
      <c r="E16" s="32">
        <f t="shared" si="2"/>
        <v>0</v>
      </c>
      <c r="F16" s="32">
        <f t="shared" si="3"/>
        <v>44822399836</v>
      </c>
      <c r="G16" s="33">
        <f>+G17</f>
        <v>44822399836</v>
      </c>
    </row>
    <row r="17" spans="1:7" ht="96.75" customHeight="1" x14ac:dyDescent="0.3">
      <c r="A17" s="29" t="s">
        <v>30</v>
      </c>
      <c r="B17" s="43"/>
      <c r="C17" s="44" t="s">
        <v>29</v>
      </c>
      <c r="D17" s="32">
        <f t="shared" si="2"/>
        <v>44822399836</v>
      </c>
      <c r="E17" s="32">
        <f t="shared" si="2"/>
        <v>0</v>
      </c>
      <c r="F17" s="32">
        <f t="shared" si="3"/>
        <v>44822399836</v>
      </c>
      <c r="G17" s="33">
        <f t="shared" si="2"/>
        <v>44822399836</v>
      </c>
    </row>
    <row r="18" spans="1:7" ht="43.5" customHeight="1" thickBot="1" x14ac:dyDescent="0.35">
      <c r="A18" s="29" t="s">
        <v>31</v>
      </c>
      <c r="B18" s="43"/>
      <c r="C18" s="44" t="s">
        <v>32</v>
      </c>
      <c r="D18" s="32">
        <f t="shared" si="2"/>
        <v>44822399836</v>
      </c>
      <c r="E18" s="32">
        <f t="shared" si="2"/>
        <v>0</v>
      </c>
      <c r="F18" s="32">
        <f t="shared" si="3"/>
        <v>44822399836</v>
      </c>
      <c r="G18" s="33">
        <f>+G19</f>
        <v>44822399836</v>
      </c>
    </row>
    <row r="19" spans="1:7" ht="57" customHeight="1" thickBot="1" x14ac:dyDescent="0.35">
      <c r="A19" s="45" t="s">
        <v>33</v>
      </c>
      <c r="B19" s="46">
        <v>10</v>
      </c>
      <c r="C19" s="47" t="s">
        <v>34</v>
      </c>
      <c r="D19" s="48">
        <v>44822399836</v>
      </c>
      <c r="E19" s="49">
        <v>0</v>
      </c>
      <c r="F19" s="50">
        <f t="shared" si="3"/>
        <v>44822399836</v>
      </c>
      <c r="G19" s="51">
        <v>44822399836</v>
      </c>
    </row>
    <row r="20" spans="1:7" ht="16.2" thickBot="1" x14ac:dyDescent="0.35">
      <c r="A20" s="98" t="s">
        <v>35</v>
      </c>
      <c r="B20" s="99"/>
      <c r="C20" s="100"/>
      <c r="D20" s="52">
        <f>+D9+D13</f>
        <v>45777147589.849998</v>
      </c>
      <c r="E20" s="52">
        <f>+E9+E13</f>
        <v>0</v>
      </c>
      <c r="F20" s="20">
        <f>+D20-E20</f>
        <v>45777147589.849998</v>
      </c>
      <c r="G20" s="52">
        <f>+G9+G13</f>
        <v>45777147589.849998</v>
      </c>
    </row>
    <row r="21" spans="1:7" ht="15" thickBot="1" x14ac:dyDescent="0.35"/>
    <row r="22" spans="1:7" x14ac:dyDescent="0.3">
      <c r="A22" s="92" t="s">
        <v>0</v>
      </c>
      <c r="B22" s="93"/>
      <c r="C22" s="93"/>
      <c r="D22" s="93"/>
      <c r="E22" s="93"/>
      <c r="F22" s="93"/>
      <c r="G22" s="94"/>
    </row>
    <row r="23" spans="1:7" x14ac:dyDescent="0.3">
      <c r="A23" s="95" t="s">
        <v>1</v>
      </c>
      <c r="B23" s="96"/>
      <c r="C23" s="96"/>
      <c r="D23" s="96"/>
      <c r="E23" s="96"/>
      <c r="F23" s="96"/>
      <c r="G23" s="97"/>
    </row>
    <row r="24" spans="1:7" x14ac:dyDescent="0.3">
      <c r="A24" s="2"/>
      <c r="G24" s="6"/>
    </row>
    <row r="25" spans="1:7" x14ac:dyDescent="0.3">
      <c r="A25" s="7" t="s">
        <v>2</v>
      </c>
      <c r="G25" s="6"/>
    </row>
    <row r="26" spans="1:7" x14ac:dyDescent="0.3">
      <c r="A26" s="2" t="s">
        <v>3</v>
      </c>
      <c r="C26" s="1" t="s">
        <v>4</v>
      </c>
      <c r="E26" s="5" t="s">
        <v>5</v>
      </c>
      <c r="F26" s="4" t="s">
        <v>6</v>
      </c>
      <c r="G26" s="6" t="s">
        <v>7</v>
      </c>
    </row>
    <row r="27" spans="1:7" ht="15" thickBot="1" x14ac:dyDescent="0.35">
      <c r="A27" s="2"/>
      <c r="D27" s="1"/>
      <c r="E27" s="9"/>
      <c r="F27" s="1"/>
      <c r="G27" s="10"/>
    </row>
    <row r="28" spans="1:7" ht="79.2" customHeight="1" thickBot="1" x14ac:dyDescent="0.35">
      <c r="A28" s="53" t="s">
        <v>8</v>
      </c>
      <c r="B28" s="54"/>
      <c r="C28" s="54" t="s">
        <v>9</v>
      </c>
      <c r="D28" s="55" t="s">
        <v>10</v>
      </c>
      <c r="E28" s="56" t="s">
        <v>11</v>
      </c>
      <c r="F28" s="55" t="s">
        <v>12</v>
      </c>
      <c r="G28" s="57" t="s">
        <v>13</v>
      </c>
    </row>
    <row r="29" spans="1:7" x14ac:dyDescent="0.3">
      <c r="A29" s="58"/>
      <c r="B29" s="59"/>
      <c r="C29" s="59"/>
      <c r="D29" s="60"/>
      <c r="E29" s="61"/>
      <c r="F29" s="60"/>
      <c r="G29" s="62"/>
    </row>
    <row r="30" spans="1:7" x14ac:dyDescent="0.3">
      <c r="A30" s="63" t="s">
        <v>36</v>
      </c>
      <c r="B30" s="59"/>
      <c r="C30" s="59"/>
      <c r="D30" s="60"/>
      <c r="E30" s="61"/>
      <c r="F30" s="60"/>
      <c r="G30" s="62"/>
    </row>
    <row r="31" spans="1:7" x14ac:dyDescent="0.3">
      <c r="A31" s="64" t="s">
        <v>37</v>
      </c>
      <c r="B31" s="59"/>
      <c r="C31" s="59"/>
      <c r="D31" s="60"/>
      <c r="E31" s="61"/>
      <c r="F31" s="60"/>
      <c r="G31" s="62"/>
    </row>
    <row r="32" spans="1:7" x14ac:dyDescent="0.3">
      <c r="A32" s="64" t="s">
        <v>38</v>
      </c>
      <c r="B32" s="59"/>
      <c r="C32" s="59"/>
      <c r="D32" s="60"/>
      <c r="E32" s="61"/>
      <c r="F32" s="60"/>
      <c r="G32" s="62"/>
    </row>
    <row r="33" spans="1:7" x14ac:dyDescent="0.3">
      <c r="A33" s="58"/>
      <c r="B33" s="59"/>
      <c r="C33" s="59"/>
      <c r="D33" s="60"/>
      <c r="E33" s="61"/>
      <c r="F33" s="60"/>
      <c r="G33" s="62"/>
    </row>
    <row r="34" spans="1:7" x14ac:dyDescent="0.3">
      <c r="A34" s="63" t="s">
        <v>39</v>
      </c>
      <c r="B34" s="59"/>
      <c r="C34" s="59"/>
      <c r="D34" s="60"/>
      <c r="E34" s="61"/>
      <c r="F34" s="60"/>
      <c r="G34" s="62"/>
    </row>
    <row r="35" spans="1:7" x14ac:dyDescent="0.3">
      <c r="A35" s="63" t="s">
        <v>40</v>
      </c>
      <c r="B35" s="59"/>
      <c r="C35" s="59"/>
      <c r="D35" s="60"/>
      <c r="E35" s="61"/>
      <c r="F35" s="60"/>
      <c r="G35" s="62"/>
    </row>
    <row r="36" spans="1:7" s="69" customFormat="1" x14ac:dyDescent="0.3">
      <c r="A36" s="64" t="s">
        <v>41</v>
      </c>
      <c r="B36" s="65"/>
      <c r="C36" s="65"/>
      <c r="D36" s="66"/>
      <c r="E36" s="67"/>
      <c r="F36" s="66"/>
      <c r="G36" s="68"/>
    </row>
    <row r="37" spans="1:7" s="69" customFormat="1" x14ac:dyDescent="0.3">
      <c r="A37" s="64" t="s">
        <v>42</v>
      </c>
      <c r="B37" s="65"/>
      <c r="C37" s="65"/>
      <c r="D37" s="66"/>
      <c r="E37" s="67"/>
      <c r="F37" s="66"/>
      <c r="G37" s="68"/>
    </row>
    <row r="38" spans="1:7" s="69" customFormat="1" x14ac:dyDescent="0.3">
      <c r="A38" s="64" t="s">
        <v>43</v>
      </c>
      <c r="B38" s="65"/>
      <c r="C38" s="65"/>
      <c r="D38" s="66"/>
      <c r="E38" s="67"/>
      <c r="F38" s="66"/>
      <c r="G38" s="68"/>
    </row>
    <row r="39" spans="1:7" s="69" customFormat="1" x14ac:dyDescent="0.3">
      <c r="A39" s="64"/>
      <c r="B39" s="65"/>
      <c r="C39" s="65"/>
      <c r="D39" s="66"/>
      <c r="E39" s="67"/>
      <c r="F39" s="66"/>
      <c r="G39" s="68"/>
    </row>
    <row r="40" spans="1:7" s="69" customFormat="1" x14ac:dyDescent="0.3">
      <c r="A40" s="63" t="s">
        <v>44</v>
      </c>
      <c r="B40" s="65"/>
      <c r="C40" s="65"/>
      <c r="D40" s="66"/>
      <c r="E40" s="67"/>
      <c r="F40" s="66"/>
      <c r="G40" s="68"/>
    </row>
    <row r="41" spans="1:7" s="69" customFormat="1" x14ac:dyDescent="0.3">
      <c r="A41" s="64" t="s">
        <v>45</v>
      </c>
      <c r="B41" s="65"/>
      <c r="C41" s="65"/>
      <c r="D41" s="66"/>
      <c r="E41" s="67"/>
      <c r="F41" s="66"/>
      <c r="G41" s="68"/>
    </row>
    <row r="42" spans="1:7" x14ac:dyDescent="0.3">
      <c r="A42" s="63" t="s">
        <v>46</v>
      </c>
      <c r="B42" s="70"/>
      <c r="C42" s="70"/>
      <c r="D42" s="71"/>
      <c r="E42" s="72"/>
      <c r="F42" s="71"/>
      <c r="G42" s="73"/>
    </row>
    <row r="43" spans="1:7" x14ac:dyDescent="0.3">
      <c r="A43" s="63" t="s">
        <v>47</v>
      </c>
      <c r="B43" s="70"/>
      <c r="C43" s="70"/>
      <c r="D43" s="71"/>
      <c r="E43" s="72"/>
      <c r="F43" s="71"/>
      <c r="G43" s="73"/>
    </row>
    <row r="44" spans="1:7" s="69" customFormat="1" x14ac:dyDescent="0.3">
      <c r="A44" s="64"/>
      <c r="B44" s="65"/>
      <c r="C44" s="65"/>
      <c r="D44" s="66"/>
      <c r="E44" s="67"/>
      <c r="F44" s="66"/>
      <c r="G44" s="68"/>
    </row>
    <row r="45" spans="1:7" s="69" customFormat="1" x14ac:dyDescent="0.3">
      <c r="A45" s="64"/>
      <c r="B45" s="65"/>
      <c r="C45" s="65"/>
      <c r="D45" s="66"/>
      <c r="E45" s="67"/>
      <c r="F45" s="66"/>
      <c r="G45" s="68"/>
    </row>
    <row r="46" spans="1:7" s="69" customFormat="1" x14ac:dyDescent="0.3">
      <c r="A46" s="64"/>
      <c r="B46" s="65"/>
      <c r="C46" s="65"/>
      <c r="D46" s="66"/>
      <c r="E46" s="67"/>
      <c r="F46" s="66"/>
      <c r="G46" s="68"/>
    </row>
    <row r="47" spans="1:7" x14ac:dyDescent="0.3">
      <c r="A47" s="2"/>
      <c r="G47" s="6"/>
    </row>
    <row r="48" spans="1:7" x14ac:dyDescent="0.3">
      <c r="A48" s="2"/>
      <c r="G48" s="6"/>
    </row>
    <row r="49" spans="1:7" x14ac:dyDescent="0.3">
      <c r="A49" s="2"/>
      <c r="G49" s="6"/>
    </row>
    <row r="50" spans="1:7" x14ac:dyDescent="0.3">
      <c r="A50" s="2"/>
      <c r="G50" s="6"/>
    </row>
    <row r="51" spans="1:7" x14ac:dyDescent="0.3">
      <c r="A51" s="74" t="s">
        <v>48</v>
      </c>
      <c r="B51" s="75"/>
      <c r="C51" s="76"/>
      <c r="D51" s="76"/>
      <c r="E51" s="77" t="s">
        <v>49</v>
      </c>
      <c r="F51" s="77"/>
      <c r="G51" s="78"/>
    </row>
    <row r="52" spans="1:7" x14ac:dyDescent="0.3">
      <c r="A52" s="79" t="s">
        <v>50</v>
      </c>
      <c r="B52" s="75"/>
      <c r="C52" s="76"/>
      <c r="D52" s="76"/>
      <c r="E52" s="80" t="s">
        <v>51</v>
      </c>
      <c r="F52" s="80"/>
      <c r="G52" s="81"/>
    </row>
    <row r="53" spans="1:7" x14ac:dyDescent="0.3">
      <c r="A53" s="79" t="s">
        <v>52</v>
      </c>
      <c r="B53" s="75"/>
      <c r="C53" s="76"/>
      <c r="D53" s="82"/>
      <c r="E53" s="83" t="s">
        <v>53</v>
      </c>
      <c r="F53" s="77"/>
      <c r="G53" s="78"/>
    </row>
    <row r="54" spans="1:7" x14ac:dyDescent="0.3">
      <c r="A54" s="79"/>
      <c r="B54" s="75"/>
      <c r="C54" s="76"/>
      <c r="D54" s="76"/>
      <c r="E54" s="80"/>
      <c r="F54" s="80"/>
      <c r="G54" s="81"/>
    </row>
    <row r="55" spans="1:7" x14ac:dyDescent="0.3">
      <c r="A55" s="79"/>
      <c r="B55" s="75"/>
      <c r="C55" s="76"/>
      <c r="D55" s="76"/>
      <c r="E55" s="80"/>
      <c r="F55" s="80"/>
      <c r="G55" s="81"/>
    </row>
    <row r="56" spans="1:7" x14ac:dyDescent="0.3">
      <c r="A56" s="79"/>
      <c r="B56" s="75"/>
      <c r="C56" s="76"/>
      <c r="D56" s="76"/>
      <c r="E56" s="80"/>
      <c r="F56" s="80"/>
      <c r="G56" s="81"/>
    </row>
    <row r="57" spans="1:7" x14ac:dyDescent="0.3">
      <c r="A57" s="74"/>
      <c r="B57" s="75"/>
      <c r="C57" s="76"/>
      <c r="D57" s="83"/>
      <c r="E57" s="84"/>
      <c r="F57" s="83"/>
      <c r="G57" s="78"/>
    </row>
    <row r="58" spans="1:7" x14ac:dyDescent="0.3">
      <c r="A58" s="79"/>
      <c r="B58" s="75"/>
      <c r="C58" s="76"/>
      <c r="D58" s="83"/>
      <c r="E58" s="84"/>
      <c r="F58" s="83"/>
      <c r="G58" s="78"/>
    </row>
    <row r="59" spans="1:7" x14ac:dyDescent="0.3">
      <c r="A59" s="79" t="s">
        <v>54</v>
      </c>
      <c r="B59" s="75"/>
      <c r="C59" s="76"/>
      <c r="D59" s="4" t="s">
        <v>55</v>
      </c>
      <c r="F59" s="76" t="s">
        <v>49</v>
      </c>
      <c r="G59" s="85"/>
    </row>
    <row r="60" spans="1:7" x14ac:dyDescent="0.3">
      <c r="A60" s="79" t="s">
        <v>56</v>
      </c>
      <c r="B60" s="75"/>
      <c r="C60" s="76"/>
      <c r="D60" s="86" t="s">
        <v>57</v>
      </c>
      <c r="F60" s="80" t="s">
        <v>58</v>
      </c>
      <c r="G60" s="78"/>
    </row>
    <row r="61" spans="1:7" x14ac:dyDescent="0.3">
      <c r="A61" s="79" t="s">
        <v>59</v>
      </c>
      <c r="B61" s="75"/>
      <c r="C61" s="76"/>
      <c r="D61" s="86" t="s">
        <v>60</v>
      </c>
      <c r="F61" s="83" t="s">
        <v>61</v>
      </c>
      <c r="G61" s="78"/>
    </row>
    <row r="62" spans="1:7" ht="15" thickBot="1" x14ac:dyDescent="0.35">
      <c r="A62" s="87"/>
      <c r="B62" s="88"/>
      <c r="C62" s="89"/>
      <c r="D62" s="89"/>
      <c r="E62" s="90"/>
      <c r="F62" s="90"/>
      <c r="G62" s="91"/>
    </row>
  </sheetData>
  <mergeCells count="5">
    <mergeCell ref="A1:G1"/>
    <mergeCell ref="A2:G2"/>
    <mergeCell ref="A20:C20"/>
    <mergeCell ref="A22:G22"/>
    <mergeCell ref="A23:G2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5" orientation="landscape" horizontalDpi="4294967294" r:id="rId1"/>
  <rowBreaks count="1" manualBreakCount="1">
    <brk id="20" max="6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60446-FB0A-46BC-9B1F-A58D59C586EC}">
  <dimension ref="A1:AK125"/>
  <sheetViews>
    <sheetView zoomScaleNormal="100" workbookViewId="0">
      <pane ySplit="10" topLeftCell="A11" activePane="bottomLeft" state="frozen"/>
      <selection pane="bottomLeft" activeCell="D9" sqref="D9"/>
    </sheetView>
  </sheetViews>
  <sheetFormatPr baseColWidth="10" defaultColWidth="11.44140625" defaultRowHeight="14.4" x14ac:dyDescent="0.3"/>
  <cols>
    <col min="1" max="1" width="29.6640625" style="1" customWidth="1"/>
    <col min="2" max="2" width="8.5546875" style="3" customWidth="1"/>
    <col min="3" max="3" width="50.109375" style="1" customWidth="1"/>
    <col min="4" max="4" width="21.88671875" style="1" customWidth="1"/>
    <col min="5" max="5" width="18.5546875" style="101" customWidth="1"/>
    <col min="6" max="6" width="21.33203125" style="4" customWidth="1"/>
    <col min="7" max="7" width="17.88671875" style="4" hidden="1" customWidth="1"/>
    <col min="8" max="8" width="21" style="4" hidden="1" customWidth="1"/>
    <col min="9" max="9" width="1.109375" style="4" hidden="1" customWidth="1"/>
    <col min="10" max="10" width="23.33203125" style="4" customWidth="1"/>
    <col min="11" max="12" width="17.44140625" style="4" hidden="1" customWidth="1"/>
    <col min="13" max="13" width="23.5546875" style="4" customWidth="1"/>
    <col min="14" max="14" width="19.5546875" style="1" hidden="1" customWidth="1"/>
    <col min="15" max="15" width="15.44140625" style="1" hidden="1" customWidth="1"/>
    <col min="16" max="33" width="0" style="1" hidden="1" customWidth="1"/>
    <col min="34" max="34" width="13.44140625" style="1" customWidth="1"/>
    <col min="35" max="35" width="18.109375" style="1" customWidth="1"/>
    <col min="36" max="36" width="18.6640625" style="1" customWidth="1"/>
    <col min="37" max="37" width="15.44140625" style="1" customWidth="1"/>
    <col min="38" max="255" width="11.44140625" style="1"/>
    <col min="256" max="256" width="17.44140625" style="1" customWidth="1"/>
    <col min="257" max="257" width="9.33203125" style="1" customWidth="1"/>
    <col min="258" max="258" width="53.44140625" style="1" customWidth="1"/>
    <col min="259" max="259" width="21.88671875" style="1" customWidth="1"/>
    <col min="260" max="260" width="18.5546875" style="1" customWidth="1"/>
    <col min="261" max="261" width="21.33203125" style="1" customWidth="1"/>
    <col min="262" max="264" width="0" style="1" hidden="1" customWidth="1"/>
    <col min="265" max="265" width="23.33203125" style="1" customWidth="1"/>
    <col min="266" max="267" width="0" style="1" hidden="1" customWidth="1"/>
    <col min="268" max="268" width="23.5546875" style="1" customWidth="1"/>
    <col min="269" max="269" width="2.6640625" style="1" customWidth="1"/>
    <col min="270" max="289" width="0" style="1" hidden="1" customWidth="1"/>
    <col min="290" max="290" width="13.44140625" style="1" customWidth="1"/>
    <col min="291" max="291" width="18.109375" style="1" customWidth="1"/>
    <col min="292" max="292" width="18.6640625" style="1" customWidth="1"/>
    <col min="293" max="293" width="15.44140625" style="1" customWidth="1"/>
    <col min="294" max="511" width="11.44140625" style="1"/>
    <col min="512" max="512" width="17.44140625" style="1" customWidth="1"/>
    <col min="513" max="513" width="9.33203125" style="1" customWidth="1"/>
    <col min="514" max="514" width="53.44140625" style="1" customWidth="1"/>
    <col min="515" max="515" width="21.88671875" style="1" customWidth="1"/>
    <col min="516" max="516" width="18.5546875" style="1" customWidth="1"/>
    <col min="517" max="517" width="21.33203125" style="1" customWidth="1"/>
    <col min="518" max="520" width="0" style="1" hidden="1" customWidth="1"/>
    <col min="521" max="521" width="23.33203125" style="1" customWidth="1"/>
    <col min="522" max="523" width="0" style="1" hidden="1" customWidth="1"/>
    <col min="524" max="524" width="23.5546875" style="1" customWidth="1"/>
    <col min="525" max="525" width="2.6640625" style="1" customWidth="1"/>
    <col min="526" max="545" width="0" style="1" hidden="1" customWidth="1"/>
    <col min="546" max="546" width="13.44140625" style="1" customWidth="1"/>
    <col min="547" max="547" width="18.109375" style="1" customWidth="1"/>
    <col min="548" max="548" width="18.6640625" style="1" customWidth="1"/>
    <col min="549" max="549" width="15.44140625" style="1" customWidth="1"/>
    <col min="550" max="767" width="11.44140625" style="1"/>
    <col min="768" max="768" width="17.44140625" style="1" customWidth="1"/>
    <col min="769" max="769" width="9.33203125" style="1" customWidth="1"/>
    <col min="770" max="770" width="53.44140625" style="1" customWidth="1"/>
    <col min="771" max="771" width="21.88671875" style="1" customWidth="1"/>
    <col min="772" max="772" width="18.5546875" style="1" customWidth="1"/>
    <col min="773" max="773" width="21.33203125" style="1" customWidth="1"/>
    <col min="774" max="776" width="0" style="1" hidden="1" customWidth="1"/>
    <col min="777" max="777" width="23.33203125" style="1" customWidth="1"/>
    <col min="778" max="779" width="0" style="1" hidden="1" customWidth="1"/>
    <col min="780" max="780" width="23.5546875" style="1" customWidth="1"/>
    <col min="781" max="781" width="2.6640625" style="1" customWidth="1"/>
    <col min="782" max="801" width="0" style="1" hidden="1" customWidth="1"/>
    <col min="802" max="802" width="13.44140625" style="1" customWidth="1"/>
    <col min="803" max="803" width="18.109375" style="1" customWidth="1"/>
    <col min="804" max="804" width="18.6640625" style="1" customWidth="1"/>
    <col min="805" max="805" width="15.44140625" style="1" customWidth="1"/>
    <col min="806" max="1023" width="11.44140625" style="1"/>
    <col min="1024" max="1024" width="17.44140625" style="1" customWidth="1"/>
    <col min="1025" max="1025" width="9.33203125" style="1" customWidth="1"/>
    <col min="1026" max="1026" width="53.44140625" style="1" customWidth="1"/>
    <col min="1027" max="1027" width="21.88671875" style="1" customWidth="1"/>
    <col min="1028" max="1028" width="18.5546875" style="1" customWidth="1"/>
    <col min="1029" max="1029" width="21.33203125" style="1" customWidth="1"/>
    <col min="1030" max="1032" width="0" style="1" hidden="1" customWidth="1"/>
    <col min="1033" max="1033" width="23.33203125" style="1" customWidth="1"/>
    <col min="1034" max="1035" width="0" style="1" hidden="1" customWidth="1"/>
    <col min="1036" max="1036" width="23.5546875" style="1" customWidth="1"/>
    <col min="1037" max="1037" width="2.6640625" style="1" customWidth="1"/>
    <col min="1038" max="1057" width="0" style="1" hidden="1" customWidth="1"/>
    <col min="1058" max="1058" width="13.44140625" style="1" customWidth="1"/>
    <col min="1059" max="1059" width="18.109375" style="1" customWidth="1"/>
    <col min="1060" max="1060" width="18.6640625" style="1" customWidth="1"/>
    <col min="1061" max="1061" width="15.44140625" style="1" customWidth="1"/>
    <col min="1062" max="1279" width="11.44140625" style="1"/>
    <col min="1280" max="1280" width="17.44140625" style="1" customWidth="1"/>
    <col min="1281" max="1281" width="9.33203125" style="1" customWidth="1"/>
    <col min="1282" max="1282" width="53.44140625" style="1" customWidth="1"/>
    <col min="1283" max="1283" width="21.88671875" style="1" customWidth="1"/>
    <col min="1284" max="1284" width="18.5546875" style="1" customWidth="1"/>
    <col min="1285" max="1285" width="21.33203125" style="1" customWidth="1"/>
    <col min="1286" max="1288" width="0" style="1" hidden="1" customWidth="1"/>
    <col min="1289" max="1289" width="23.33203125" style="1" customWidth="1"/>
    <col min="1290" max="1291" width="0" style="1" hidden="1" customWidth="1"/>
    <col min="1292" max="1292" width="23.5546875" style="1" customWidth="1"/>
    <col min="1293" max="1293" width="2.6640625" style="1" customWidth="1"/>
    <col min="1294" max="1313" width="0" style="1" hidden="1" customWidth="1"/>
    <col min="1314" max="1314" width="13.44140625" style="1" customWidth="1"/>
    <col min="1315" max="1315" width="18.109375" style="1" customWidth="1"/>
    <col min="1316" max="1316" width="18.6640625" style="1" customWidth="1"/>
    <col min="1317" max="1317" width="15.44140625" style="1" customWidth="1"/>
    <col min="1318" max="1535" width="11.44140625" style="1"/>
    <col min="1536" max="1536" width="17.44140625" style="1" customWidth="1"/>
    <col min="1537" max="1537" width="9.33203125" style="1" customWidth="1"/>
    <col min="1538" max="1538" width="53.44140625" style="1" customWidth="1"/>
    <col min="1539" max="1539" width="21.88671875" style="1" customWidth="1"/>
    <col min="1540" max="1540" width="18.5546875" style="1" customWidth="1"/>
    <col min="1541" max="1541" width="21.33203125" style="1" customWidth="1"/>
    <col min="1542" max="1544" width="0" style="1" hidden="1" customWidth="1"/>
    <col min="1545" max="1545" width="23.33203125" style="1" customWidth="1"/>
    <col min="1546" max="1547" width="0" style="1" hidden="1" customWidth="1"/>
    <col min="1548" max="1548" width="23.5546875" style="1" customWidth="1"/>
    <col min="1549" max="1549" width="2.6640625" style="1" customWidth="1"/>
    <col min="1550" max="1569" width="0" style="1" hidden="1" customWidth="1"/>
    <col min="1570" max="1570" width="13.44140625" style="1" customWidth="1"/>
    <col min="1571" max="1571" width="18.109375" style="1" customWidth="1"/>
    <col min="1572" max="1572" width="18.6640625" style="1" customWidth="1"/>
    <col min="1573" max="1573" width="15.44140625" style="1" customWidth="1"/>
    <col min="1574" max="1791" width="11.44140625" style="1"/>
    <col min="1792" max="1792" width="17.44140625" style="1" customWidth="1"/>
    <col min="1793" max="1793" width="9.33203125" style="1" customWidth="1"/>
    <col min="1794" max="1794" width="53.44140625" style="1" customWidth="1"/>
    <col min="1795" max="1795" width="21.88671875" style="1" customWidth="1"/>
    <col min="1796" max="1796" width="18.5546875" style="1" customWidth="1"/>
    <col min="1797" max="1797" width="21.33203125" style="1" customWidth="1"/>
    <col min="1798" max="1800" width="0" style="1" hidden="1" customWidth="1"/>
    <col min="1801" max="1801" width="23.33203125" style="1" customWidth="1"/>
    <col min="1802" max="1803" width="0" style="1" hidden="1" customWidth="1"/>
    <col min="1804" max="1804" width="23.5546875" style="1" customWidth="1"/>
    <col min="1805" max="1805" width="2.6640625" style="1" customWidth="1"/>
    <col min="1806" max="1825" width="0" style="1" hidden="1" customWidth="1"/>
    <col min="1826" max="1826" width="13.44140625" style="1" customWidth="1"/>
    <col min="1827" max="1827" width="18.109375" style="1" customWidth="1"/>
    <col min="1828" max="1828" width="18.6640625" style="1" customWidth="1"/>
    <col min="1829" max="1829" width="15.44140625" style="1" customWidth="1"/>
    <col min="1830" max="2047" width="11.44140625" style="1"/>
    <col min="2048" max="2048" width="17.44140625" style="1" customWidth="1"/>
    <col min="2049" max="2049" width="9.33203125" style="1" customWidth="1"/>
    <col min="2050" max="2050" width="53.44140625" style="1" customWidth="1"/>
    <col min="2051" max="2051" width="21.88671875" style="1" customWidth="1"/>
    <col min="2052" max="2052" width="18.5546875" style="1" customWidth="1"/>
    <col min="2053" max="2053" width="21.33203125" style="1" customWidth="1"/>
    <col min="2054" max="2056" width="0" style="1" hidden="1" customWidth="1"/>
    <col min="2057" max="2057" width="23.33203125" style="1" customWidth="1"/>
    <col min="2058" max="2059" width="0" style="1" hidden="1" customWidth="1"/>
    <col min="2060" max="2060" width="23.5546875" style="1" customWidth="1"/>
    <col min="2061" max="2061" width="2.6640625" style="1" customWidth="1"/>
    <col min="2062" max="2081" width="0" style="1" hidden="1" customWidth="1"/>
    <col min="2082" max="2082" width="13.44140625" style="1" customWidth="1"/>
    <col min="2083" max="2083" width="18.109375" style="1" customWidth="1"/>
    <col min="2084" max="2084" width="18.6640625" style="1" customWidth="1"/>
    <col min="2085" max="2085" width="15.44140625" style="1" customWidth="1"/>
    <col min="2086" max="2303" width="11.44140625" style="1"/>
    <col min="2304" max="2304" width="17.44140625" style="1" customWidth="1"/>
    <col min="2305" max="2305" width="9.33203125" style="1" customWidth="1"/>
    <col min="2306" max="2306" width="53.44140625" style="1" customWidth="1"/>
    <col min="2307" max="2307" width="21.88671875" style="1" customWidth="1"/>
    <col min="2308" max="2308" width="18.5546875" style="1" customWidth="1"/>
    <col min="2309" max="2309" width="21.33203125" style="1" customWidth="1"/>
    <col min="2310" max="2312" width="0" style="1" hidden="1" customWidth="1"/>
    <col min="2313" max="2313" width="23.33203125" style="1" customWidth="1"/>
    <col min="2314" max="2315" width="0" style="1" hidden="1" customWidth="1"/>
    <col min="2316" max="2316" width="23.5546875" style="1" customWidth="1"/>
    <col min="2317" max="2317" width="2.6640625" style="1" customWidth="1"/>
    <col min="2318" max="2337" width="0" style="1" hidden="1" customWidth="1"/>
    <col min="2338" max="2338" width="13.44140625" style="1" customWidth="1"/>
    <col min="2339" max="2339" width="18.109375" style="1" customWidth="1"/>
    <col min="2340" max="2340" width="18.6640625" style="1" customWidth="1"/>
    <col min="2341" max="2341" width="15.44140625" style="1" customWidth="1"/>
    <col min="2342" max="2559" width="11.44140625" style="1"/>
    <col min="2560" max="2560" width="17.44140625" style="1" customWidth="1"/>
    <col min="2561" max="2561" width="9.33203125" style="1" customWidth="1"/>
    <col min="2562" max="2562" width="53.44140625" style="1" customWidth="1"/>
    <col min="2563" max="2563" width="21.88671875" style="1" customWidth="1"/>
    <col min="2564" max="2564" width="18.5546875" style="1" customWidth="1"/>
    <col min="2565" max="2565" width="21.33203125" style="1" customWidth="1"/>
    <col min="2566" max="2568" width="0" style="1" hidden="1" customWidth="1"/>
    <col min="2569" max="2569" width="23.33203125" style="1" customWidth="1"/>
    <col min="2570" max="2571" width="0" style="1" hidden="1" customWidth="1"/>
    <col min="2572" max="2572" width="23.5546875" style="1" customWidth="1"/>
    <col min="2573" max="2573" width="2.6640625" style="1" customWidth="1"/>
    <col min="2574" max="2593" width="0" style="1" hidden="1" customWidth="1"/>
    <col min="2594" max="2594" width="13.44140625" style="1" customWidth="1"/>
    <col min="2595" max="2595" width="18.109375" style="1" customWidth="1"/>
    <col min="2596" max="2596" width="18.6640625" style="1" customWidth="1"/>
    <col min="2597" max="2597" width="15.44140625" style="1" customWidth="1"/>
    <col min="2598" max="2815" width="11.44140625" style="1"/>
    <col min="2816" max="2816" width="17.44140625" style="1" customWidth="1"/>
    <col min="2817" max="2817" width="9.33203125" style="1" customWidth="1"/>
    <col min="2818" max="2818" width="53.44140625" style="1" customWidth="1"/>
    <col min="2819" max="2819" width="21.88671875" style="1" customWidth="1"/>
    <col min="2820" max="2820" width="18.5546875" style="1" customWidth="1"/>
    <col min="2821" max="2821" width="21.33203125" style="1" customWidth="1"/>
    <col min="2822" max="2824" width="0" style="1" hidden="1" customWidth="1"/>
    <col min="2825" max="2825" width="23.33203125" style="1" customWidth="1"/>
    <col min="2826" max="2827" width="0" style="1" hidden="1" customWidth="1"/>
    <col min="2828" max="2828" width="23.5546875" style="1" customWidth="1"/>
    <col min="2829" max="2829" width="2.6640625" style="1" customWidth="1"/>
    <col min="2830" max="2849" width="0" style="1" hidden="1" customWidth="1"/>
    <col min="2850" max="2850" width="13.44140625" style="1" customWidth="1"/>
    <col min="2851" max="2851" width="18.109375" style="1" customWidth="1"/>
    <col min="2852" max="2852" width="18.6640625" style="1" customWidth="1"/>
    <col min="2853" max="2853" width="15.44140625" style="1" customWidth="1"/>
    <col min="2854" max="3071" width="11.44140625" style="1"/>
    <col min="3072" max="3072" width="17.44140625" style="1" customWidth="1"/>
    <col min="3073" max="3073" width="9.33203125" style="1" customWidth="1"/>
    <col min="3074" max="3074" width="53.44140625" style="1" customWidth="1"/>
    <col min="3075" max="3075" width="21.88671875" style="1" customWidth="1"/>
    <col min="3076" max="3076" width="18.5546875" style="1" customWidth="1"/>
    <col min="3077" max="3077" width="21.33203125" style="1" customWidth="1"/>
    <col min="3078" max="3080" width="0" style="1" hidden="1" customWidth="1"/>
    <col min="3081" max="3081" width="23.33203125" style="1" customWidth="1"/>
    <col min="3082" max="3083" width="0" style="1" hidden="1" customWidth="1"/>
    <col min="3084" max="3084" width="23.5546875" style="1" customWidth="1"/>
    <col min="3085" max="3085" width="2.6640625" style="1" customWidth="1"/>
    <col min="3086" max="3105" width="0" style="1" hidden="1" customWidth="1"/>
    <col min="3106" max="3106" width="13.44140625" style="1" customWidth="1"/>
    <col min="3107" max="3107" width="18.109375" style="1" customWidth="1"/>
    <col min="3108" max="3108" width="18.6640625" style="1" customWidth="1"/>
    <col min="3109" max="3109" width="15.44140625" style="1" customWidth="1"/>
    <col min="3110" max="3327" width="11.44140625" style="1"/>
    <col min="3328" max="3328" width="17.44140625" style="1" customWidth="1"/>
    <col min="3329" max="3329" width="9.33203125" style="1" customWidth="1"/>
    <col min="3330" max="3330" width="53.44140625" style="1" customWidth="1"/>
    <col min="3331" max="3331" width="21.88671875" style="1" customWidth="1"/>
    <col min="3332" max="3332" width="18.5546875" style="1" customWidth="1"/>
    <col min="3333" max="3333" width="21.33203125" style="1" customWidth="1"/>
    <col min="3334" max="3336" width="0" style="1" hidden="1" customWidth="1"/>
    <col min="3337" max="3337" width="23.33203125" style="1" customWidth="1"/>
    <col min="3338" max="3339" width="0" style="1" hidden="1" customWidth="1"/>
    <col min="3340" max="3340" width="23.5546875" style="1" customWidth="1"/>
    <col min="3341" max="3341" width="2.6640625" style="1" customWidth="1"/>
    <col min="3342" max="3361" width="0" style="1" hidden="1" customWidth="1"/>
    <col min="3362" max="3362" width="13.44140625" style="1" customWidth="1"/>
    <col min="3363" max="3363" width="18.109375" style="1" customWidth="1"/>
    <col min="3364" max="3364" width="18.6640625" style="1" customWidth="1"/>
    <col min="3365" max="3365" width="15.44140625" style="1" customWidth="1"/>
    <col min="3366" max="3583" width="11.44140625" style="1"/>
    <col min="3584" max="3584" width="17.44140625" style="1" customWidth="1"/>
    <col min="3585" max="3585" width="9.33203125" style="1" customWidth="1"/>
    <col min="3586" max="3586" width="53.44140625" style="1" customWidth="1"/>
    <col min="3587" max="3587" width="21.88671875" style="1" customWidth="1"/>
    <col min="3588" max="3588" width="18.5546875" style="1" customWidth="1"/>
    <col min="3589" max="3589" width="21.33203125" style="1" customWidth="1"/>
    <col min="3590" max="3592" width="0" style="1" hidden="1" customWidth="1"/>
    <col min="3593" max="3593" width="23.33203125" style="1" customWidth="1"/>
    <col min="3594" max="3595" width="0" style="1" hidden="1" customWidth="1"/>
    <col min="3596" max="3596" width="23.5546875" style="1" customWidth="1"/>
    <col min="3597" max="3597" width="2.6640625" style="1" customWidth="1"/>
    <col min="3598" max="3617" width="0" style="1" hidden="1" customWidth="1"/>
    <col min="3618" max="3618" width="13.44140625" style="1" customWidth="1"/>
    <col min="3619" max="3619" width="18.109375" style="1" customWidth="1"/>
    <col min="3620" max="3620" width="18.6640625" style="1" customWidth="1"/>
    <col min="3621" max="3621" width="15.44140625" style="1" customWidth="1"/>
    <col min="3622" max="3839" width="11.44140625" style="1"/>
    <col min="3840" max="3840" width="17.44140625" style="1" customWidth="1"/>
    <col min="3841" max="3841" width="9.33203125" style="1" customWidth="1"/>
    <col min="3842" max="3842" width="53.44140625" style="1" customWidth="1"/>
    <col min="3843" max="3843" width="21.88671875" style="1" customWidth="1"/>
    <col min="3844" max="3844" width="18.5546875" style="1" customWidth="1"/>
    <col min="3845" max="3845" width="21.33203125" style="1" customWidth="1"/>
    <col min="3846" max="3848" width="0" style="1" hidden="1" customWidth="1"/>
    <col min="3849" max="3849" width="23.33203125" style="1" customWidth="1"/>
    <col min="3850" max="3851" width="0" style="1" hidden="1" customWidth="1"/>
    <col min="3852" max="3852" width="23.5546875" style="1" customWidth="1"/>
    <col min="3853" max="3853" width="2.6640625" style="1" customWidth="1"/>
    <col min="3854" max="3873" width="0" style="1" hidden="1" customWidth="1"/>
    <col min="3874" max="3874" width="13.44140625" style="1" customWidth="1"/>
    <col min="3875" max="3875" width="18.109375" style="1" customWidth="1"/>
    <col min="3876" max="3876" width="18.6640625" style="1" customWidth="1"/>
    <col min="3877" max="3877" width="15.44140625" style="1" customWidth="1"/>
    <col min="3878" max="4095" width="11.44140625" style="1"/>
    <col min="4096" max="4096" width="17.44140625" style="1" customWidth="1"/>
    <col min="4097" max="4097" width="9.33203125" style="1" customWidth="1"/>
    <col min="4098" max="4098" width="53.44140625" style="1" customWidth="1"/>
    <col min="4099" max="4099" width="21.88671875" style="1" customWidth="1"/>
    <col min="4100" max="4100" width="18.5546875" style="1" customWidth="1"/>
    <col min="4101" max="4101" width="21.33203125" style="1" customWidth="1"/>
    <col min="4102" max="4104" width="0" style="1" hidden="1" customWidth="1"/>
    <col min="4105" max="4105" width="23.33203125" style="1" customWidth="1"/>
    <col min="4106" max="4107" width="0" style="1" hidden="1" customWidth="1"/>
    <col min="4108" max="4108" width="23.5546875" style="1" customWidth="1"/>
    <col min="4109" max="4109" width="2.6640625" style="1" customWidth="1"/>
    <col min="4110" max="4129" width="0" style="1" hidden="1" customWidth="1"/>
    <col min="4130" max="4130" width="13.44140625" style="1" customWidth="1"/>
    <col min="4131" max="4131" width="18.109375" style="1" customWidth="1"/>
    <col min="4132" max="4132" width="18.6640625" style="1" customWidth="1"/>
    <col min="4133" max="4133" width="15.44140625" style="1" customWidth="1"/>
    <col min="4134" max="4351" width="11.44140625" style="1"/>
    <col min="4352" max="4352" width="17.44140625" style="1" customWidth="1"/>
    <col min="4353" max="4353" width="9.33203125" style="1" customWidth="1"/>
    <col min="4354" max="4354" width="53.44140625" style="1" customWidth="1"/>
    <col min="4355" max="4355" width="21.88671875" style="1" customWidth="1"/>
    <col min="4356" max="4356" width="18.5546875" style="1" customWidth="1"/>
    <col min="4357" max="4357" width="21.33203125" style="1" customWidth="1"/>
    <col min="4358" max="4360" width="0" style="1" hidden="1" customWidth="1"/>
    <col min="4361" max="4361" width="23.33203125" style="1" customWidth="1"/>
    <col min="4362" max="4363" width="0" style="1" hidden="1" customWidth="1"/>
    <col min="4364" max="4364" width="23.5546875" style="1" customWidth="1"/>
    <col min="4365" max="4365" width="2.6640625" style="1" customWidth="1"/>
    <col min="4366" max="4385" width="0" style="1" hidden="1" customWidth="1"/>
    <col min="4386" max="4386" width="13.44140625" style="1" customWidth="1"/>
    <col min="4387" max="4387" width="18.109375" style="1" customWidth="1"/>
    <col min="4388" max="4388" width="18.6640625" style="1" customWidth="1"/>
    <col min="4389" max="4389" width="15.44140625" style="1" customWidth="1"/>
    <col min="4390" max="4607" width="11.44140625" style="1"/>
    <col min="4608" max="4608" width="17.44140625" style="1" customWidth="1"/>
    <col min="4609" max="4609" width="9.33203125" style="1" customWidth="1"/>
    <col min="4610" max="4610" width="53.44140625" style="1" customWidth="1"/>
    <col min="4611" max="4611" width="21.88671875" style="1" customWidth="1"/>
    <col min="4612" max="4612" width="18.5546875" style="1" customWidth="1"/>
    <col min="4613" max="4613" width="21.33203125" style="1" customWidth="1"/>
    <col min="4614" max="4616" width="0" style="1" hidden="1" customWidth="1"/>
    <col min="4617" max="4617" width="23.33203125" style="1" customWidth="1"/>
    <col min="4618" max="4619" width="0" style="1" hidden="1" customWidth="1"/>
    <col min="4620" max="4620" width="23.5546875" style="1" customWidth="1"/>
    <col min="4621" max="4621" width="2.6640625" style="1" customWidth="1"/>
    <col min="4622" max="4641" width="0" style="1" hidden="1" customWidth="1"/>
    <col min="4642" max="4642" width="13.44140625" style="1" customWidth="1"/>
    <col min="4643" max="4643" width="18.109375" style="1" customWidth="1"/>
    <col min="4644" max="4644" width="18.6640625" style="1" customWidth="1"/>
    <col min="4645" max="4645" width="15.44140625" style="1" customWidth="1"/>
    <col min="4646" max="4863" width="11.44140625" style="1"/>
    <col min="4864" max="4864" width="17.44140625" style="1" customWidth="1"/>
    <col min="4865" max="4865" width="9.33203125" style="1" customWidth="1"/>
    <col min="4866" max="4866" width="53.44140625" style="1" customWidth="1"/>
    <col min="4867" max="4867" width="21.88671875" style="1" customWidth="1"/>
    <col min="4868" max="4868" width="18.5546875" style="1" customWidth="1"/>
    <col min="4869" max="4869" width="21.33203125" style="1" customWidth="1"/>
    <col min="4870" max="4872" width="0" style="1" hidden="1" customWidth="1"/>
    <col min="4873" max="4873" width="23.33203125" style="1" customWidth="1"/>
    <col min="4874" max="4875" width="0" style="1" hidden="1" customWidth="1"/>
    <col min="4876" max="4876" width="23.5546875" style="1" customWidth="1"/>
    <col min="4877" max="4877" width="2.6640625" style="1" customWidth="1"/>
    <col min="4878" max="4897" width="0" style="1" hidden="1" customWidth="1"/>
    <col min="4898" max="4898" width="13.44140625" style="1" customWidth="1"/>
    <col min="4899" max="4899" width="18.109375" style="1" customWidth="1"/>
    <col min="4900" max="4900" width="18.6640625" style="1" customWidth="1"/>
    <col min="4901" max="4901" width="15.44140625" style="1" customWidth="1"/>
    <col min="4902" max="5119" width="11.44140625" style="1"/>
    <col min="5120" max="5120" width="17.44140625" style="1" customWidth="1"/>
    <col min="5121" max="5121" width="9.33203125" style="1" customWidth="1"/>
    <col min="5122" max="5122" width="53.44140625" style="1" customWidth="1"/>
    <col min="5123" max="5123" width="21.88671875" style="1" customWidth="1"/>
    <col min="5124" max="5124" width="18.5546875" style="1" customWidth="1"/>
    <col min="5125" max="5125" width="21.33203125" style="1" customWidth="1"/>
    <col min="5126" max="5128" width="0" style="1" hidden="1" customWidth="1"/>
    <col min="5129" max="5129" width="23.33203125" style="1" customWidth="1"/>
    <col min="5130" max="5131" width="0" style="1" hidden="1" customWidth="1"/>
    <col min="5132" max="5132" width="23.5546875" style="1" customWidth="1"/>
    <col min="5133" max="5133" width="2.6640625" style="1" customWidth="1"/>
    <col min="5134" max="5153" width="0" style="1" hidden="1" customWidth="1"/>
    <col min="5154" max="5154" width="13.44140625" style="1" customWidth="1"/>
    <col min="5155" max="5155" width="18.109375" style="1" customWidth="1"/>
    <col min="5156" max="5156" width="18.6640625" style="1" customWidth="1"/>
    <col min="5157" max="5157" width="15.44140625" style="1" customWidth="1"/>
    <col min="5158" max="5375" width="11.44140625" style="1"/>
    <col min="5376" max="5376" width="17.44140625" style="1" customWidth="1"/>
    <col min="5377" max="5377" width="9.33203125" style="1" customWidth="1"/>
    <col min="5378" max="5378" width="53.44140625" style="1" customWidth="1"/>
    <col min="5379" max="5379" width="21.88671875" style="1" customWidth="1"/>
    <col min="5380" max="5380" width="18.5546875" style="1" customWidth="1"/>
    <col min="5381" max="5381" width="21.33203125" style="1" customWidth="1"/>
    <col min="5382" max="5384" width="0" style="1" hidden="1" customWidth="1"/>
    <col min="5385" max="5385" width="23.33203125" style="1" customWidth="1"/>
    <col min="5386" max="5387" width="0" style="1" hidden="1" customWidth="1"/>
    <col min="5388" max="5388" width="23.5546875" style="1" customWidth="1"/>
    <col min="5389" max="5389" width="2.6640625" style="1" customWidth="1"/>
    <col min="5390" max="5409" width="0" style="1" hidden="1" customWidth="1"/>
    <col min="5410" max="5410" width="13.44140625" style="1" customWidth="1"/>
    <col min="5411" max="5411" width="18.109375" style="1" customWidth="1"/>
    <col min="5412" max="5412" width="18.6640625" style="1" customWidth="1"/>
    <col min="5413" max="5413" width="15.44140625" style="1" customWidth="1"/>
    <col min="5414" max="5631" width="11.44140625" style="1"/>
    <col min="5632" max="5632" width="17.44140625" style="1" customWidth="1"/>
    <col min="5633" max="5633" width="9.33203125" style="1" customWidth="1"/>
    <col min="5634" max="5634" width="53.44140625" style="1" customWidth="1"/>
    <col min="5635" max="5635" width="21.88671875" style="1" customWidth="1"/>
    <col min="5636" max="5636" width="18.5546875" style="1" customWidth="1"/>
    <col min="5637" max="5637" width="21.33203125" style="1" customWidth="1"/>
    <col min="5638" max="5640" width="0" style="1" hidden="1" customWidth="1"/>
    <col min="5641" max="5641" width="23.33203125" style="1" customWidth="1"/>
    <col min="5642" max="5643" width="0" style="1" hidden="1" customWidth="1"/>
    <col min="5644" max="5644" width="23.5546875" style="1" customWidth="1"/>
    <col min="5645" max="5645" width="2.6640625" style="1" customWidth="1"/>
    <col min="5646" max="5665" width="0" style="1" hidden="1" customWidth="1"/>
    <col min="5666" max="5666" width="13.44140625" style="1" customWidth="1"/>
    <col min="5667" max="5667" width="18.109375" style="1" customWidth="1"/>
    <col min="5668" max="5668" width="18.6640625" style="1" customWidth="1"/>
    <col min="5669" max="5669" width="15.44140625" style="1" customWidth="1"/>
    <col min="5670" max="5887" width="11.44140625" style="1"/>
    <col min="5888" max="5888" width="17.44140625" style="1" customWidth="1"/>
    <col min="5889" max="5889" width="9.33203125" style="1" customWidth="1"/>
    <col min="5890" max="5890" width="53.44140625" style="1" customWidth="1"/>
    <col min="5891" max="5891" width="21.88671875" style="1" customWidth="1"/>
    <col min="5892" max="5892" width="18.5546875" style="1" customWidth="1"/>
    <col min="5893" max="5893" width="21.33203125" style="1" customWidth="1"/>
    <col min="5894" max="5896" width="0" style="1" hidden="1" customWidth="1"/>
    <col min="5897" max="5897" width="23.33203125" style="1" customWidth="1"/>
    <col min="5898" max="5899" width="0" style="1" hidden="1" customWidth="1"/>
    <col min="5900" max="5900" width="23.5546875" style="1" customWidth="1"/>
    <col min="5901" max="5901" width="2.6640625" style="1" customWidth="1"/>
    <col min="5902" max="5921" width="0" style="1" hidden="1" customWidth="1"/>
    <col min="5922" max="5922" width="13.44140625" style="1" customWidth="1"/>
    <col min="5923" max="5923" width="18.109375" style="1" customWidth="1"/>
    <col min="5924" max="5924" width="18.6640625" style="1" customWidth="1"/>
    <col min="5925" max="5925" width="15.44140625" style="1" customWidth="1"/>
    <col min="5926" max="6143" width="11.44140625" style="1"/>
    <col min="6144" max="6144" width="17.44140625" style="1" customWidth="1"/>
    <col min="6145" max="6145" width="9.33203125" style="1" customWidth="1"/>
    <col min="6146" max="6146" width="53.44140625" style="1" customWidth="1"/>
    <col min="6147" max="6147" width="21.88671875" style="1" customWidth="1"/>
    <col min="6148" max="6148" width="18.5546875" style="1" customWidth="1"/>
    <col min="6149" max="6149" width="21.33203125" style="1" customWidth="1"/>
    <col min="6150" max="6152" width="0" style="1" hidden="1" customWidth="1"/>
    <col min="6153" max="6153" width="23.33203125" style="1" customWidth="1"/>
    <col min="6154" max="6155" width="0" style="1" hidden="1" customWidth="1"/>
    <col min="6156" max="6156" width="23.5546875" style="1" customWidth="1"/>
    <col min="6157" max="6157" width="2.6640625" style="1" customWidth="1"/>
    <col min="6158" max="6177" width="0" style="1" hidden="1" customWidth="1"/>
    <col min="6178" max="6178" width="13.44140625" style="1" customWidth="1"/>
    <col min="6179" max="6179" width="18.109375" style="1" customWidth="1"/>
    <col min="6180" max="6180" width="18.6640625" style="1" customWidth="1"/>
    <col min="6181" max="6181" width="15.44140625" style="1" customWidth="1"/>
    <col min="6182" max="6399" width="11.44140625" style="1"/>
    <col min="6400" max="6400" width="17.44140625" style="1" customWidth="1"/>
    <col min="6401" max="6401" width="9.33203125" style="1" customWidth="1"/>
    <col min="6402" max="6402" width="53.44140625" style="1" customWidth="1"/>
    <col min="6403" max="6403" width="21.88671875" style="1" customWidth="1"/>
    <col min="6404" max="6404" width="18.5546875" style="1" customWidth="1"/>
    <col min="6405" max="6405" width="21.33203125" style="1" customWidth="1"/>
    <col min="6406" max="6408" width="0" style="1" hidden="1" customWidth="1"/>
    <col min="6409" max="6409" width="23.33203125" style="1" customWidth="1"/>
    <col min="6410" max="6411" width="0" style="1" hidden="1" customWidth="1"/>
    <col min="6412" max="6412" width="23.5546875" style="1" customWidth="1"/>
    <col min="6413" max="6413" width="2.6640625" style="1" customWidth="1"/>
    <col min="6414" max="6433" width="0" style="1" hidden="1" customWidth="1"/>
    <col min="6434" max="6434" width="13.44140625" style="1" customWidth="1"/>
    <col min="6435" max="6435" width="18.109375" style="1" customWidth="1"/>
    <col min="6436" max="6436" width="18.6640625" style="1" customWidth="1"/>
    <col min="6437" max="6437" width="15.44140625" style="1" customWidth="1"/>
    <col min="6438" max="6655" width="11.44140625" style="1"/>
    <col min="6656" max="6656" width="17.44140625" style="1" customWidth="1"/>
    <col min="6657" max="6657" width="9.33203125" style="1" customWidth="1"/>
    <col min="6658" max="6658" width="53.44140625" style="1" customWidth="1"/>
    <col min="6659" max="6659" width="21.88671875" style="1" customWidth="1"/>
    <col min="6660" max="6660" width="18.5546875" style="1" customWidth="1"/>
    <col min="6661" max="6661" width="21.33203125" style="1" customWidth="1"/>
    <col min="6662" max="6664" width="0" style="1" hidden="1" customWidth="1"/>
    <col min="6665" max="6665" width="23.33203125" style="1" customWidth="1"/>
    <col min="6666" max="6667" width="0" style="1" hidden="1" customWidth="1"/>
    <col min="6668" max="6668" width="23.5546875" style="1" customWidth="1"/>
    <col min="6669" max="6669" width="2.6640625" style="1" customWidth="1"/>
    <col min="6670" max="6689" width="0" style="1" hidden="1" customWidth="1"/>
    <col min="6690" max="6690" width="13.44140625" style="1" customWidth="1"/>
    <col min="6691" max="6691" width="18.109375" style="1" customWidth="1"/>
    <col min="6692" max="6692" width="18.6640625" style="1" customWidth="1"/>
    <col min="6693" max="6693" width="15.44140625" style="1" customWidth="1"/>
    <col min="6694" max="6911" width="11.44140625" style="1"/>
    <col min="6912" max="6912" width="17.44140625" style="1" customWidth="1"/>
    <col min="6913" max="6913" width="9.33203125" style="1" customWidth="1"/>
    <col min="6914" max="6914" width="53.44140625" style="1" customWidth="1"/>
    <col min="6915" max="6915" width="21.88671875" style="1" customWidth="1"/>
    <col min="6916" max="6916" width="18.5546875" style="1" customWidth="1"/>
    <col min="6917" max="6917" width="21.33203125" style="1" customWidth="1"/>
    <col min="6918" max="6920" width="0" style="1" hidden="1" customWidth="1"/>
    <col min="6921" max="6921" width="23.33203125" style="1" customWidth="1"/>
    <col min="6922" max="6923" width="0" style="1" hidden="1" customWidth="1"/>
    <col min="6924" max="6924" width="23.5546875" style="1" customWidth="1"/>
    <col min="6925" max="6925" width="2.6640625" style="1" customWidth="1"/>
    <col min="6926" max="6945" width="0" style="1" hidden="1" customWidth="1"/>
    <col min="6946" max="6946" width="13.44140625" style="1" customWidth="1"/>
    <col min="6947" max="6947" width="18.109375" style="1" customWidth="1"/>
    <col min="6948" max="6948" width="18.6640625" style="1" customWidth="1"/>
    <col min="6949" max="6949" width="15.44140625" style="1" customWidth="1"/>
    <col min="6950" max="7167" width="11.44140625" style="1"/>
    <col min="7168" max="7168" width="17.44140625" style="1" customWidth="1"/>
    <col min="7169" max="7169" width="9.33203125" style="1" customWidth="1"/>
    <col min="7170" max="7170" width="53.44140625" style="1" customWidth="1"/>
    <col min="7171" max="7171" width="21.88671875" style="1" customWidth="1"/>
    <col min="7172" max="7172" width="18.5546875" style="1" customWidth="1"/>
    <col min="7173" max="7173" width="21.33203125" style="1" customWidth="1"/>
    <col min="7174" max="7176" width="0" style="1" hidden="1" customWidth="1"/>
    <col min="7177" max="7177" width="23.33203125" style="1" customWidth="1"/>
    <col min="7178" max="7179" width="0" style="1" hidden="1" customWidth="1"/>
    <col min="7180" max="7180" width="23.5546875" style="1" customWidth="1"/>
    <col min="7181" max="7181" width="2.6640625" style="1" customWidth="1"/>
    <col min="7182" max="7201" width="0" style="1" hidden="1" customWidth="1"/>
    <col min="7202" max="7202" width="13.44140625" style="1" customWidth="1"/>
    <col min="7203" max="7203" width="18.109375" style="1" customWidth="1"/>
    <col min="7204" max="7204" width="18.6640625" style="1" customWidth="1"/>
    <col min="7205" max="7205" width="15.44140625" style="1" customWidth="1"/>
    <col min="7206" max="7423" width="11.44140625" style="1"/>
    <col min="7424" max="7424" width="17.44140625" style="1" customWidth="1"/>
    <col min="7425" max="7425" width="9.33203125" style="1" customWidth="1"/>
    <col min="7426" max="7426" width="53.44140625" style="1" customWidth="1"/>
    <col min="7427" max="7427" width="21.88671875" style="1" customWidth="1"/>
    <col min="7428" max="7428" width="18.5546875" style="1" customWidth="1"/>
    <col min="7429" max="7429" width="21.33203125" style="1" customWidth="1"/>
    <col min="7430" max="7432" width="0" style="1" hidden="1" customWidth="1"/>
    <col min="7433" max="7433" width="23.33203125" style="1" customWidth="1"/>
    <col min="7434" max="7435" width="0" style="1" hidden="1" customWidth="1"/>
    <col min="7436" max="7436" width="23.5546875" style="1" customWidth="1"/>
    <col min="7437" max="7437" width="2.6640625" style="1" customWidth="1"/>
    <col min="7438" max="7457" width="0" style="1" hidden="1" customWidth="1"/>
    <col min="7458" max="7458" width="13.44140625" style="1" customWidth="1"/>
    <col min="7459" max="7459" width="18.109375" style="1" customWidth="1"/>
    <col min="7460" max="7460" width="18.6640625" style="1" customWidth="1"/>
    <col min="7461" max="7461" width="15.44140625" style="1" customWidth="1"/>
    <col min="7462" max="7679" width="11.44140625" style="1"/>
    <col min="7680" max="7680" width="17.44140625" style="1" customWidth="1"/>
    <col min="7681" max="7681" width="9.33203125" style="1" customWidth="1"/>
    <col min="7682" max="7682" width="53.44140625" style="1" customWidth="1"/>
    <col min="7683" max="7683" width="21.88671875" style="1" customWidth="1"/>
    <col min="7684" max="7684" width="18.5546875" style="1" customWidth="1"/>
    <col min="7685" max="7685" width="21.33203125" style="1" customWidth="1"/>
    <col min="7686" max="7688" width="0" style="1" hidden="1" customWidth="1"/>
    <col min="7689" max="7689" width="23.33203125" style="1" customWidth="1"/>
    <col min="7690" max="7691" width="0" style="1" hidden="1" customWidth="1"/>
    <col min="7692" max="7692" width="23.5546875" style="1" customWidth="1"/>
    <col min="7693" max="7693" width="2.6640625" style="1" customWidth="1"/>
    <col min="7694" max="7713" width="0" style="1" hidden="1" customWidth="1"/>
    <col min="7714" max="7714" width="13.44140625" style="1" customWidth="1"/>
    <col min="7715" max="7715" width="18.109375" style="1" customWidth="1"/>
    <col min="7716" max="7716" width="18.6640625" style="1" customWidth="1"/>
    <col min="7717" max="7717" width="15.44140625" style="1" customWidth="1"/>
    <col min="7718" max="7935" width="11.44140625" style="1"/>
    <col min="7936" max="7936" width="17.44140625" style="1" customWidth="1"/>
    <col min="7937" max="7937" width="9.33203125" style="1" customWidth="1"/>
    <col min="7938" max="7938" width="53.44140625" style="1" customWidth="1"/>
    <col min="7939" max="7939" width="21.88671875" style="1" customWidth="1"/>
    <col min="7940" max="7940" width="18.5546875" style="1" customWidth="1"/>
    <col min="7941" max="7941" width="21.33203125" style="1" customWidth="1"/>
    <col min="7942" max="7944" width="0" style="1" hidden="1" customWidth="1"/>
    <col min="7945" max="7945" width="23.33203125" style="1" customWidth="1"/>
    <col min="7946" max="7947" width="0" style="1" hidden="1" customWidth="1"/>
    <col min="7948" max="7948" width="23.5546875" style="1" customWidth="1"/>
    <col min="7949" max="7949" width="2.6640625" style="1" customWidth="1"/>
    <col min="7950" max="7969" width="0" style="1" hidden="1" customWidth="1"/>
    <col min="7970" max="7970" width="13.44140625" style="1" customWidth="1"/>
    <col min="7971" max="7971" width="18.109375" style="1" customWidth="1"/>
    <col min="7972" max="7972" width="18.6640625" style="1" customWidth="1"/>
    <col min="7973" max="7973" width="15.44140625" style="1" customWidth="1"/>
    <col min="7974" max="8191" width="11.44140625" style="1"/>
    <col min="8192" max="8192" width="17.44140625" style="1" customWidth="1"/>
    <col min="8193" max="8193" width="9.33203125" style="1" customWidth="1"/>
    <col min="8194" max="8194" width="53.44140625" style="1" customWidth="1"/>
    <col min="8195" max="8195" width="21.88671875" style="1" customWidth="1"/>
    <col min="8196" max="8196" width="18.5546875" style="1" customWidth="1"/>
    <col min="8197" max="8197" width="21.33203125" style="1" customWidth="1"/>
    <col min="8198" max="8200" width="0" style="1" hidden="1" customWidth="1"/>
    <col min="8201" max="8201" width="23.33203125" style="1" customWidth="1"/>
    <col min="8202" max="8203" width="0" style="1" hidden="1" customWidth="1"/>
    <col min="8204" max="8204" width="23.5546875" style="1" customWidth="1"/>
    <col min="8205" max="8205" width="2.6640625" style="1" customWidth="1"/>
    <col min="8206" max="8225" width="0" style="1" hidden="1" customWidth="1"/>
    <col min="8226" max="8226" width="13.44140625" style="1" customWidth="1"/>
    <col min="8227" max="8227" width="18.109375" style="1" customWidth="1"/>
    <col min="8228" max="8228" width="18.6640625" style="1" customWidth="1"/>
    <col min="8229" max="8229" width="15.44140625" style="1" customWidth="1"/>
    <col min="8230" max="8447" width="11.44140625" style="1"/>
    <col min="8448" max="8448" width="17.44140625" style="1" customWidth="1"/>
    <col min="8449" max="8449" width="9.33203125" style="1" customWidth="1"/>
    <col min="8450" max="8450" width="53.44140625" style="1" customWidth="1"/>
    <col min="8451" max="8451" width="21.88671875" style="1" customWidth="1"/>
    <col min="8452" max="8452" width="18.5546875" style="1" customWidth="1"/>
    <col min="8453" max="8453" width="21.33203125" style="1" customWidth="1"/>
    <col min="8454" max="8456" width="0" style="1" hidden="1" customWidth="1"/>
    <col min="8457" max="8457" width="23.33203125" style="1" customWidth="1"/>
    <col min="8458" max="8459" width="0" style="1" hidden="1" customWidth="1"/>
    <col min="8460" max="8460" width="23.5546875" style="1" customWidth="1"/>
    <col min="8461" max="8461" width="2.6640625" style="1" customWidth="1"/>
    <col min="8462" max="8481" width="0" style="1" hidden="1" customWidth="1"/>
    <col min="8482" max="8482" width="13.44140625" style="1" customWidth="1"/>
    <col min="8483" max="8483" width="18.109375" style="1" customWidth="1"/>
    <col min="8484" max="8484" width="18.6640625" style="1" customWidth="1"/>
    <col min="8485" max="8485" width="15.44140625" style="1" customWidth="1"/>
    <col min="8486" max="8703" width="11.44140625" style="1"/>
    <col min="8704" max="8704" width="17.44140625" style="1" customWidth="1"/>
    <col min="8705" max="8705" width="9.33203125" style="1" customWidth="1"/>
    <col min="8706" max="8706" width="53.44140625" style="1" customWidth="1"/>
    <col min="8707" max="8707" width="21.88671875" style="1" customWidth="1"/>
    <col min="8708" max="8708" width="18.5546875" style="1" customWidth="1"/>
    <col min="8709" max="8709" width="21.33203125" style="1" customWidth="1"/>
    <col min="8710" max="8712" width="0" style="1" hidden="1" customWidth="1"/>
    <col min="8713" max="8713" width="23.33203125" style="1" customWidth="1"/>
    <col min="8714" max="8715" width="0" style="1" hidden="1" customWidth="1"/>
    <col min="8716" max="8716" width="23.5546875" style="1" customWidth="1"/>
    <col min="8717" max="8717" width="2.6640625" style="1" customWidth="1"/>
    <col min="8718" max="8737" width="0" style="1" hidden="1" customWidth="1"/>
    <col min="8738" max="8738" width="13.44140625" style="1" customWidth="1"/>
    <col min="8739" max="8739" width="18.109375" style="1" customWidth="1"/>
    <col min="8740" max="8740" width="18.6640625" style="1" customWidth="1"/>
    <col min="8741" max="8741" width="15.44140625" style="1" customWidth="1"/>
    <col min="8742" max="8959" width="11.44140625" style="1"/>
    <col min="8960" max="8960" width="17.44140625" style="1" customWidth="1"/>
    <col min="8961" max="8961" width="9.33203125" style="1" customWidth="1"/>
    <col min="8962" max="8962" width="53.44140625" style="1" customWidth="1"/>
    <col min="8963" max="8963" width="21.88671875" style="1" customWidth="1"/>
    <col min="8964" max="8964" width="18.5546875" style="1" customWidth="1"/>
    <col min="8965" max="8965" width="21.33203125" style="1" customWidth="1"/>
    <col min="8966" max="8968" width="0" style="1" hidden="1" customWidth="1"/>
    <col min="8969" max="8969" width="23.33203125" style="1" customWidth="1"/>
    <col min="8970" max="8971" width="0" style="1" hidden="1" customWidth="1"/>
    <col min="8972" max="8972" width="23.5546875" style="1" customWidth="1"/>
    <col min="8973" max="8973" width="2.6640625" style="1" customWidth="1"/>
    <col min="8974" max="8993" width="0" style="1" hidden="1" customWidth="1"/>
    <col min="8994" max="8994" width="13.44140625" style="1" customWidth="1"/>
    <col min="8995" max="8995" width="18.109375" style="1" customWidth="1"/>
    <col min="8996" max="8996" width="18.6640625" style="1" customWidth="1"/>
    <col min="8997" max="8997" width="15.44140625" style="1" customWidth="1"/>
    <col min="8998" max="9215" width="11.44140625" style="1"/>
    <col min="9216" max="9216" width="17.44140625" style="1" customWidth="1"/>
    <col min="9217" max="9217" width="9.33203125" style="1" customWidth="1"/>
    <col min="9218" max="9218" width="53.44140625" style="1" customWidth="1"/>
    <col min="9219" max="9219" width="21.88671875" style="1" customWidth="1"/>
    <col min="9220" max="9220" width="18.5546875" style="1" customWidth="1"/>
    <col min="9221" max="9221" width="21.33203125" style="1" customWidth="1"/>
    <col min="9222" max="9224" width="0" style="1" hidden="1" customWidth="1"/>
    <col min="9225" max="9225" width="23.33203125" style="1" customWidth="1"/>
    <col min="9226" max="9227" width="0" style="1" hidden="1" customWidth="1"/>
    <col min="9228" max="9228" width="23.5546875" style="1" customWidth="1"/>
    <col min="9229" max="9229" width="2.6640625" style="1" customWidth="1"/>
    <col min="9230" max="9249" width="0" style="1" hidden="1" customWidth="1"/>
    <col min="9250" max="9250" width="13.44140625" style="1" customWidth="1"/>
    <col min="9251" max="9251" width="18.109375" style="1" customWidth="1"/>
    <col min="9252" max="9252" width="18.6640625" style="1" customWidth="1"/>
    <col min="9253" max="9253" width="15.44140625" style="1" customWidth="1"/>
    <col min="9254" max="9471" width="11.44140625" style="1"/>
    <col min="9472" max="9472" width="17.44140625" style="1" customWidth="1"/>
    <col min="9473" max="9473" width="9.33203125" style="1" customWidth="1"/>
    <col min="9474" max="9474" width="53.44140625" style="1" customWidth="1"/>
    <col min="9475" max="9475" width="21.88671875" style="1" customWidth="1"/>
    <col min="9476" max="9476" width="18.5546875" style="1" customWidth="1"/>
    <col min="9477" max="9477" width="21.33203125" style="1" customWidth="1"/>
    <col min="9478" max="9480" width="0" style="1" hidden="1" customWidth="1"/>
    <col min="9481" max="9481" width="23.33203125" style="1" customWidth="1"/>
    <col min="9482" max="9483" width="0" style="1" hidden="1" customWidth="1"/>
    <col min="9484" max="9484" width="23.5546875" style="1" customWidth="1"/>
    <col min="9485" max="9485" width="2.6640625" style="1" customWidth="1"/>
    <col min="9486" max="9505" width="0" style="1" hidden="1" customWidth="1"/>
    <col min="9506" max="9506" width="13.44140625" style="1" customWidth="1"/>
    <col min="9507" max="9507" width="18.109375" style="1" customWidth="1"/>
    <col min="9508" max="9508" width="18.6640625" style="1" customWidth="1"/>
    <col min="9509" max="9509" width="15.44140625" style="1" customWidth="1"/>
    <col min="9510" max="9727" width="11.44140625" style="1"/>
    <col min="9728" max="9728" width="17.44140625" style="1" customWidth="1"/>
    <col min="9729" max="9729" width="9.33203125" style="1" customWidth="1"/>
    <col min="9730" max="9730" width="53.44140625" style="1" customWidth="1"/>
    <col min="9731" max="9731" width="21.88671875" style="1" customWidth="1"/>
    <col min="9732" max="9732" width="18.5546875" style="1" customWidth="1"/>
    <col min="9733" max="9733" width="21.33203125" style="1" customWidth="1"/>
    <col min="9734" max="9736" width="0" style="1" hidden="1" customWidth="1"/>
    <col min="9737" max="9737" width="23.33203125" style="1" customWidth="1"/>
    <col min="9738" max="9739" width="0" style="1" hidden="1" customWidth="1"/>
    <col min="9740" max="9740" width="23.5546875" style="1" customWidth="1"/>
    <col min="9741" max="9741" width="2.6640625" style="1" customWidth="1"/>
    <col min="9742" max="9761" width="0" style="1" hidden="1" customWidth="1"/>
    <col min="9762" max="9762" width="13.44140625" style="1" customWidth="1"/>
    <col min="9763" max="9763" width="18.109375" style="1" customWidth="1"/>
    <col min="9764" max="9764" width="18.6640625" style="1" customWidth="1"/>
    <col min="9765" max="9765" width="15.44140625" style="1" customWidth="1"/>
    <col min="9766" max="9983" width="11.44140625" style="1"/>
    <col min="9984" max="9984" width="17.44140625" style="1" customWidth="1"/>
    <col min="9985" max="9985" width="9.33203125" style="1" customWidth="1"/>
    <col min="9986" max="9986" width="53.44140625" style="1" customWidth="1"/>
    <col min="9987" max="9987" width="21.88671875" style="1" customWidth="1"/>
    <col min="9988" max="9988" width="18.5546875" style="1" customWidth="1"/>
    <col min="9989" max="9989" width="21.33203125" style="1" customWidth="1"/>
    <col min="9990" max="9992" width="0" style="1" hidden="1" customWidth="1"/>
    <col min="9993" max="9993" width="23.33203125" style="1" customWidth="1"/>
    <col min="9994" max="9995" width="0" style="1" hidden="1" customWidth="1"/>
    <col min="9996" max="9996" width="23.5546875" style="1" customWidth="1"/>
    <col min="9997" max="9997" width="2.6640625" style="1" customWidth="1"/>
    <col min="9998" max="10017" width="0" style="1" hidden="1" customWidth="1"/>
    <col min="10018" max="10018" width="13.44140625" style="1" customWidth="1"/>
    <col min="10019" max="10019" width="18.109375" style="1" customWidth="1"/>
    <col min="10020" max="10020" width="18.6640625" style="1" customWidth="1"/>
    <col min="10021" max="10021" width="15.44140625" style="1" customWidth="1"/>
    <col min="10022" max="10239" width="11.44140625" style="1"/>
    <col min="10240" max="10240" width="17.44140625" style="1" customWidth="1"/>
    <col min="10241" max="10241" width="9.33203125" style="1" customWidth="1"/>
    <col min="10242" max="10242" width="53.44140625" style="1" customWidth="1"/>
    <col min="10243" max="10243" width="21.88671875" style="1" customWidth="1"/>
    <col min="10244" max="10244" width="18.5546875" style="1" customWidth="1"/>
    <col min="10245" max="10245" width="21.33203125" style="1" customWidth="1"/>
    <col min="10246" max="10248" width="0" style="1" hidden="1" customWidth="1"/>
    <col min="10249" max="10249" width="23.33203125" style="1" customWidth="1"/>
    <col min="10250" max="10251" width="0" style="1" hidden="1" customWidth="1"/>
    <col min="10252" max="10252" width="23.5546875" style="1" customWidth="1"/>
    <col min="10253" max="10253" width="2.6640625" style="1" customWidth="1"/>
    <col min="10254" max="10273" width="0" style="1" hidden="1" customWidth="1"/>
    <col min="10274" max="10274" width="13.44140625" style="1" customWidth="1"/>
    <col min="10275" max="10275" width="18.109375" style="1" customWidth="1"/>
    <col min="10276" max="10276" width="18.6640625" style="1" customWidth="1"/>
    <col min="10277" max="10277" width="15.44140625" style="1" customWidth="1"/>
    <col min="10278" max="10495" width="11.44140625" style="1"/>
    <col min="10496" max="10496" width="17.44140625" style="1" customWidth="1"/>
    <col min="10497" max="10497" width="9.33203125" style="1" customWidth="1"/>
    <col min="10498" max="10498" width="53.44140625" style="1" customWidth="1"/>
    <col min="10499" max="10499" width="21.88671875" style="1" customWidth="1"/>
    <col min="10500" max="10500" width="18.5546875" style="1" customWidth="1"/>
    <col min="10501" max="10501" width="21.33203125" style="1" customWidth="1"/>
    <col min="10502" max="10504" width="0" style="1" hidden="1" customWidth="1"/>
    <col min="10505" max="10505" width="23.33203125" style="1" customWidth="1"/>
    <col min="10506" max="10507" width="0" style="1" hidden="1" customWidth="1"/>
    <col min="10508" max="10508" width="23.5546875" style="1" customWidth="1"/>
    <col min="10509" max="10509" width="2.6640625" style="1" customWidth="1"/>
    <col min="10510" max="10529" width="0" style="1" hidden="1" customWidth="1"/>
    <col min="10530" max="10530" width="13.44140625" style="1" customWidth="1"/>
    <col min="10531" max="10531" width="18.109375" style="1" customWidth="1"/>
    <col min="10532" max="10532" width="18.6640625" style="1" customWidth="1"/>
    <col min="10533" max="10533" width="15.44140625" style="1" customWidth="1"/>
    <col min="10534" max="10751" width="11.44140625" style="1"/>
    <col min="10752" max="10752" width="17.44140625" style="1" customWidth="1"/>
    <col min="10753" max="10753" width="9.33203125" style="1" customWidth="1"/>
    <col min="10754" max="10754" width="53.44140625" style="1" customWidth="1"/>
    <col min="10755" max="10755" width="21.88671875" style="1" customWidth="1"/>
    <col min="10756" max="10756" width="18.5546875" style="1" customWidth="1"/>
    <col min="10757" max="10757" width="21.33203125" style="1" customWidth="1"/>
    <col min="10758" max="10760" width="0" style="1" hidden="1" customWidth="1"/>
    <col min="10761" max="10761" width="23.33203125" style="1" customWidth="1"/>
    <col min="10762" max="10763" width="0" style="1" hidden="1" customWidth="1"/>
    <col min="10764" max="10764" width="23.5546875" style="1" customWidth="1"/>
    <col min="10765" max="10765" width="2.6640625" style="1" customWidth="1"/>
    <col min="10766" max="10785" width="0" style="1" hidden="1" customWidth="1"/>
    <col min="10786" max="10786" width="13.44140625" style="1" customWidth="1"/>
    <col min="10787" max="10787" width="18.109375" style="1" customWidth="1"/>
    <col min="10788" max="10788" width="18.6640625" style="1" customWidth="1"/>
    <col min="10789" max="10789" width="15.44140625" style="1" customWidth="1"/>
    <col min="10790" max="11007" width="11.44140625" style="1"/>
    <col min="11008" max="11008" width="17.44140625" style="1" customWidth="1"/>
    <col min="11009" max="11009" width="9.33203125" style="1" customWidth="1"/>
    <col min="11010" max="11010" width="53.44140625" style="1" customWidth="1"/>
    <col min="11011" max="11011" width="21.88671875" style="1" customWidth="1"/>
    <col min="11012" max="11012" width="18.5546875" style="1" customWidth="1"/>
    <col min="11013" max="11013" width="21.33203125" style="1" customWidth="1"/>
    <col min="11014" max="11016" width="0" style="1" hidden="1" customWidth="1"/>
    <col min="11017" max="11017" width="23.33203125" style="1" customWidth="1"/>
    <col min="11018" max="11019" width="0" style="1" hidden="1" customWidth="1"/>
    <col min="11020" max="11020" width="23.5546875" style="1" customWidth="1"/>
    <col min="11021" max="11021" width="2.6640625" style="1" customWidth="1"/>
    <col min="11022" max="11041" width="0" style="1" hidden="1" customWidth="1"/>
    <col min="11042" max="11042" width="13.44140625" style="1" customWidth="1"/>
    <col min="11043" max="11043" width="18.109375" style="1" customWidth="1"/>
    <col min="11044" max="11044" width="18.6640625" style="1" customWidth="1"/>
    <col min="11045" max="11045" width="15.44140625" style="1" customWidth="1"/>
    <col min="11046" max="11263" width="11.44140625" style="1"/>
    <col min="11264" max="11264" width="17.44140625" style="1" customWidth="1"/>
    <col min="11265" max="11265" width="9.33203125" style="1" customWidth="1"/>
    <col min="11266" max="11266" width="53.44140625" style="1" customWidth="1"/>
    <col min="11267" max="11267" width="21.88671875" style="1" customWidth="1"/>
    <col min="11268" max="11268" width="18.5546875" style="1" customWidth="1"/>
    <col min="11269" max="11269" width="21.33203125" style="1" customWidth="1"/>
    <col min="11270" max="11272" width="0" style="1" hidden="1" customWidth="1"/>
    <col min="11273" max="11273" width="23.33203125" style="1" customWidth="1"/>
    <col min="11274" max="11275" width="0" style="1" hidden="1" customWidth="1"/>
    <col min="11276" max="11276" width="23.5546875" style="1" customWidth="1"/>
    <col min="11277" max="11277" width="2.6640625" style="1" customWidth="1"/>
    <col min="11278" max="11297" width="0" style="1" hidden="1" customWidth="1"/>
    <col min="11298" max="11298" width="13.44140625" style="1" customWidth="1"/>
    <col min="11299" max="11299" width="18.109375" style="1" customWidth="1"/>
    <col min="11300" max="11300" width="18.6640625" style="1" customWidth="1"/>
    <col min="11301" max="11301" width="15.44140625" style="1" customWidth="1"/>
    <col min="11302" max="11519" width="11.44140625" style="1"/>
    <col min="11520" max="11520" width="17.44140625" style="1" customWidth="1"/>
    <col min="11521" max="11521" width="9.33203125" style="1" customWidth="1"/>
    <col min="11522" max="11522" width="53.44140625" style="1" customWidth="1"/>
    <col min="11523" max="11523" width="21.88671875" style="1" customWidth="1"/>
    <col min="11524" max="11524" width="18.5546875" style="1" customWidth="1"/>
    <col min="11525" max="11525" width="21.33203125" style="1" customWidth="1"/>
    <col min="11526" max="11528" width="0" style="1" hidden="1" customWidth="1"/>
    <col min="11529" max="11529" width="23.33203125" style="1" customWidth="1"/>
    <col min="11530" max="11531" width="0" style="1" hidden="1" customWidth="1"/>
    <col min="11532" max="11532" width="23.5546875" style="1" customWidth="1"/>
    <col min="11533" max="11533" width="2.6640625" style="1" customWidth="1"/>
    <col min="11534" max="11553" width="0" style="1" hidden="1" customWidth="1"/>
    <col min="11554" max="11554" width="13.44140625" style="1" customWidth="1"/>
    <col min="11555" max="11555" width="18.109375" style="1" customWidth="1"/>
    <col min="11556" max="11556" width="18.6640625" style="1" customWidth="1"/>
    <col min="11557" max="11557" width="15.44140625" style="1" customWidth="1"/>
    <col min="11558" max="11775" width="11.44140625" style="1"/>
    <col min="11776" max="11776" width="17.44140625" style="1" customWidth="1"/>
    <col min="11777" max="11777" width="9.33203125" style="1" customWidth="1"/>
    <col min="11778" max="11778" width="53.44140625" style="1" customWidth="1"/>
    <col min="11779" max="11779" width="21.88671875" style="1" customWidth="1"/>
    <col min="11780" max="11780" width="18.5546875" style="1" customWidth="1"/>
    <col min="11781" max="11781" width="21.33203125" style="1" customWidth="1"/>
    <col min="11782" max="11784" width="0" style="1" hidden="1" customWidth="1"/>
    <col min="11785" max="11785" width="23.33203125" style="1" customWidth="1"/>
    <col min="11786" max="11787" width="0" style="1" hidden="1" customWidth="1"/>
    <col min="11788" max="11788" width="23.5546875" style="1" customWidth="1"/>
    <col min="11789" max="11789" width="2.6640625" style="1" customWidth="1"/>
    <col min="11790" max="11809" width="0" style="1" hidden="1" customWidth="1"/>
    <col min="11810" max="11810" width="13.44140625" style="1" customWidth="1"/>
    <col min="11811" max="11811" width="18.109375" style="1" customWidth="1"/>
    <col min="11812" max="11812" width="18.6640625" style="1" customWidth="1"/>
    <col min="11813" max="11813" width="15.44140625" style="1" customWidth="1"/>
    <col min="11814" max="12031" width="11.44140625" style="1"/>
    <col min="12032" max="12032" width="17.44140625" style="1" customWidth="1"/>
    <col min="12033" max="12033" width="9.33203125" style="1" customWidth="1"/>
    <col min="12034" max="12034" width="53.44140625" style="1" customWidth="1"/>
    <col min="12035" max="12035" width="21.88671875" style="1" customWidth="1"/>
    <col min="12036" max="12036" width="18.5546875" style="1" customWidth="1"/>
    <col min="12037" max="12037" width="21.33203125" style="1" customWidth="1"/>
    <col min="12038" max="12040" width="0" style="1" hidden="1" customWidth="1"/>
    <col min="12041" max="12041" width="23.33203125" style="1" customWidth="1"/>
    <col min="12042" max="12043" width="0" style="1" hidden="1" customWidth="1"/>
    <col min="12044" max="12044" width="23.5546875" style="1" customWidth="1"/>
    <col min="12045" max="12045" width="2.6640625" style="1" customWidth="1"/>
    <col min="12046" max="12065" width="0" style="1" hidden="1" customWidth="1"/>
    <col min="12066" max="12066" width="13.44140625" style="1" customWidth="1"/>
    <col min="12067" max="12067" width="18.109375" style="1" customWidth="1"/>
    <col min="12068" max="12068" width="18.6640625" style="1" customWidth="1"/>
    <col min="12069" max="12069" width="15.44140625" style="1" customWidth="1"/>
    <col min="12070" max="12287" width="11.44140625" style="1"/>
    <col min="12288" max="12288" width="17.44140625" style="1" customWidth="1"/>
    <col min="12289" max="12289" width="9.33203125" style="1" customWidth="1"/>
    <col min="12290" max="12290" width="53.44140625" style="1" customWidth="1"/>
    <col min="12291" max="12291" width="21.88671875" style="1" customWidth="1"/>
    <col min="12292" max="12292" width="18.5546875" style="1" customWidth="1"/>
    <col min="12293" max="12293" width="21.33203125" style="1" customWidth="1"/>
    <col min="12294" max="12296" width="0" style="1" hidden="1" customWidth="1"/>
    <col min="12297" max="12297" width="23.33203125" style="1" customWidth="1"/>
    <col min="12298" max="12299" width="0" style="1" hidden="1" customWidth="1"/>
    <col min="12300" max="12300" width="23.5546875" style="1" customWidth="1"/>
    <col min="12301" max="12301" width="2.6640625" style="1" customWidth="1"/>
    <col min="12302" max="12321" width="0" style="1" hidden="1" customWidth="1"/>
    <col min="12322" max="12322" width="13.44140625" style="1" customWidth="1"/>
    <col min="12323" max="12323" width="18.109375" style="1" customWidth="1"/>
    <col min="12324" max="12324" width="18.6640625" style="1" customWidth="1"/>
    <col min="12325" max="12325" width="15.44140625" style="1" customWidth="1"/>
    <col min="12326" max="12543" width="11.44140625" style="1"/>
    <col min="12544" max="12544" width="17.44140625" style="1" customWidth="1"/>
    <col min="12545" max="12545" width="9.33203125" style="1" customWidth="1"/>
    <col min="12546" max="12546" width="53.44140625" style="1" customWidth="1"/>
    <col min="12547" max="12547" width="21.88671875" style="1" customWidth="1"/>
    <col min="12548" max="12548" width="18.5546875" style="1" customWidth="1"/>
    <col min="12549" max="12549" width="21.33203125" style="1" customWidth="1"/>
    <col min="12550" max="12552" width="0" style="1" hidden="1" customWidth="1"/>
    <col min="12553" max="12553" width="23.33203125" style="1" customWidth="1"/>
    <col min="12554" max="12555" width="0" style="1" hidden="1" customWidth="1"/>
    <col min="12556" max="12556" width="23.5546875" style="1" customWidth="1"/>
    <col min="12557" max="12557" width="2.6640625" style="1" customWidth="1"/>
    <col min="12558" max="12577" width="0" style="1" hidden="1" customWidth="1"/>
    <col min="12578" max="12578" width="13.44140625" style="1" customWidth="1"/>
    <col min="12579" max="12579" width="18.109375" style="1" customWidth="1"/>
    <col min="12580" max="12580" width="18.6640625" style="1" customWidth="1"/>
    <col min="12581" max="12581" width="15.44140625" style="1" customWidth="1"/>
    <col min="12582" max="12799" width="11.44140625" style="1"/>
    <col min="12800" max="12800" width="17.44140625" style="1" customWidth="1"/>
    <col min="12801" max="12801" width="9.33203125" style="1" customWidth="1"/>
    <col min="12802" max="12802" width="53.44140625" style="1" customWidth="1"/>
    <col min="12803" max="12803" width="21.88671875" style="1" customWidth="1"/>
    <col min="12804" max="12804" width="18.5546875" style="1" customWidth="1"/>
    <col min="12805" max="12805" width="21.33203125" style="1" customWidth="1"/>
    <col min="12806" max="12808" width="0" style="1" hidden="1" customWidth="1"/>
    <col min="12809" max="12809" width="23.33203125" style="1" customWidth="1"/>
    <col min="12810" max="12811" width="0" style="1" hidden="1" customWidth="1"/>
    <col min="12812" max="12812" width="23.5546875" style="1" customWidth="1"/>
    <col min="12813" max="12813" width="2.6640625" style="1" customWidth="1"/>
    <col min="12814" max="12833" width="0" style="1" hidden="1" customWidth="1"/>
    <col min="12834" max="12834" width="13.44140625" style="1" customWidth="1"/>
    <col min="12835" max="12835" width="18.109375" style="1" customWidth="1"/>
    <col min="12836" max="12836" width="18.6640625" style="1" customWidth="1"/>
    <col min="12837" max="12837" width="15.44140625" style="1" customWidth="1"/>
    <col min="12838" max="13055" width="11.44140625" style="1"/>
    <col min="13056" max="13056" width="17.44140625" style="1" customWidth="1"/>
    <col min="13057" max="13057" width="9.33203125" style="1" customWidth="1"/>
    <col min="13058" max="13058" width="53.44140625" style="1" customWidth="1"/>
    <col min="13059" max="13059" width="21.88671875" style="1" customWidth="1"/>
    <col min="13060" max="13060" width="18.5546875" style="1" customWidth="1"/>
    <col min="13061" max="13061" width="21.33203125" style="1" customWidth="1"/>
    <col min="13062" max="13064" width="0" style="1" hidden="1" customWidth="1"/>
    <col min="13065" max="13065" width="23.33203125" style="1" customWidth="1"/>
    <col min="13066" max="13067" width="0" style="1" hidden="1" customWidth="1"/>
    <col min="13068" max="13068" width="23.5546875" style="1" customWidth="1"/>
    <col min="13069" max="13069" width="2.6640625" style="1" customWidth="1"/>
    <col min="13070" max="13089" width="0" style="1" hidden="1" customWidth="1"/>
    <col min="13090" max="13090" width="13.44140625" style="1" customWidth="1"/>
    <col min="13091" max="13091" width="18.109375" style="1" customWidth="1"/>
    <col min="13092" max="13092" width="18.6640625" style="1" customWidth="1"/>
    <col min="13093" max="13093" width="15.44140625" style="1" customWidth="1"/>
    <col min="13094" max="13311" width="11.44140625" style="1"/>
    <col min="13312" max="13312" width="17.44140625" style="1" customWidth="1"/>
    <col min="13313" max="13313" width="9.33203125" style="1" customWidth="1"/>
    <col min="13314" max="13314" width="53.44140625" style="1" customWidth="1"/>
    <col min="13315" max="13315" width="21.88671875" style="1" customWidth="1"/>
    <col min="13316" max="13316" width="18.5546875" style="1" customWidth="1"/>
    <col min="13317" max="13317" width="21.33203125" style="1" customWidth="1"/>
    <col min="13318" max="13320" width="0" style="1" hidden="1" customWidth="1"/>
    <col min="13321" max="13321" width="23.33203125" style="1" customWidth="1"/>
    <col min="13322" max="13323" width="0" style="1" hidden="1" customWidth="1"/>
    <col min="13324" max="13324" width="23.5546875" style="1" customWidth="1"/>
    <col min="13325" max="13325" width="2.6640625" style="1" customWidth="1"/>
    <col min="13326" max="13345" width="0" style="1" hidden="1" customWidth="1"/>
    <col min="13346" max="13346" width="13.44140625" style="1" customWidth="1"/>
    <col min="13347" max="13347" width="18.109375" style="1" customWidth="1"/>
    <col min="13348" max="13348" width="18.6640625" style="1" customWidth="1"/>
    <col min="13349" max="13349" width="15.44140625" style="1" customWidth="1"/>
    <col min="13350" max="13567" width="11.44140625" style="1"/>
    <col min="13568" max="13568" width="17.44140625" style="1" customWidth="1"/>
    <col min="13569" max="13569" width="9.33203125" style="1" customWidth="1"/>
    <col min="13570" max="13570" width="53.44140625" style="1" customWidth="1"/>
    <col min="13571" max="13571" width="21.88671875" style="1" customWidth="1"/>
    <col min="13572" max="13572" width="18.5546875" style="1" customWidth="1"/>
    <col min="13573" max="13573" width="21.33203125" style="1" customWidth="1"/>
    <col min="13574" max="13576" width="0" style="1" hidden="1" customWidth="1"/>
    <col min="13577" max="13577" width="23.33203125" style="1" customWidth="1"/>
    <col min="13578" max="13579" width="0" style="1" hidden="1" customWidth="1"/>
    <col min="13580" max="13580" width="23.5546875" style="1" customWidth="1"/>
    <col min="13581" max="13581" width="2.6640625" style="1" customWidth="1"/>
    <col min="13582" max="13601" width="0" style="1" hidden="1" customWidth="1"/>
    <col min="13602" max="13602" width="13.44140625" style="1" customWidth="1"/>
    <col min="13603" max="13603" width="18.109375" style="1" customWidth="1"/>
    <col min="13604" max="13604" width="18.6640625" style="1" customWidth="1"/>
    <col min="13605" max="13605" width="15.44140625" style="1" customWidth="1"/>
    <col min="13606" max="13823" width="11.44140625" style="1"/>
    <col min="13824" max="13824" width="17.44140625" style="1" customWidth="1"/>
    <col min="13825" max="13825" width="9.33203125" style="1" customWidth="1"/>
    <col min="13826" max="13826" width="53.44140625" style="1" customWidth="1"/>
    <col min="13827" max="13827" width="21.88671875" style="1" customWidth="1"/>
    <col min="13828" max="13828" width="18.5546875" style="1" customWidth="1"/>
    <col min="13829" max="13829" width="21.33203125" style="1" customWidth="1"/>
    <col min="13830" max="13832" width="0" style="1" hidden="1" customWidth="1"/>
    <col min="13833" max="13833" width="23.33203125" style="1" customWidth="1"/>
    <col min="13834" max="13835" width="0" style="1" hidden="1" customWidth="1"/>
    <col min="13836" max="13836" width="23.5546875" style="1" customWidth="1"/>
    <col min="13837" max="13837" width="2.6640625" style="1" customWidth="1"/>
    <col min="13838" max="13857" width="0" style="1" hidden="1" customWidth="1"/>
    <col min="13858" max="13858" width="13.44140625" style="1" customWidth="1"/>
    <col min="13859" max="13859" width="18.109375" style="1" customWidth="1"/>
    <col min="13860" max="13860" width="18.6640625" style="1" customWidth="1"/>
    <col min="13861" max="13861" width="15.44140625" style="1" customWidth="1"/>
    <col min="13862" max="14079" width="11.44140625" style="1"/>
    <col min="14080" max="14080" width="17.44140625" style="1" customWidth="1"/>
    <col min="14081" max="14081" width="9.33203125" style="1" customWidth="1"/>
    <col min="14082" max="14082" width="53.44140625" style="1" customWidth="1"/>
    <col min="14083" max="14083" width="21.88671875" style="1" customWidth="1"/>
    <col min="14084" max="14084" width="18.5546875" style="1" customWidth="1"/>
    <col min="14085" max="14085" width="21.33203125" style="1" customWidth="1"/>
    <col min="14086" max="14088" width="0" style="1" hidden="1" customWidth="1"/>
    <col min="14089" max="14089" width="23.33203125" style="1" customWidth="1"/>
    <col min="14090" max="14091" width="0" style="1" hidden="1" customWidth="1"/>
    <col min="14092" max="14092" width="23.5546875" style="1" customWidth="1"/>
    <col min="14093" max="14093" width="2.6640625" style="1" customWidth="1"/>
    <col min="14094" max="14113" width="0" style="1" hidden="1" customWidth="1"/>
    <col min="14114" max="14114" width="13.44140625" style="1" customWidth="1"/>
    <col min="14115" max="14115" width="18.109375" style="1" customWidth="1"/>
    <col min="14116" max="14116" width="18.6640625" style="1" customWidth="1"/>
    <col min="14117" max="14117" width="15.44140625" style="1" customWidth="1"/>
    <col min="14118" max="14335" width="11.44140625" style="1"/>
    <col min="14336" max="14336" width="17.44140625" style="1" customWidth="1"/>
    <col min="14337" max="14337" width="9.33203125" style="1" customWidth="1"/>
    <col min="14338" max="14338" width="53.44140625" style="1" customWidth="1"/>
    <col min="14339" max="14339" width="21.88671875" style="1" customWidth="1"/>
    <col min="14340" max="14340" width="18.5546875" style="1" customWidth="1"/>
    <col min="14341" max="14341" width="21.33203125" style="1" customWidth="1"/>
    <col min="14342" max="14344" width="0" style="1" hidden="1" customWidth="1"/>
    <col min="14345" max="14345" width="23.33203125" style="1" customWidth="1"/>
    <col min="14346" max="14347" width="0" style="1" hidden="1" customWidth="1"/>
    <col min="14348" max="14348" width="23.5546875" style="1" customWidth="1"/>
    <col min="14349" max="14349" width="2.6640625" style="1" customWidth="1"/>
    <col min="14350" max="14369" width="0" style="1" hidden="1" customWidth="1"/>
    <col min="14370" max="14370" width="13.44140625" style="1" customWidth="1"/>
    <col min="14371" max="14371" width="18.109375" style="1" customWidth="1"/>
    <col min="14372" max="14372" width="18.6640625" style="1" customWidth="1"/>
    <col min="14373" max="14373" width="15.44140625" style="1" customWidth="1"/>
    <col min="14374" max="14591" width="11.44140625" style="1"/>
    <col min="14592" max="14592" width="17.44140625" style="1" customWidth="1"/>
    <col min="14593" max="14593" width="9.33203125" style="1" customWidth="1"/>
    <col min="14594" max="14594" width="53.44140625" style="1" customWidth="1"/>
    <col min="14595" max="14595" width="21.88671875" style="1" customWidth="1"/>
    <col min="14596" max="14596" width="18.5546875" style="1" customWidth="1"/>
    <col min="14597" max="14597" width="21.33203125" style="1" customWidth="1"/>
    <col min="14598" max="14600" width="0" style="1" hidden="1" customWidth="1"/>
    <col min="14601" max="14601" width="23.33203125" style="1" customWidth="1"/>
    <col min="14602" max="14603" width="0" style="1" hidden="1" customWidth="1"/>
    <col min="14604" max="14604" width="23.5546875" style="1" customWidth="1"/>
    <col min="14605" max="14605" width="2.6640625" style="1" customWidth="1"/>
    <col min="14606" max="14625" width="0" style="1" hidden="1" customWidth="1"/>
    <col min="14626" max="14626" width="13.44140625" style="1" customWidth="1"/>
    <col min="14627" max="14627" width="18.109375" style="1" customWidth="1"/>
    <col min="14628" max="14628" width="18.6640625" style="1" customWidth="1"/>
    <col min="14629" max="14629" width="15.44140625" style="1" customWidth="1"/>
    <col min="14630" max="14847" width="11.44140625" style="1"/>
    <col min="14848" max="14848" width="17.44140625" style="1" customWidth="1"/>
    <col min="14849" max="14849" width="9.33203125" style="1" customWidth="1"/>
    <col min="14850" max="14850" width="53.44140625" style="1" customWidth="1"/>
    <col min="14851" max="14851" width="21.88671875" style="1" customWidth="1"/>
    <col min="14852" max="14852" width="18.5546875" style="1" customWidth="1"/>
    <col min="14853" max="14853" width="21.33203125" style="1" customWidth="1"/>
    <col min="14854" max="14856" width="0" style="1" hidden="1" customWidth="1"/>
    <col min="14857" max="14857" width="23.33203125" style="1" customWidth="1"/>
    <col min="14858" max="14859" width="0" style="1" hidden="1" customWidth="1"/>
    <col min="14860" max="14860" width="23.5546875" style="1" customWidth="1"/>
    <col min="14861" max="14861" width="2.6640625" style="1" customWidth="1"/>
    <col min="14862" max="14881" width="0" style="1" hidden="1" customWidth="1"/>
    <col min="14882" max="14882" width="13.44140625" style="1" customWidth="1"/>
    <col min="14883" max="14883" width="18.109375" style="1" customWidth="1"/>
    <col min="14884" max="14884" width="18.6640625" style="1" customWidth="1"/>
    <col min="14885" max="14885" width="15.44140625" style="1" customWidth="1"/>
    <col min="14886" max="15103" width="11.44140625" style="1"/>
    <col min="15104" max="15104" width="17.44140625" style="1" customWidth="1"/>
    <col min="15105" max="15105" width="9.33203125" style="1" customWidth="1"/>
    <col min="15106" max="15106" width="53.44140625" style="1" customWidth="1"/>
    <col min="15107" max="15107" width="21.88671875" style="1" customWidth="1"/>
    <col min="15108" max="15108" width="18.5546875" style="1" customWidth="1"/>
    <col min="15109" max="15109" width="21.33203125" style="1" customWidth="1"/>
    <col min="15110" max="15112" width="0" style="1" hidden="1" customWidth="1"/>
    <col min="15113" max="15113" width="23.33203125" style="1" customWidth="1"/>
    <col min="15114" max="15115" width="0" style="1" hidden="1" customWidth="1"/>
    <col min="15116" max="15116" width="23.5546875" style="1" customWidth="1"/>
    <col min="15117" max="15117" width="2.6640625" style="1" customWidth="1"/>
    <col min="15118" max="15137" width="0" style="1" hidden="1" customWidth="1"/>
    <col min="15138" max="15138" width="13.44140625" style="1" customWidth="1"/>
    <col min="15139" max="15139" width="18.109375" style="1" customWidth="1"/>
    <col min="15140" max="15140" width="18.6640625" style="1" customWidth="1"/>
    <col min="15141" max="15141" width="15.44140625" style="1" customWidth="1"/>
    <col min="15142" max="15359" width="11.44140625" style="1"/>
    <col min="15360" max="15360" width="17.44140625" style="1" customWidth="1"/>
    <col min="15361" max="15361" width="9.33203125" style="1" customWidth="1"/>
    <col min="15362" max="15362" width="53.44140625" style="1" customWidth="1"/>
    <col min="15363" max="15363" width="21.88671875" style="1" customWidth="1"/>
    <col min="15364" max="15364" width="18.5546875" style="1" customWidth="1"/>
    <col min="15365" max="15365" width="21.33203125" style="1" customWidth="1"/>
    <col min="15366" max="15368" width="0" style="1" hidden="1" customWidth="1"/>
    <col min="15369" max="15369" width="23.33203125" style="1" customWidth="1"/>
    <col min="15370" max="15371" width="0" style="1" hidden="1" customWidth="1"/>
    <col min="15372" max="15372" width="23.5546875" style="1" customWidth="1"/>
    <col min="15373" max="15373" width="2.6640625" style="1" customWidth="1"/>
    <col min="15374" max="15393" width="0" style="1" hidden="1" customWidth="1"/>
    <col min="15394" max="15394" width="13.44140625" style="1" customWidth="1"/>
    <col min="15395" max="15395" width="18.109375" style="1" customWidth="1"/>
    <col min="15396" max="15396" width="18.6640625" style="1" customWidth="1"/>
    <col min="15397" max="15397" width="15.44140625" style="1" customWidth="1"/>
    <col min="15398" max="15615" width="11.44140625" style="1"/>
    <col min="15616" max="15616" width="17.44140625" style="1" customWidth="1"/>
    <col min="15617" max="15617" width="9.33203125" style="1" customWidth="1"/>
    <col min="15618" max="15618" width="53.44140625" style="1" customWidth="1"/>
    <col min="15619" max="15619" width="21.88671875" style="1" customWidth="1"/>
    <col min="15620" max="15620" width="18.5546875" style="1" customWidth="1"/>
    <col min="15621" max="15621" width="21.33203125" style="1" customWidth="1"/>
    <col min="15622" max="15624" width="0" style="1" hidden="1" customWidth="1"/>
    <col min="15625" max="15625" width="23.33203125" style="1" customWidth="1"/>
    <col min="15626" max="15627" width="0" style="1" hidden="1" customWidth="1"/>
    <col min="15628" max="15628" width="23.5546875" style="1" customWidth="1"/>
    <col min="15629" max="15629" width="2.6640625" style="1" customWidth="1"/>
    <col min="15630" max="15649" width="0" style="1" hidden="1" customWidth="1"/>
    <col min="15650" max="15650" width="13.44140625" style="1" customWidth="1"/>
    <col min="15651" max="15651" width="18.109375" style="1" customWidth="1"/>
    <col min="15652" max="15652" width="18.6640625" style="1" customWidth="1"/>
    <col min="15653" max="15653" width="15.44140625" style="1" customWidth="1"/>
    <col min="15654" max="15871" width="11.44140625" style="1"/>
    <col min="15872" max="15872" width="17.44140625" style="1" customWidth="1"/>
    <col min="15873" max="15873" width="9.33203125" style="1" customWidth="1"/>
    <col min="15874" max="15874" width="53.44140625" style="1" customWidth="1"/>
    <col min="15875" max="15875" width="21.88671875" style="1" customWidth="1"/>
    <col min="15876" max="15876" width="18.5546875" style="1" customWidth="1"/>
    <col min="15877" max="15877" width="21.33203125" style="1" customWidth="1"/>
    <col min="15878" max="15880" width="0" style="1" hidden="1" customWidth="1"/>
    <col min="15881" max="15881" width="23.33203125" style="1" customWidth="1"/>
    <col min="15882" max="15883" width="0" style="1" hidden="1" customWidth="1"/>
    <col min="15884" max="15884" width="23.5546875" style="1" customWidth="1"/>
    <col min="15885" max="15885" width="2.6640625" style="1" customWidth="1"/>
    <col min="15886" max="15905" width="0" style="1" hidden="1" customWidth="1"/>
    <col min="15906" max="15906" width="13.44140625" style="1" customWidth="1"/>
    <col min="15907" max="15907" width="18.109375" style="1" customWidth="1"/>
    <col min="15908" max="15908" width="18.6640625" style="1" customWidth="1"/>
    <col min="15909" max="15909" width="15.44140625" style="1" customWidth="1"/>
    <col min="15910" max="16127" width="11.44140625" style="1"/>
    <col min="16128" max="16128" width="17.44140625" style="1" customWidth="1"/>
    <col min="16129" max="16129" width="9.33203125" style="1" customWidth="1"/>
    <col min="16130" max="16130" width="53.44140625" style="1" customWidth="1"/>
    <col min="16131" max="16131" width="21.88671875" style="1" customWidth="1"/>
    <col min="16132" max="16132" width="18.5546875" style="1" customWidth="1"/>
    <col min="16133" max="16133" width="21.33203125" style="1" customWidth="1"/>
    <col min="16134" max="16136" width="0" style="1" hidden="1" customWidth="1"/>
    <col min="16137" max="16137" width="23.33203125" style="1" customWidth="1"/>
    <col min="16138" max="16139" width="0" style="1" hidden="1" customWidth="1"/>
    <col min="16140" max="16140" width="23.5546875" style="1" customWidth="1"/>
    <col min="16141" max="16141" width="2.6640625" style="1" customWidth="1"/>
    <col min="16142" max="16161" width="0" style="1" hidden="1" customWidth="1"/>
    <col min="16162" max="16162" width="13.44140625" style="1" customWidth="1"/>
    <col min="16163" max="16163" width="18.109375" style="1" customWidth="1"/>
    <col min="16164" max="16164" width="18.6640625" style="1" customWidth="1"/>
    <col min="16165" max="16165" width="15.44140625" style="1" customWidth="1"/>
    <col min="16166" max="16384" width="11.44140625" style="1"/>
  </cols>
  <sheetData>
    <row r="1" spans="1:37" ht="15" thickBot="1" x14ac:dyDescent="0.35"/>
    <row r="2" spans="1:37" ht="9" customHeight="1" x14ac:dyDescent="0.3">
      <c r="A2" s="102"/>
      <c r="B2" s="103"/>
      <c r="C2" s="104"/>
      <c r="D2" s="104"/>
      <c r="E2" s="105"/>
      <c r="F2" s="106"/>
      <c r="G2" s="106"/>
      <c r="H2" s="106"/>
      <c r="I2" s="106"/>
      <c r="J2" s="106"/>
      <c r="K2" s="106"/>
      <c r="L2" s="106"/>
      <c r="M2" s="107"/>
    </row>
    <row r="3" spans="1:37" s="16" customFormat="1" x14ac:dyDescent="0.3">
      <c r="A3" s="95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7"/>
    </row>
    <row r="4" spans="1:37" s="16" customFormat="1" x14ac:dyDescent="0.3">
      <c r="A4" s="95" t="s">
        <v>62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37" ht="13.5" customHeight="1" x14ac:dyDescent="0.3">
      <c r="A5" s="7" t="s">
        <v>2</v>
      </c>
      <c r="M5" s="6"/>
    </row>
    <row r="6" spans="1:37" ht="3" customHeight="1" x14ac:dyDescent="0.3">
      <c r="A6" s="2"/>
      <c r="M6" s="8"/>
    </row>
    <row r="7" spans="1:37" x14ac:dyDescent="0.3">
      <c r="A7" s="2" t="s">
        <v>3</v>
      </c>
      <c r="C7" s="1" t="s">
        <v>4</v>
      </c>
      <c r="F7" s="4" t="s">
        <v>63</v>
      </c>
      <c r="J7" s="4" t="s">
        <v>6</v>
      </c>
      <c r="K7" s="1"/>
      <c r="M7" s="6" t="s">
        <v>64</v>
      </c>
    </row>
    <row r="8" spans="1:37" ht="6" customHeight="1" thickBot="1" x14ac:dyDescent="0.35">
      <c r="A8" s="87"/>
      <c r="B8" s="88"/>
      <c r="C8" s="89"/>
      <c r="D8" s="89"/>
      <c r="E8" s="108"/>
      <c r="F8" s="90"/>
      <c r="G8" s="90"/>
      <c r="H8" s="90"/>
      <c r="I8" s="90"/>
      <c r="J8" s="90"/>
      <c r="K8" s="90"/>
      <c r="L8" s="90"/>
      <c r="M8" s="91"/>
    </row>
    <row r="9" spans="1:37" s="16" customFormat="1" ht="64.95" customHeight="1" thickBot="1" x14ac:dyDescent="0.35">
      <c r="A9" s="11" t="s">
        <v>8</v>
      </c>
      <c r="B9" s="12"/>
      <c r="C9" s="12" t="s">
        <v>9</v>
      </c>
      <c r="D9" s="109" t="s">
        <v>65</v>
      </c>
      <c r="E9" s="110" t="s">
        <v>66</v>
      </c>
      <c r="F9" s="109" t="s">
        <v>67</v>
      </c>
      <c r="G9" s="109"/>
      <c r="H9" s="109"/>
      <c r="I9" s="109"/>
      <c r="J9" s="109" t="s">
        <v>68</v>
      </c>
      <c r="K9" s="109" t="s">
        <v>69</v>
      </c>
      <c r="L9" s="109" t="s">
        <v>70</v>
      </c>
      <c r="M9" s="111" t="s">
        <v>71</v>
      </c>
      <c r="AI9" s="112"/>
    </row>
    <row r="10" spans="1:37" ht="25.5" customHeight="1" thickBot="1" x14ac:dyDescent="0.35">
      <c r="A10" s="113" t="s">
        <v>22</v>
      </c>
      <c r="B10" s="18"/>
      <c r="C10" s="114" t="s">
        <v>72</v>
      </c>
      <c r="D10" s="115">
        <f>+D11</f>
        <v>424284707065.60999</v>
      </c>
      <c r="E10" s="116">
        <f>+E11</f>
        <v>0</v>
      </c>
      <c r="F10" s="21">
        <f t="shared" ref="F10:F22" si="0">+D10-E10</f>
        <v>424284707065.60999</v>
      </c>
      <c r="G10" s="115"/>
      <c r="H10" s="115"/>
      <c r="I10" s="21"/>
      <c r="J10" s="115">
        <f t="shared" ref="J10:M11" si="1">+J11</f>
        <v>424274457261.60999</v>
      </c>
      <c r="K10" s="115" t="e">
        <f t="shared" si="1"/>
        <v>#REF!</v>
      </c>
      <c r="L10" s="115" t="e">
        <f t="shared" si="1"/>
        <v>#REF!</v>
      </c>
      <c r="M10" s="117">
        <f t="shared" si="1"/>
        <v>424274457261.60999</v>
      </c>
      <c r="N10" s="118">
        <f>+M10/F10</f>
        <v>0.99997584215544588</v>
      </c>
      <c r="AI10" s="119">
        <f t="shared" ref="AI10:AI22" si="2">+M10/F10</f>
        <v>0.99997584215544588</v>
      </c>
      <c r="AJ10" s="120">
        <f>+D10-F10</f>
        <v>0</v>
      </c>
    </row>
    <row r="11" spans="1:37" s="16" customFormat="1" ht="28.5" customHeight="1" x14ac:dyDescent="0.3">
      <c r="A11" s="23" t="s">
        <v>24</v>
      </c>
      <c r="B11" s="24"/>
      <c r="C11" s="25" t="s">
        <v>25</v>
      </c>
      <c r="D11" s="26">
        <f>+D12</f>
        <v>424284707065.60999</v>
      </c>
      <c r="E11" s="116">
        <f>+E12</f>
        <v>0</v>
      </c>
      <c r="F11" s="27">
        <f t="shared" si="0"/>
        <v>424284707065.60999</v>
      </c>
      <c r="G11" s="26"/>
      <c r="H11" s="26"/>
      <c r="I11" s="27"/>
      <c r="J11" s="26">
        <f t="shared" si="1"/>
        <v>424274457261.60999</v>
      </c>
      <c r="K11" s="26" t="e">
        <f t="shared" si="1"/>
        <v>#REF!</v>
      </c>
      <c r="L11" s="26" t="e">
        <f t="shared" si="1"/>
        <v>#REF!</v>
      </c>
      <c r="M11" s="121">
        <f t="shared" si="1"/>
        <v>424274457261.60999</v>
      </c>
      <c r="N11" s="122">
        <f>+M11/F11</f>
        <v>0.99997584215544588</v>
      </c>
      <c r="AI11" s="123">
        <f t="shared" si="2"/>
        <v>0.99997584215544588</v>
      </c>
      <c r="AJ11" s="120">
        <f t="shared" ref="AJ11:AJ22" si="3">+D11-F11</f>
        <v>0</v>
      </c>
    </row>
    <row r="12" spans="1:37" s="16" customFormat="1" ht="24.75" customHeight="1" x14ac:dyDescent="0.3">
      <c r="A12" s="29" t="s">
        <v>73</v>
      </c>
      <c r="B12" s="30"/>
      <c r="C12" s="42" t="s">
        <v>27</v>
      </c>
      <c r="D12" s="124">
        <f>+D13+D17+D21+D34+D38+D43+D58+D62+D54+D79+D75</f>
        <v>424284707065.60999</v>
      </c>
      <c r="E12" s="116">
        <f>+E13+E17+E21+E34+E38+E43+E58+E62+E54+E79+E75</f>
        <v>0</v>
      </c>
      <c r="F12" s="27">
        <f t="shared" si="0"/>
        <v>424284707065.60999</v>
      </c>
      <c r="G12" s="124"/>
      <c r="H12" s="124"/>
      <c r="I12" s="32"/>
      <c r="J12" s="124">
        <f>+J13+J17+J21+J34+J38+J43+J58+J62+J54+J79+J75</f>
        <v>424274457261.60999</v>
      </c>
      <c r="K12" s="124" t="e">
        <f>+K13+K17+K21+K34+K38+K43+K58+K62+K54+K79+K75</f>
        <v>#REF!</v>
      </c>
      <c r="L12" s="124" t="e">
        <f>+L13+L17+L21+L34+L38+L43+L58+L62+L54+L79+L75</f>
        <v>#REF!</v>
      </c>
      <c r="M12" s="124">
        <f>+M13+M17+M21+M34+M38+M43+M58+M62+M54+M79+M75</f>
        <v>424274457261.60999</v>
      </c>
      <c r="N12" s="122">
        <f>+M12/F12</f>
        <v>0.99997584215544588</v>
      </c>
      <c r="AI12" s="123">
        <f t="shared" si="2"/>
        <v>0.99997584215544588</v>
      </c>
      <c r="AJ12" s="120">
        <f t="shared" si="3"/>
        <v>0</v>
      </c>
    </row>
    <row r="13" spans="1:37" ht="63.6" customHeight="1" x14ac:dyDescent="0.3">
      <c r="A13" s="29" t="s">
        <v>74</v>
      </c>
      <c r="B13" s="35"/>
      <c r="C13" s="42" t="s">
        <v>75</v>
      </c>
      <c r="D13" s="124">
        <f t="shared" ref="D13:E15" si="4">+D14</f>
        <v>113519695</v>
      </c>
      <c r="E13" s="116">
        <f t="shared" si="4"/>
        <v>0</v>
      </c>
      <c r="F13" s="27">
        <f t="shared" si="0"/>
        <v>113519695</v>
      </c>
      <c r="G13" s="124"/>
      <c r="H13" s="124"/>
      <c r="I13" s="32"/>
      <c r="J13" s="124">
        <f t="shared" ref="J13:M15" si="5">+J14</f>
        <v>113519695</v>
      </c>
      <c r="K13" s="124">
        <f t="shared" si="5"/>
        <v>0</v>
      </c>
      <c r="L13" s="124">
        <f t="shared" si="5"/>
        <v>0</v>
      </c>
      <c r="M13" s="125">
        <f t="shared" si="5"/>
        <v>113519695</v>
      </c>
      <c r="N13" s="118">
        <f>+M13/F13</f>
        <v>1</v>
      </c>
      <c r="AI13" s="119">
        <f t="shared" si="2"/>
        <v>1</v>
      </c>
      <c r="AJ13" s="120">
        <f t="shared" si="3"/>
        <v>0</v>
      </c>
    </row>
    <row r="14" spans="1:37" ht="63" customHeight="1" x14ac:dyDescent="0.3">
      <c r="A14" s="29" t="s">
        <v>76</v>
      </c>
      <c r="B14" s="35"/>
      <c r="C14" s="42" t="s">
        <v>75</v>
      </c>
      <c r="D14" s="124">
        <f t="shared" si="4"/>
        <v>113519695</v>
      </c>
      <c r="E14" s="116">
        <f t="shared" si="4"/>
        <v>0</v>
      </c>
      <c r="F14" s="27">
        <f t="shared" si="0"/>
        <v>113519695</v>
      </c>
      <c r="G14" s="124"/>
      <c r="H14" s="124"/>
      <c r="I14" s="32"/>
      <c r="J14" s="124">
        <f t="shared" si="5"/>
        <v>113519695</v>
      </c>
      <c r="K14" s="124">
        <f t="shared" si="5"/>
        <v>0</v>
      </c>
      <c r="L14" s="124">
        <f t="shared" si="5"/>
        <v>0</v>
      </c>
      <c r="M14" s="125">
        <f t="shared" si="5"/>
        <v>113519695</v>
      </c>
      <c r="N14" s="118"/>
      <c r="AI14" s="119">
        <f t="shared" si="2"/>
        <v>1</v>
      </c>
      <c r="AJ14" s="120">
        <f t="shared" si="3"/>
        <v>0</v>
      </c>
      <c r="AK14" s="126"/>
    </row>
    <row r="15" spans="1:37" ht="30.75" customHeight="1" x14ac:dyDescent="0.3">
      <c r="A15" s="29" t="s">
        <v>77</v>
      </c>
      <c r="B15" s="35"/>
      <c r="C15" s="42" t="s">
        <v>32</v>
      </c>
      <c r="D15" s="124">
        <f t="shared" si="4"/>
        <v>113519695</v>
      </c>
      <c r="E15" s="116">
        <f t="shared" si="4"/>
        <v>0</v>
      </c>
      <c r="F15" s="32">
        <f t="shared" si="0"/>
        <v>113519695</v>
      </c>
      <c r="G15" s="124"/>
      <c r="H15" s="124"/>
      <c r="I15" s="32"/>
      <c r="J15" s="32">
        <f t="shared" si="5"/>
        <v>113519695</v>
      </c>
      <c r="K15" s="32">
        <f t="shared" si="5"/>
        <v>0</v>
      </c>
      <c r="L15" s="32">
        <f t="shared" si="5"/>
        <v>0</v>
      </c>
      <c r="M15" s="33">
        <f t="shared" si="5"/>
        <v>113519695</v>
      </c>
      <c r="N15" s="118"/>
      <c r="AI15" s="119">
        <f t="shared" si="2"/>
        <v>1</v>
      </c>
      <c r="AJ15" s="120">
        <f t="shared" si="3"/>
        <v>0</v>
      </c>
    </row>
    <row r="16" spans="1:37" ht="28.5" customHeight="1" x14ac:dyDescent="0.3">
      <c r="A16" s="34" t="s">
        <v>78</v>
      </c>
      <c r="B16" s="35">
        <v>10</v>
      </c>
      <c r="C16" s="127" t="s">
        <v>34</v>
      </c>
      <c r="D16" s="128">
        <v>113519695</v>
      </c>
      <c r="E16" s="129">
        <v>0</v>
      </c>
      <c r="F16" s="37">
        <f t="shared" si="0"/>
        <v>113519695</v>
      </c>
      <c r="G16" s="128"/>
      <c r="H16" s="128"/>
      <c r="I16" s="37"/>
      <c r="J16" s="37">
        <v>113519695</v>
      </c>
      <c r="K16" s="37"/>
      <c r="L16" s="37"/>
      <c r="M16" s="39">
        <v>113519695</v>
      </c>
      <c r="N16" s="118"/>
      <c r="AI16" s="119">
        <f t="shared" si="2"/>
        <v>1</v>
      </c>
      <c r="AJ16" s="120">
        <f t="shared" si="3"/>
        <v>0</v>
      </c>
    </row>
    <row r="17" spans="1:36" s="16" customFormat="1" ht="83.25" customHeight="1" x14ac:dyDescent="0.3">
      <c r="A17" s="29" t="s">
        <v>79</v>
      </c>
      <c r="B17" s="30"/>
      <c r="C17" s="42" t="s">
        <v>80</v>
      </c>
      <c r="D17" s="124">
        <f t="shared" ref="D17:E19" si="6">+D18</f>
        <v>58835996</v>
      </c>
      <c r="E17" s="116">
        <f t="shared" si="6"/>
        <v>0</v>
      </c>
      <c r="F17" s="27">
        <f t="shared" si="0"/>
        <v>58835996</v>
      </c>
      <c r="G17" s="124"/>
      <c r="H17" s="124"/>
      <c r="I17" s="32"/>
      <c r="J17" s="124">
        <f t="shared" ref="J17:M19" si="7">+J18</f>
        <v>58835996</v>
      </c>
      <c r="K17" s="124">
        <f t="shared" si="7"/>
        <v>-58835996</v>
      </c>
      <c r="L17" s="124">
        <f t="shared" si="7"/>
        <v>117671992</v>
      </c>
      <c r="M17" s="125">
        <f t="shared" si="7"/>
        <v>58835996</v>
      </c>
      <c r="N17" s="122"/>
      <c r="AI17" s="123">
        <f t="shared" si="2"/>
        <v>1</v>
      </c>
      <c r="AJ17" s="120">
        <f t="shared" si="3"/>
        <v>0</v>
      </c>
    </row>
    <row r="18" spans="1:36" s="16" customFormat="1" ht="80.25" customHeight="1" x14ac:dyDescent="0.3">
      <c r="A18" s="29" t="s">
        <v>81</v>
      </c>
      <c r="B18" s="30"/>
      <c r="C18" s="42" t="s">
        <v>80</v>
      </c>
      <c r="D18" s="124">
        <f t="shared" si="6"/>
        <v>58835996</v>
      </c>
      <c r="E18" s="116">
        <f t="shared" si="6"/>
        <v>0</v>
      </c>
      <c r="F18" s="27">
        <f t="shared" si="0"/>
        <v>58835996</v>
      </c>
      <c r="G18" s="124"/>
      <c r="H18" s="124"/>
      <c r="I18" s="32"/>
      <c r="J18" s="124">
        <f t="shared" si="7"/>
        <v>58835996</v>
      </c>
      <c r="K18" s="124">
        <f t="shared" si="7"/>
        <v>-58835996</v>
      </c>
      <c r="L18" s="124">
        <f t="shared" si="7"/>
        <v>117671992</v>
      </c>
      <c r="M18" s="125">
        <f t="shared" si="7"/>
        <v>58835996</v>
      </c>
      <c r="N18" s="122"/>
      <c r="AI18" s="123">
        <f t="shared" si="2"/>
        <v>1</v>
      </c>
      <c r="AJ18" s="120">
        <f t="shared" si="3"/>
        <v>0</v>
      </c>
    </row>
    <row r="19" spans="1:36" ht="28.5" customHeight="1" x14ac:dyDescent="0.3">
      <c r="A19" s="29" t="s">
        <v>82</v>
      </c>
      <c r="B19" s="35"/>
      <c r="C19" s="42" t="s">
        <v>32</v>
      </c>
      <c r="D19" s="124">
        <f t="shared" si="6"/>
        <v>58835996</v>
      </c>
      <c r="E19" s="116">
        <f t="shared" si="6"/>
        <v>0</v>
      </c>
      <c r="F19" s="32">
        <f t="shared" si="0"/>
        <v>58835996</v>
      </c>
      <c r="G19" s="124"/>
      <c r="H19" s="124"/>
      <c r="I19" s="32"/>
      <c r="J19" s="32">
        <f t="shared" si="7"/>
        <v>58835996</v>
      </c>
      <c r="K19" s="32">
        <f t="shared" si="7"/>
        <v>-58835996</v>
      </c>
      <c r="L19" s="32">
        <f t="shared" si="7"/>
        <v>117671992</v>
      </c>
      <c r="M19" s="33">
        <f t="shared" si="7"/>
        <v>58835996</v>
      </c>
      <c r="N19" s="118"/>
      <c r="AI19" s="119">
        <f t="shared" si="2"/>
        <v>1</v>
      </c>
      <c r="AJ19" s="120">
        <f t="shared" si="3"/>
        <v>0</v>
      </c>
    </row>
    <row r="20" spans="1:36" ht="30" customHeight="1" x14ac:dyDescent="0.3">
      <c r="A20" s="34" t="s">
        <v>83</v>
      </c>
      <c r="B20" s="35">
        <v>10</v>
      </c>
      <c r="C20" s="127" t="s">
        <v>34</v>
      </c>
      <c r="D20" s="128">
        <v>58835996</v>
      </c>
      <c r="E20" s="129">
        <v>0</v>
      </c>
      <c r="F20" s="37">
        <f t="shared" si="0"/>
        <v>58835996</v>
      </c>
      <c r="G20" s="128"/>
      <c r="H20" s="128"/>
      <c r="I20" s="37"/>
      <c r="J20" s="37">
        <v>58835996</v>
      </c>
      <c r="K20" s="37">
        <f t="shared" ref="K20:L20" si="8">+I20-J20</f>
        <v>-58835996</v>
      </c>
      <c r="L20" s="37">
        <f t="shared" si="8"/>
        <v>117671992</v>
      </c>
      <c r="M20" s="39">
        <v>58835996</v>
      </c>
      <c r="N20" s="118"/>
      <c r="AI20" s="119">
        <f t="shared" si="2"/>
        <v>1</v>
      </c>
      <c r="AJ20" s="120">
        <f t="shared" si="3"/>
        <v>0</v>
      </c>
    </row>
    <row r="21" spans="1:36" ht="53.25" customHeight="1" x14ac:dyDescent="0.3">
      <c r="A21" s="29" t="s">
        <v>84</v>
      </c>
      <c r="B21" s="30"/>
      <c r="C21" s="42" t="s">
        <v>85</v>
      </c>
      <c r="D21" s="124">
        <f>+D22</f>
        <v>57970789728.610001</v>
      </c>
      <c r="E21" s="116">
        <f>+E22</f>
        <v>0</v>
      </c>
      <c r="F21" s="27">
        <f t="shared" si="0"/>
        <v>57970789728.610001</v>
      </c>
      <c r="G21" s="124"/>
      <c r="H21" s="124"/>
      <c r="I21" s="32"/>
      <c r="J21" s="124">
        <f t="shared" ref="J21:M21" si="9">+J22</f>
        <v>57960539924.610001</v>
      </c>
      <c r="K21" s="124">
        <f t="shared" si="9"/>
        <v>57960539924.610001</v>
      </c>
      <c r="L21" s="124">
        <f t="shared" si="9"/>
        <v>0</v>
      </c>
      <c r="M21" s="125">
        <f t="shared" si="9"/>
        <v>57960539924.610001</v>
      </c>
      <c r="N21" s="118"/>
      <c r="AI21" s="119"/>
      <c r="AJ21" s="120">
        <f t="shared" si="3"/>
        <v>0</v>
      </c>
    </row>
    <row r="22" spans="1:36" ht="56.25" customHeight="1" thickBot="1" x14ac:dyDescent="0.35">
      <c r="A22" s="130" t="s">
        <v>86</v>
      </c>
      <c r="B22" s="131"/>
      <c r="C22" s="132" t="s">
        <v>85</v>
      </c>
      <c r="D22" s="133">
        <f>+D32</f>
        <v>57970789728.610001</v>
      </c>
      <c r="E22" s="116">
        <f>+E32</f>
        <v>0</v>
      </c>
      <c r="F22" s="134">
        <f t="shared" si="0"/>
        <v>57970789728.610001</v>
      </c>
      <c r="G22" s="133"/>
      <c r="H22" s="133"/>
      <c r="I22" s="135"/>
      <c r="J22" s="133">
        <f t="shared" ref="J22:M22" si="10">+J32</f>
        <v>57960539924.610001</v>
      </c>
      <c r="K22" s="133">
        <f t="shared" si="10"/>
        <v>57960539924.610001</v>
      </c>
      <c r="L22" s="133">
        <f t="shared" si="10"/>
        <v>0</v>
      </c>
      <c r="M22" s="136">
        <f t="shared" si="10"/>
        <v>57960539924.610001</v>
      </c>
      <c r="N22" s="118"/>
      <c r="AI22" s="119">
        <f t="shared" si="2"/>
        <v>0.99982319019547627</v>
      </c>
      <c r="AJ22" s="120">
        <f t="shared" si="3"/>
        <v>0</v>
      </c>
    </row>
    <row r="23" spans="1:36" ht="12.75" customHeight="1" x14ac:dyDescent="0.3">
      <c r="A23" s="137"/>
      <c r="C23" s="138"/>
      <c r="D23" s="139"/>
      <c r="E23" s="5"/>
      <c r="F23" s="140"/>
      <c r="G23" s="139"/>
      <c r="H23" s="139"/>
      <c r="I23" s="140"/>
      <c r="J23" s="140"/>
      <c r="K23" s="140"/>
      <c r="L23" s="140"/>
      <c r="M23" s="140"/>
      <c r="N23" s="118"/>
    </row>
    <row r="24" spans="1:36" ht="12.75" customHeight="1" thickBot="1" x14ac:dyDescent="0.35">
      <c r="A24" s="137"/>
      <c r="C24" s="138"/>
      <c r="D24" s="139"/>
      <c r="E24" s="5"/>
      <c r="F24" s="140"/>
      <c r="G24" s="139"/>
      <c r="H24" s="139"/>
      <c r="I24" s="140"/>
      <c r="J24" s="140"/>
      <c r="K24" s="140"/>
      <c r="L24" s="140"/>
      <c r="M24" s="140"/>
      <c r="N24" s="118"/>
    </row>
    <row r="25" spans="1:36" x14ac:dyDescent="0.3">
      <c r="A25" s="92" t="s">
        <v>0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4"/>
    </row>
    <row r="26" spans="1:36" x14ac:dyDescent="0.3">
      <c r="A26" s="95" t="s">
        <v>62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7"/>
    </row>
    <row r="27" spans="1:36" ht="13.5" customHeight="1" x14ac:dyDescent="0.3">
      <c r="A27" s="7" t="s">
        <v>2</v>
      </c>
      <c r="D27" s="141"/>
      <c r="M27" s="6"/>
    </row>
    <row r="28" spans="1:36" ht="2.25" customHeight="1" x14ac:dyDescent="0.3">
      <c r="A28" s="2"/>
      <c r="M28" s="8"/>
    </row>
    <row r="29" spans="1:36" ht="18.75" customHeight="1" x14ac:dyDescent="0.3">
      <c r="A29" s="2" t="s">
        <v>3</v>
      </c>
      <c r="C29" s="1" t="s">
        <v>4</v>
      </c>
      <c r="F29" s="4" t="str">
        <f>F7</f>
        <v>MES:</v>
      </c>
      <c r="J29" s="4" t="str">
        <f>J7</f>
        <v>ENERO</v>
      </c>
      <c r="K29" s="1"/>
      <c r="M29" s="6" t="str">
        <f>M7</f>
        <v>VIGENCIA: 2019</v>
      </c>
    </row>
    <row r="30" spans="1:36" ht="4.5" customHeight="1" thickBot="1" x14ac:dyDescent="0.35">
      <c r="A30" s="87"/>
      <c r="B30" s="88"/>
      <c r="C30" s="89"/>
      <c r="D30" s="89"/>
      <c r="E30" s="108"/>
      <c r="F30" s="90"/>
      <c r="G30" s="90"/>
      <c r="H30" s="90"/>
      <c r="I30" s="90"/>
      <c r="J30" s="90"/>
      <c r="K30" s="90"/>
      <c r="L30" s="90"/>
      <c r="M30" s="91"/>
    </row>
    <row r="31" spans="1:36" s="16" customFormat="1" ht="63" customHeight="1" thickBot="1" x14ac:dyDescent="0.35">
      <c r="A31" s="53" t="s">
        <v>8</v>
      </c>
      <c r="B31" s="54"/>
      <c r="C31" s="54" t="s">
        <v>9</v>
      </c>
      <c r="D31" s="109" t="s">
        <v>65</v>
      </c>
      <c r="E31" s="110" t="s">
        <v>66</v>
      </c>
      <c r="F31" s="109" t="s">
        <v>67</v>
      </c>
      <c r="G31" s="109"/>
      <c r="H31" s="109"/>
      <c r="I31" s="109"/>
      <c r="J31" s="109" t="s">
        <v>68</v>
      </c>
      <c r="K31" s="109" t="s">
        <v>69</v>
      </c>
      <c r="L31" s="109" t="s">
        <v>70</v>
      </c>
      <c r="M31" s="111" t="s">
        <v>71</v>
      </c>
    </row>
    <row r="32" spans="1:36" ht="35.4" customHeight="1" x14ac:dyDescent="0.3">
      <c r="A32" s="23" t="s">
        <v>87</v>
      </c>
      <c r="B32" s="142"/>
      <c r="C32" s="25" t="s">
        <v>32</v>
      </c>
      <c r="D32" s="26">
        <f>+D33</f>
        <v>57970789728.610001</v>
      </c>
      <c r="E32" s="116">
        <f>+E33</f>
        <v>0</v>
      </c>
      <c r="F32" s="27">
        <f t="shared" ref="F32:F45" si="11">+D32-E32</f>
        <v>57970789728.610001</v>
      </c>
      <c r="G32" s="26"/>
      <c r="H32" s="26"/>
      <c r="I32" s="27"/>
      <c r="J32" s="27">
        <f t="shared" ref="J32:M32" si="12">+J33</f>
        <v>57960539924.610001</v>
      </c>
      <c r="K32" s="27">
        <f t="shared" si="12"/>
        <v>57960539924.610001</v>
      </c>
      <c r="L32" s="27">
        <f t="shared" si="12"/>
        <v>0</v>
      </c>
      <c r="M32" s="28">
        <f t="shared" si="12"/>
        <v>57960539924.610001</v>
      </c>
      <c r="N32" s="118"/>
      <c r="AI32" s="119"/>
      <c r="AJ32" s="120">
        <f t="shared" ref="AJ32:AJ45" si="13">+D32-F32</f>
        <v>0</v>
      </c>
    </row>
    <row r="33" spans="1:37" s="138" customFormat="1" ht="22.2" customHeight="1" x14ac:dyDescent="0.3">
      <c r="A33" s="34" t="s">
        <v>88</v>
      </c>
      <c r="B33" s="35">
        <v>10</v>
      </c>
      <c r="C33" s="127" t="s">
        <v>34</v>
      </c>
      <c r="D33" s="128">
        <v>57970789728.610001</v>
      </c>
      <c r="E33" s="129">
        <v>0</v>
      </c>
      <c r="F33" s="37">
        <f t="shared" si="11"/>
        <v>57970789728.610001</v>
      </c>
      <c r="G33" s="128"/>
      <c r="H33" s="128"/>
      <c r="I33" s="37"/>
      <c r="J33" s="37">
        <v>57960539924.610001</v>
      </c>
      <c r="K33" s="37">
        <v>57960539924.610001</v>
      </c>
      <c r="L33" s="37">
        <f t="shared" ref="L33" si="14">+J33-K33</f>
        <v>0</v>
      </c>
      <c r="M33" s="39">
        <v>57960539924.610001</v>
      </c>
      <c r="N33" s="118"/>
      <c r="AI33" s="119">
        <f t="shared" ref="AI33:AI43" si="15">+M33/F33</f>
        <v>0.99982319019547627</v>
      </c>
      <c r="AJ33" s="120">
        <f t="shared" si="13"/>
        <v>0</v>
      </c>
    </row>
    <row r="34" spans="1:37" s="143" customFormat="1" ht="78.75" customHeight="1" x14ac:dyDescent="0.3">
      <c r="A34" s="29" t="s">
        <v>28</v>
      </c>
      <c r="B34" s="30"/>
      <c r="C34" s="42" t="s">
        <v>29</v>
      </c>
      <c r="D34" s="124">
        <f t="shared" ref="D34:E36" si="16">+D35</f>
        <v>225816475</v>
      </c>
      <c r="E34" s="116">
        <f t="shared" si="16"/>
        <v>0</v>
      </c>
      <c r="F34" s="32">
        <f t="shared" si="11"/>
        <v>225816475</v>
      </c>
      <c r="G34" s="124"/>
      <c r="H34" s="124"/>
      <c r="I34" s="32"/>
      <c r="J34" s="124">
        <f>+J35</f>
        <v>225816475</v>
      </c>
      <c r="K34" s="124">
        <f t="shared" ref="K34:M36" si="17">+K35</f>
        <v>-225816475</v>
      </c>
      <c r="L34" s="124">
        <f t="shared" si="17"/>
        <v>451632950</v>
      </c>
      <c r="M34" s="125">
        <f t="shared" si="17"/>
        <v>225816475</v>
      </c>
      <c r="N34" s="122">
        <f t="shared" ref="N34:N41" si="18">+M34/F34</f>
        <v>1</v>
      </c>
      <c r="AI34" s="123">
        <f t="shared" si="15"/>
        <v>1</v>
      </c>
      <c r="AJ34" s="120">
        <f t="shared" si="13"/>
        <v>0</v>
      </c>
    </row>
    <row r="35" spans="1:37" s="143" customFormat="1" ht="77.25" customHeight="1" x14ac:dyDescent="0.3">
      <c r="A35" s="29" t="s">
        <v>30</v>
      </c>
      <c r="B35" s="30"/>
      <c r="C35" s="42" t="s">
        <v>29</v>
      </c>
      <c r="D35" s="124">
        <f t="shared" si="16"/>
        <v>225816475</v>
      </c>
      <c r="E35" s="116">
        <f t="shared" si="16"/>
        <v>0</v>
      </c>
      <c r="F35" s="32">
        <f t="shared" si="11"/>
        <v>225816475</v>
      </c>
      <c r="G35" s="124"/>
      <c r="H35" s="124"/>
      <c r="I35" s="32"/>
      <c r="J35" s="124">
        <f t="shared" ref="J35:J36" si="19">+J36</f>
        <v>225816475</v>
      </c>
      <c r="K35" s="124">
        <f t="shared" si="17"/>
        <v>-225816475</v>
      </c>
      <c r="L35" s="124">
        <f t="shared" si="17"/>
        <v>451632950</v>
      </c>
      <c r="M35" s="125">
        <f t="shared" si="17"/>
        <v>225816475</v>
      </c>
      <c r="N35" s="122">
        <f t="shared" si="18"/>
        <v>1</v>
      </c>
      <c r="AI35" s="123">
        <f t="shared" si="15"/>
        <v>1</v>
      </c>
      <c r="AJ35" s="120">
        <f t="shared" si="13"/>
        <v>0</v>
      </c>
    </row>
    <row r="36" spans="1:37" ht="27.75" customHeight="1" x14ac:dyDescent="0.3">
      <c r="A36" s="29" t="s">
        <v>31</v>
      </c>
      <c r="B36" s="35"/>
      <c r="C36" s="42" t="s">
        <v>32</v>
      </c>
      <c r="D36" s="124">
        <f t="shared" si="16"/>
        <v>225816475</v>
      </c>
      <c r="E36" s="116">
        <f t="shared" si="16"/>
        <v>0</v>
      </c>
      <c r="F36" s="32">
        <f t="shared" si="11"/>
        <v>225816475</v>
      </c>
      <c r="G36" s="124"/>
      <c r="H36" s="124"/>
      <c r="I36" s="32"/>
      <c r="J36" s="32">
        <f t="shared" si="19"/>
        <v>225816475</v>
      </c>
      <c r="K36" s="32">
        <f t="shared" si="17"/>
        <v>-225816475</v>
      </c>
      <c r="L36" s="32">
        <f t="shared" si="17"/>
        <v>451632950</v>
      </c>
      <c r="M36" s="33">
        <f t="shared" si="17"/>
        <v>225816475</v>
      </c>
      <c r="N36" s="118"/>
      <c r="AI36" s="119"/>
      <c r="AJ36" s="120">
        <f t="shared" si="13"/>
        <v>0</v>
      </c>
    </row>
    <row r="37" spans="1:37" s="138" customFormat="1" ht="22.2" customHeight="1" x14ac:dyDescent="0.3">
      <c r="A37" s="34" t="s">
        <v>33</v>
      </c>
      <c r="B37" s="35">
        <v>10</v>
      </c>
      <c r="C37" s="127" t="s">
        <v>34</v>
      </c>
      <c r="D37" s="128">
        <v>225816475</v>
      </c>
      <c r="E37" s="129">
        <v>0</v>
      </c>
      <c r="F37" s="37">
        <f t="shared" si="11"/>
        <v>225816475</v>
      </c>
      <c r="G37" s="128"/>
      <c r="H37" s="128"/>
      <c r="I37" s="37"/>
      <c r="J37" s="37">
        <v>225816475</v>
      </c>
      <c r="K37" s="37">
        <f t="shared" ref="K37:L37" si="20">+I37-J37</f>
        <v>-225816475</v>
      </c>
      <c r="L37" s="37">
        <f t="shared" si="20"/>
        <v>451632950</v>
      </c>
      <c r="M37" s="39">
        <v>225816475</v>
      </c>
      <c r="N37" s="118">
        <f t="shared" si="18"/>
        <v>1</v>
      </c>
      <c r="AI37" s="119">
        <f t="shared" si="15"/>
        <v>1</v>
      </c>
      <c r="AJ37" s="120">
        <f t="shared" si="13"/>
        <v>0</v>
      </c>
    </row>
    <row r="38" spans="1:37" s="143" customFormat="1" ht="49.5" customHeight="1" x14ac:dyDescent="0.3">
      <c r="A38" s="29" t="s">
        <v>89</v>
      </c>
      <c r="B38" s="30"/>
      <c r="C38" s="42" t="s">
        <v>90</v>
      </c>
      <c r="D38" s="124">
        <f>+D39</f>
        <v>213111205108</v>
      </c>
      <c r="E38" s="116">
        <f>+E39</f>
        <v>0</v>
      </c>
      <c r="F38" s="32">
        <f t="shared" si="11"/>
        <v>213111205108</v>
      </c>
      <c r="G38" s="124"/>
      <c r="H38" s="124"/>
      <c r="I38" s="32"/>
      <c r="J38" s="124">
        <f>+J39</f>
        <v>213111205108</v>
      </c>
      <c r="K38" s="124">
        <f t="shared" ref="K38:M39" si="21">+K39</f>
        <v>-213111205108</v>
      </c>
      <c r="L38" s="124">
        <f t="shared" si="21"/>
        <v>426222410216</v>
      </c>
      <c r="M38" s="125">
        <f t="shared" si="21"/>
        <v>213111205108</v>
      </c>
      <c r="N38" s="122">
        <f t="shared" si="18"/>
        <v>1</v>
      </c>
      <c r="O38" s="144">
        <f>+M38-10384330698</f>
        <v>202726874410</v>
      </c>
      <c r="AI38" s="123">
        <f t="shared" si="15"/>
        <v>1</v>
      </c>
      <c r="AJ38" s="120">
        <f t="shared" si="13"/>
        <v>0</v>
      </c>
    </row>
    <row r="39" spans="1:37" s="143" customFormat="1" ht="52.2" customHeight="1" x14ac:dyDescent="0.3">
      <c r="A39" s="29" t="s">
        <v>91</v>
      </c>
      <c r="B39" s="30"/>
      <c r="C39" s="42" t="s">
        <v>90</v>
      </c>
      <c r="D39" s="124">
        <f>+D40</f>
        <v>213111205108</v>
      </c>
      <c r="E39" s="116">
        <f>+E40</f>
        <v>0</v>
      </c>
      <c r="F39" s="32">
        <f t="shared" si="11"/>
        <v>213111205108</v>
      </c>
      <c r="G39" s="124"/>
      <c r="H39" s="124"/>
      <c r="I39" s="32"/>
      <c r="J39" s="124">
        <f>+J40</f>
        <v>213111205108</v>
      </c>
      <c r="K39" s="124">
        <f t="shared" si="21"/>
        <v>-213111205108</v>
      </c>
      <c r="L39" s="124">
        <f t="shared" si="21"/>
        <v>426222410216</v>
      </c>
      <c r="M39" s="125">
        <f t="shared" si="21"/>
        <v>213111205108</v>
      </c>
      <c r="N39" s="122">
        <f t="shared" si="18"/>
        <v>1</v>
      </c>
      <c r="AI39" s="123">
        <f t="shared" si="15"/>
        <v>1</v>
      </c>
      <c r="AJ39" s="120">
        <f t="shared" si="13"/>
        <v>0</v>
      </c>
    </row>
    <row r="40" spans="1:37" ht="25.5" customHeight="1" x14ac:dyDescent="0.3">
      <c r="A40" s="29" t="s">
        <v>92</v>
      </c>
      <c r="B40" s="35"/>
      <c r="C40" s="42" t="s">
        <v>32</v>
      </c>
      <c r="D40" s="124">
        <f>+D41+D42</f>
        <v>213111205108</v>
      </c>
      <c r="E40" s="116">
        <f>+E41+E42</f>
        <v>0</v>
      </c>
      <c r="F40" s="32">
        <f t="shared" si="11"/>
        <v>213111205108</v>
      </c>
      <c r="G40" s="124"/>
      <c r="H40" s="124"/>
      <c r="I40" s="32"/>
      <c r="J40" s="32">
        <f>+J41+J42</f>
        <v>213111205108</v>
      </c>
      <c r="K40" s="32">
        <f t="shared" ref="K40:L40" si="22">+K41+K42</f>
        <v>-213111205108</v>
      </c>
      <c r="L40" s="32">
        <f t="shared" si="22"/>
        <v>426222410216</v>
      </c>
      <c r="M40" s="33">
        <f>+M41+M42</f>
        <v>213111205108</v>
      </c>
      <c r="N40" s="118">
        <f t="shared" si="18"/>
        <v>1</v>
      </c>
      <c r="AI40" s="119">
        <f t="shared" si="15"/>
        <v>1</v>
      </c>
      <c r="AJ40" s="120">
        <f t="shared" si="13"/>
        <v>0</v>
      </c>
    </row>
    <row r="41" spans="1:37" s="138" customFormat="1" ht="22.2" customHeight="1" x14ac:dyDescent="0.3">
      <c r="A41" s="34" t="s">
        <v>93</v>
      </c>
      <c r="B41" s="35">
        <v>10</v>
      </c>
      <c r="C41" s="127" t="s">
        <v>34</v>
      </c>
      <c r="D41" s="128">
        <v>504300646</v>
      </c>
      <c r="E41" s="129">
        <v>0</v>
      </c>
      <c r="F41" s="37">
        <f t="shared" si="11"/>
        <v>504300646</v>
      </c>
      <c r="G41" s="128"/>
      <c r="H41" s="128"/>
      <c r="I41" s="37"/>
      <c r="J41" s="37">
        <v>504300646</v>
      </c>
      <c r="K41" s="37">
        <f t="shared" ref="K41:L42" si="23">+I41-J41</f>
        <v>-504300646</v>
      </c>
      <c r="L41" s="37">
        <f t="shared" si="23"/>
        <v>1008601292</v>
      </c>
      <c r="M41" s="39">
        <v>504300646</v>
      </c>
      <c r="N41" s="118">
        <f t="shared" si="18"/>
        <v>1</v>
      </c>
      <c r="AI41" s="119">
        <f t="shared" si="15"/>
        <v>1</v>
      </c>
      <c r="AJ41" s="120">
        <f t="shared" si="13"/>
        <v>0</v>
      </c>
    </row>
    <row r="42" spans="1:37" s="138" customFormat="1" ht="22.2" customHeight="1" x14ac:dyDescent="0.3">
      <c r="A42" s="34" t="s">
        <v>93</v>
      </c>
      <c r="B42" s="145">
        <v>11</v>
      </c>
      <c r="C42" s="127" t="s">
        <v>34</v>
      </c>
      <c r="D42" s="128">
        <v>212606904462</v>
      </c>
      <c r="E42" s="129">
        <v>0</v>
      </c>
      <c r="F42" s="37">
        <f t="shared" si="11"/>
        <v>212606904462</v>
      </c>
      <c r="G42" s="128"/>
      <c r="H42" s="128"/>
      <c r="I42" s="37"/>
      <c r="J42" s="37">
        <v>212606904462</v>
      </c>
      <c r="K42" s="37">
        <f t="shared" si="23"/>
        <v>-212606904462</v>
      </c>
      <c r="L42" s="37">
        <f t="shared" si="23"/>
        <v>425213808924</v>
      </c>
      <c r="M42" s="39">
        <v>212606904462</v>
      </c>
      <c r="N42" s="118"/>
      <c r="AI42" s="119">
        <f t="shared" si="15"/>
        <v>1</v>
      </c>
      <c r="AJ42" s="120">
        <f t="shared" si="13"/>
        <v>0</v>
      </c>
      <c r="AK42" s="146">
        <f>+F42-7807353898</f>
        <v>204799550564</v>
      </c>
    </row>
    <row r="43" spans="1:37" ht="63.75" customHeight="1" x14ac:dyDescent="0.3">
      <c r="A43" s="23" t="s">
        <v>94</v>
      </c>
      <c r="B43" s="24"/>
      <c r="C43" s="25" t="s">
        <v>95</v>
      </c>
      <c r="D43" s="124">
        <f>+D44</f>
        <v>30876023</v>
      </c>
      <c r="E43" s="116">
        <f>+E44</f>
        <v>0</v>
      </c>
      <c r="F43" s="32">
        <f t="shared" si="11"/>
        <v>30876023</v>
      </c>
      <c r="G43" s="124"/>
      <c r="H43" s="124"/>
      <c r="I43" s="32"/>
      <c r="J43" s="124">
        <f t="shared" ref="J43:M44" si="24">+J44</f>
        <v>30876023</v>
      </c>
      <c r="K43" s="124">
        <f t="shared" si="24"/>
        <v>57960539924.610001</v>
      </c>
      <c r="L43" s="124">
        <f t="shared" si="24"/>
        <v>-57929663901.610001</v>
      </c>
      <c r="M43" s="125">
        <f t="shared" si="24"/>
        <v>30876023</v>
      </c>
      <c r="AI43" s="1">
        <f t="shared" si="15"/>
        <v>1</v>
      </c>
      <c r="AJ43" s="120">
        <f t="shared" si="13"/>
        <v>0</v>
      </c>
    </row>
    <row r="44" spans="1:37" ht="63.75" customHeight="1" x14ac:dyDescent="0.3">
      <c r="A44" s="23" t="s">
        <v>96</v>
      </c>
      <c r="B44" s="24"/>
      <c r="C44" s="25" t="s">
        <v>95</v>
      </c>
      <c r="D44" s="124">
        <f>+D45</f>
        <v>30876023</v>
      </c>
      <c r="E44" s="116">
        <f>+E45</f>
        <v>0</v>
      </c>
      <c r="F44" s="32">
        <f t="shared" si="11"/>
        <v>30876023</v>
      </c>
      <c r="G44" s="124"/>
      <c r="H44" s="124"/>
      <c r="I44" s="32"/>
      <c r="J44" s="124">
        <f t="shared" si="24"/>
        <v>30876023</v>
      </c>
      <c r="K44" s="124">
        <f t="shared" si="24"/>
        <v>57960539924.610001</v>
      </c>
      <c r="L44" s="124">
        <f t="shared" si="24"/>
        <v>-57929663901.610001</v>
      </c>
      <c r="M44" s="125">
        <f t="shared" si="24"/>
        <v>30876023</v>
      </c>
      <c r="AJ44" s="120">
        <f t="shared" si="13"/>
        <v>0</v>
      </c>
    </row>
    <row r="45" spans="1:37" ht="23.25" customHeight="1" thickBot="1" x14ac:dyDescent="0.35">
      <c r="A45" s="130" t="s">
        <v>97</v>
      </c>
      <c r="B45" s="147"/>
      <c r="C45" s="132" t="s">
        <v>32</v>
      </c>
      <c r="D45" s="133">
        <f>+D53</f>
        <v>30876023</v>
      </c>
      <c r="E45" s="116">
        <f>+E53</f>
        <v>0</v>
      </c>
      <c r="F45" s="135">
        <f t="shared" si="11"/>
        <v>30876023</v>
      </c>
      <c r="G45" s="133"/>
      <c r="H45" s="133"/>
      <c r="I45" s="135"/>
      <c r="J45" s="133">
        <f t="shared" ref="J45:M45" si="25">+J53</f>
        <v>30876023</v>
      </c>
      <c r="K45" s="133">
        <f t="shared" si="25"/>
        <v>57960539924.610001</v>
      </c>
      <c r="L45" s="133">
        <f t="shared" si="25"/>
        <v>-57929663901.610001</v>
      </c>
      <c r="M45" s="136">
        <f t="shared" si="25"/>
        <v>30876023</v>
      </c>
      <c r="N45" s="118"/>
      <c r="AI45" s="119"/>
      <c r="AJ45" s="120">
        <f t="shared" si="13"/>
        <v>0</v>
      </c>
    </row>
    <row r="46" spans="1:37" ht="15" thickBot="1" x14ac:dyDescent="0.35"/>
    <row r="47" spans="1:37" x14ac:dyDescent="0.3">
      <c r="A47" s="92" t="s">
        <v>0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4"/>
    </row>
    <row r="48" spans="1:37" x14ac:dyDescent="0.3">
      <c r="A48" s="95" t="s">
        <v>62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7"/>
    </row>
    <row r="49" spans="1:36" x14ac:dyDescent="0.3">
      <c r="A49" s="7" t="s">
        <v>2</v>
      </c>
      <c r="D49" s="141"/>
      <c r="M49" s="6"/>
    </row>
    <row r="50" spans="1:36" ht="5.4" customHeight="1" x14ac:dyDescent="0.3">
      <c r="A50" s="2"/>
      <c r="M50" s="8"/>
    </row>
    <row r="51" spans="1:36" ht="15" thickBot="1" x14ac:dyDescent="0.35">
      <c r="A51" s="87" t="s">
        <v>3</v>
      </c>
      <c r="B51" s="88"/>
      <c r="C51" s="89" t="s">
        <v>4</v>
      </c>
      <c r="D51" s="89"/>
      <c r="E51" s="108"/>
      <c r="F51" s="90" t="str">
        <f>F7</f>
        <v>MES:</v>
      </c>
      <c r="G51" s="90"/>
      <c r="H51" s="90"/>
      <c r="I51" s="90"/>
      <c r="J51" s="90" t="str">
        <f>J7</f>
        <v>ENERO</v>
      </c>
      <c r="K51" s="89"/>
      <c r="L51" s="90"/>
      <c r="M51" s="91" t="str">
        <f>M7</f>
        <v>VIGENCIA: 2019</v>
      </c>
    </row>
    <row r="52" spans="1:36" ht="55.8" thickBot="1" x14ac:dyDescent="0.35">
      <c r="A52" s="53" t="s">
        <v>8</v>
      </c>
      <c r="B52" s="54"/>
      <c r="C52" s="54" t="s">
        <v>9</v>
      </c>
      <c r="D52" s="109" t="s">
        <v>65</v>
      </c>
      <c r="E52" s="110" t="s">
        <v>66</v>
      </c>
      <c r="F52" s="109" t="s">
        <v>67</v>
      </c>
      <c r="G52" s="109"/>
      <c r="H52" s="109"/>
      <c r="I52" s="109"/>
      <c r="J52" s="109" t="s">
        <v>68</v>
      </c>
      <c r="K52" s="109" t="s">
        <v>69</v>
      </c>
      <c r="L52" s="109" t="s">
        <v>70</v>
      </c>
      <c r="M52" s="111" t="s">
        <v>71</v>
      </c>
    </row>
    <row r="53" spans="1:36" ht="29.4" customHeight="1" x14ac:dyDescent="0.3">
      <c r="A53" s="34" t="s">
        <v>98</v>
      </c>
      <c r="B53" s="35">
        <v>10</v>
      </c>
      <c r="C53" s="127" t="s">
        <v>34</v>
      </c>
      <c r="D53" s="128">
        <v>30876023</v>
      </c>
      <c r="E53" s="129">
        <v>0</v>
      </c>
      <c r="F53" s="37">
        <f t="shared" ref="F53:F66" si="26">+D53-E53</f>
        <v>30876023</v>
      </c>
      <c r="G53" s="128"/>
      <c r="H53" s="128"/>
      <c r="I53" s="37"/>
      <c r="J53" s="37">
        <v>30876023</v>
      </c>
      <c r="K53" s="37">
        <v>57960539924.610001</v>
      </c>
      <c r="L53" s="37">
        <f t="shared" ref="L53" si="27">+J53-K53</f>
        <v>-57929663901.610001</v>
      </c>
      <c r="M53" s="39">
        <v>30876023</v>
      </c>
      <c r="AJ53" s="120">
        <f t="shared" ref="AJ53:AJ66" si="28">+D53-F53</f>
        <v>0</v>
      </c>
    </row>
    <row r="54" spans="1:36" ht="62.4" x14ac:dyDescent="0.3">
      <c r="A54" s="29" t="s">
        <v>99</v>
      </c>
      <c r="B54" s="30"/>
      <c r="C54" s="42" t="s">
        <v>100</v>
      </c>
      <c r="D54" s="124">
        <f t="shared" ref="D54:E56" si="29">+D55</f>
        <v>86297915</v>
      </c>
      <c r="E54" s="116">
        <f t="shared" si="29"/>
        <v>0</v>
      </c>
      <c r="F54" s="32">
        <f t="shared" si="26"/>
        <v>86297915</v>
      </c>
      <c r="G54" s="124"/>
      <c r="H54" s="124"/>
      <c r="I54" s="32"/>
      <c r="J54" s="124">
        <f>+J55</f>
        <v>86297915</v>
      </c>
      <c r="K54" s="124">
        <f t="shared" ref="K54:L56" si="30">+K55</f>
        <v>-86297915</v>
      </c>
      <c r="L54" s="124">
        <f t="shared" si="30"/>
        <v>172595830</v>
      </c>
      <c r="M54" s="125">
        <f>+M55</f>
        <v>86297915</v>
      </c>
      <c r="AJ54" s="120">
        <f t="shared" si="28"/>
        <v>0</v>
      </c>
    </row>
    <row r="55" spans="1:36" ht="66" customHeight="1" x14ac:dyDescent="0.3">
      <c r="A55" s="29" t="s">
        <v>101</v>
      </c>
      <c r="B55" s="30"/>
      <c r="C55" s="42" t="s">
        <v>100</v>
      </c>
      <c r="D55" s="124">
        <f t="shared" si="29"/>
        <v>86297915</v>
      </c>
      <c r="E55" s="116">
        <f t="shared" si="29"/>
        <v>0</v>
      </c>
      <c r="F55" s="32">
        <f t="shared" si="26"/>
        <v>86297915</v>
      </c>
      <c r="G55" s="124"/>
      <c r="H55" s="124"/>
      <c r="I55" s="32"/>
      <c r="J55" s="124">
        <f>+J56</f>
        <v>86297915</v>
      </c>
      <c r="K55" s="124">
        <f t="shared" si="30"/>
        <v>-86297915</v>
      </c>
      <c r="L55" s="124">
        <f t="shared" si="30"/>
        <v>172595830</v>
      </c>
      <c r="M55" s="125">
        <f>+M56</f>
        <v>86297915</v>
      </c>
      <c r="AJ55" s="120">
        <f t="shared" si="28"/>
        <v>0</v>
      </c>
    </row>
    <row r="56" spans="1:36" ht="35.4" customHeight="1" x14ac:dyDescent="0.3">
      <c r="A56" s="29" t="s">
        <v>102</v>
      </c>
      <c r="B56" s="35"/>
      <c r="C56" s="42" t="s">
        <v>32</v>
      </c>
      <c r="D56" s="124">
        <f t="shared" si="29"/>
        <v>86297915</v>
      </c>
      <c r="E56" s="116">
        <f t="shared" si="29"/>
        <v>0</v>
      </c>
      <c r="F56" s="32">
        <f t="shared" si="26"/>
        <v>86297915</v>
      </c>
      <c r="G56" s="124"/>
      <c r="H56" s="124"/>
      <c r="I56" s="32"/>
      <c r="J56" s="32">
        <f>+J57</f>
        <v>86297915</v>
      </c>
      <c r="K56" s="32">
        <f t="shared" si="30"/>
        <v>-86297915</v>
      </c>
      <c r="L56" s="32">
        <f t="shared" si="30"/>
        <v>172595830</v>
      </c>
      <c r="M56" s="33">
        <f>+M57</f>
        <v>86297915</v>
      </c>
      <c r="N56" s="118"/>
      <c r="AI56" s="119"/>
      <c r="AJ56" s="120">
        <f t="shared" si="28"/>
        <v>0</v>
      </c>
    </row>
    <row r="57" spans="1:36" ht="28.95" customHeight="1" x14ac:dyDescent="0.3">
      <c r="A57" s="34" t="s">
        <v>103</v>
      </c>
      <c r="B57" s="35">
        <v>10</v>
      </c>
      <c r="C57" s="127" t="s">
        <v>34</v>
      </c>
      <c r="D57" s="128">
        <v>86297915</v>
      </c>
      <c r="E57" s="129">
        <v>0</v>
      </c>
      <c r="F57" s="37">
        <f t="shared" si="26"/>
        <v>86297915</v>
      </c>
      <c r="G57" s="128"/>
      <c r="H57" s="128"/>
      <c r="I57" s="37"/>
      <c r="J57" s="37">
        <v>86297915</v>
      </c>
      <c r="K57" s="37">
        <f t="shared" ref="K57:L57" si="31">+I57-J57</f>
        <v>-86297915</v>
      </c>
      <c r="L57" s="37">
        <f t="shared" si="31"/>
        <v>172595830</v>
      </c>
      <c r="M57" s="39">
        <v>86297915</v>
      </c>
      <c r="AJ57" s="120">
        <f t="shared" si="28"/>
        <v>0</v>
      </c>
    </row>
    <row r="58" spans="1:36" ht="63.75" customHeight="1" x14ac:dyDescent="0.3">
      <c r="A58" s="29" t="s">
        <v>104</v>
      </c>
      <c r="B58" s="30"/>
      <c r="C58" s="42" t="s">
        <v>105</v>
      </c>
      <c r="D58" s="124">
        <f t="shared" ref="D58:E60" si="32">+D59</f>
        <v>64702928113</v>
      </c>
      <c r="E58" s="116">
        <f t="shared" si="32"/>
        <v>0</v>
      </c>
      <c r="F58" s="32">
        <f t="shared" si="26"/>
        <v>64702928113</v>
      </c>
      <c r="G58" s="124"/>
      <c r="H58" s="124"/>
      <c r="I58" s="32"/>
      <c r="J58" s="124">
        <f>+J59</f>
        <v>64702928113</v>
      </c>
      <c r="K58" s="124">
        <f t="shared" ref="K58:L60" si="33">+K59</f>
        <v>-64702928113</v>
      </c>
      <c r="L58" s="124">
        <f t="shared" si="33"/>
        <v>129405856226</v>
      </c>
      <c r="M58" s="125">
        <f>+M59</f>
        <v>64702928113</v>
      </c>
      <c r="AJ58" s="120">
        <f t="shared" si="28"/>
        <v>0</v>
      </c>
    </row>
    <row r="59" spans="1:36" ht="49.95" customHeight="1" x14ac:dyDescent="0.3">
      <c r="A59" s="29" t="s">
        <v>106</v>
      </c>
      <c r="B59" s="30"/>
      <c r="C59" s="42" t="s">
        <v>105</v>
      </c>
      <c r="D59" s="124">
        <f t="shared" si="32"/>
        <v>64702928113</v>
      </c>
      <c r="E59" s="116">
        <f t="shared" si="32"/>
        <v>0</v>
      </c>
      <c r="F59" s="32">
        <f t="shared" si="26"/>
        <v>64702928113</v>
      </c>
      <c r="G59" s="124"/>
      <c r="H59" s="124"/>
      <c r="I59" s="32"/>
      <c r="J59" s="124">
        <f>+J60</f>
        <v>64702928113</v>
      </c>
      <c r="K59" s="124">
        <f t="shared" si="33"/>
        <v>-64702928113</v>
      </c>
      <c r="L59" s="124">
        <f t="shared" si="33"/>
        <v>129405856226</v>
      </c>
      <c r="M59" s="125">
        <f>+M60</f>
        <v>64702928113</v>
      </c>
      <c r="AJ59" s="120">
        <f t="shared" si="28"/>
        <v>0</v>
      </c>
    </row>
    <row r="60" spans="1:36" ht="35.4" customHeight="1" x14ac:dyDescent="0.3">
      <c r="A60" s="29" t="s">
        <v>107</v>
      </c>
      <c r="B60" s="35"/>
      <c r="C60" s="42" t="s">
        <v>32</v>
      </c>
      <c r="D60" s="124">
        <f t="shared" si="32"/>
        <v>64702928113</v>
      </c>
      <c r="E60" s="116">
        <f t="shared" si="32"/>
        <v>0</v>
      </c>
      <c r="F60" s="32">
        <f t="shared" si="26"/>
        <v>64702928113</v>
      </c>
      <c r="G60" s="124"/>
      <c r="H60" s="124"/>
      <c r="I60" s="32"/>
      <c r="J60" s="32">
        <f>+J61</f>
        <v>64702928113</v>
      </c>
      <c r="K60" s="32">
        <f t="shared" si="33"/>
        <v>-64702928113</v>
      </c>
      <c r="L60" s="32">
        <f t="shared" si="33"/>
        <v>129405856226</v>
      </c>
      <c r="M60" s="33">
        <f>+M61</f>
        <v>64702928113</v>
      </c>
      <c r="N60" s="118"/>
      <c r="AI60" s="119"/>
      <c r="AJ60" s="120">
        <f t="shared" si="28"/>
        <v>0</v>
      </c>
    </row>
    <row r="61" spans="1:36" ht="28.95" customHeight="1" x14ac:dyDescent="0.3">
      <c r="A61" s="34" t="s">
        <v>108</v>
      </c>
      <c r="B61" s="35">
        <v>10</v>
      </c>
      <c r="C61" s="127" t="s">
        <v>34</v>
      </c>
      <c r="D61" s="128">
        <v>64702928113</v>
      </c>
      <c r="E61" s="129">
        <v>0</v>
      </c>
      <c r="F61" s="37">
        <f t="shared" si="26"/>
        <v>64702928113</v>
      </c>
      <c r="G61" s="128"/>
      <c r="H61" s="128"/>
      <c r="I61" s="37"/>
      <c r="J61" s="37">
        <v>64702928113</v>
      </c>
      <c r="K61" s="37">
        <f t="shared" ref="K61:L61" si="34">+I61-J61</f>
        <v>-64702928113</v>
      </c>
      <c r="L61" s="37">
        <f t="shared" si="34"/>
        <v>129405856226</v>
      </c>
      <c r="M61" s="39">
        <v>64702928113</v>
      </c>
      <c r="AJ61" s="120">
        <f t="shared" si="28"/>
        <v>0</v>
      </c>
    </row>
    <row r="62" spans="1:36" ht="65.25" customHeight="1" x14ac:dyDescent="0.3">
      <c r="A62" s="29" t="s">
        <v>109</v>
      </c>
      <c r="B62" s="30"/>
      <c r="C62" s="42" t="s">
        <v>110</v>
      </c>
      <c r="D62" s="124">
        <f>+D63</f>
        <v>87731726479</v>
      </c>
      <c r="E62" s="116">
        <f>+E63</f>
        <v>0</v>
      </c>
      <c r="F62" s="32">
        <f t="shared" si="26"/>
        <v>87731726479</v>
      </c>
      <c r="G62" s="124"/>
      <c r="H62" s="124"/>
      <c r="I62" s="32"/>
      <c r="J62" s="124">
        <f>+J63</f>
        <v>87731726479</v>
      </c>
      <c r="K62" s="124">
        <f t="shared" ref="K62:L63" si="35">+K63</f>
        <v>-87731726479</v>
      </c>
      <c r="L62" s="124">
        <f t="shared" si="35"/>
        <v>175463452958</v>
      </c>
      <c r="M62" s="125">
        <f>+M63</f>
        <v>87731726479</v>
      </c>
      <c r="AJ62" s="120">
        <f t="shared" si="28"/>
        <v>0</v>
      </c>
    </row>
    <row r="63" spans="1:36" ht="70.5" customHeight="1" x14ac:dyDescent="0.3">
      <c r="A63" s="29" t="s">
        <v>111</v>
      </c>
      <c r="B63" s="30"/>
      <c r="C63" s="42" t="s">
        <v>110</v>
      </c>
      <c r="D63" s="124">
        <f>+D64</f>
        <v>87731726479</v>
      </c>
      <c r="E63" s="116">
        <f>+E64</f>
        <v>0</v>
      </c>
      <c r="F63" s="32">
        <f t="shared" si="26"/>
        <v>87731726479</v>
      </c>
      <c r="G63" s="124"/>
      <c r="H63" s="124"/>
      <c r="I63" s="32"/>
      <c r="J63" s="124">
        <f>+J64</f>
        <v>87731726479</v>
      </c>
      <c r="K63" s="124">
        <f t="shared" si="35"/>
        <v>-87731726479</v>
      </c>
      <c r="L63" s="124">
        <f t="shared" si="35"/>
        <v>175463452958</v>
      </c>
      <c r="M63" s="125">
        <f>+M64</f>
        <v>87731726479</v>
      </c>
      <c r="AJ63" s="120">
        <f t="shared" si="28"/>
        <v>0</v>
      </c>
    </row>
    <row r="64" spans="1:36" ht="35.4" customHeight="1" x14ac:dyDescent="0.3">
      <c r="A64" s="29" t="s">
        <v>112</v>
      </c>
      <c r="B64" s="35"/>
      <c r="C64" s="42" t="s">
        <v>32</v>
      </c>
      <c r="D64" s="124">
        <f>+D65+D66</f>
        <v>87731726479</v>
      </c>
      <c r="E64" s="116">
        <f>+E65+E66</f>
        <v>0</v>
      </c>
      <c r="F64" s="32">
        <f t="shared" si="26"/>
        <v>87731726479</v>
      </c>
      <c r="G64" s="124"/>
      <c r="H64" s="124"/>
      <c r="I64" s="32"/>
      <c r="J64" s="32">
        <f t="shared" ref="J64:M64" si="36">+J65+J66</f>
        <v>87731726479</v>
      </c>
      <c r="K64" s="32">
        <f t="shared" si="36"/>
        <v>-87731726479</v>
      </c>
      <c r="L64" s="32">
        <f t="shared" si="36"/>
        <v>175463452958</v>
      </c>
      <c r="M64" s="33">
        <f t="shared" si="36"/>
        <v>87731726479</v>
      </c>
      <c r="N64" s="118"/>
      <c r="AI64" s="119"/>
      <c r="AJ64" s="120">
        <f t="shared" si="28"/>
        <v>0</v>
      </c>
    </row>
    <row r="65" spans="1:36" ht="28.95" customHeight="1" x14ac:dyDescent="0.3">
      <c r="A65" s="34" t="s">
        <v>113</v>
      </c>
      <c r="B65" s="35">
        <v>10</v>
      </c>
      <c r="C65" s="127" t="s">
        <v>34</v>
      </c>
      <c r="D65" s="128">
        <v>34193671109</v>
      </c>
      <c r="E65" s="129">
        <v>0</v>
      </c>
      <c r="F65" s="37">
        <f t="shared" si="26"/>
        <v>34193671109</v>
      </c>
      <c r="G65" s="128"/>
      <c r="H65" s="128"/>
      <c r="I65" s="37"/>
      <c r="J65" s="37">
        <v>34193671109</v>
      </c>
      <c r="K65" s="37">
        <f t="shared" ref="K65:L66" si="37">+I65-J65</f>
        <v>-34193671109</v>
      </c>
      <c r="L65" s="37">
        <f t="shared" si="37"/>
        <v>68387342218</v>
      </c>
      <c r="M65" s="39">
        <v>34193671109</v>
      </c>
      <c r="AJ65" s="120">
        <f t="shared" si="28"/>
        <v>0</v>
      </c>
    </row>
    <row r="66" spans="1:36" ht="28.95" customHeight="1" thickBot="1" x14ac:dyDescent="0.35">
      <c r="A66" s="148" t="s">
        <v>113</v>
      </c>
      <c r="B66" s="147">
        <v>11</v>
      </c>
      <c r="C66" s="149" t="s">
        <v>34</v>
      </c>
      <c r="D66" s="150">
        <v>53538055370</v>
      </c>
      <c r="E66" s="151">
        <v>0</v>
      </c>
      <c r="F66" s="152">
        <f t="shared" si="26"/>
        <v>53538055370</v>
      </c>
      <c r="G66" s="150"/>
      <c r="H66" s="150"/>
      <c r="I66" s="152"/>
      <c r="J66" s="152">
        <v>53538055370</v>
      </c>
      <c r="K66" s="152">
        <f t="shared" si="37"/>
        <v>-53538055370</v>
      </c>
      <c r="L66" s="152">
        <f t="shared" si="37"/>
        <v>107076110740</v>
      </c>
      <c r="M66" s="153">
        <v>53538055370</v>
      </c>
      <c r="AJ66" s="120">
        <f t="shared" si="28"/>
        <v>0</v>
      </c>
    </row>
    <row r="67" spans="1:36" ht="15" thickBot="1" x14ac:dyDescent="0.35"/>
    <row r="68" spans="1:36" x14ac:dyDescent="0.3">
      <c r="A68" s="92" t="s">
        <v>0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4"/>
    </row>
    <row r="69" spans="1:36" x14ac:dyDescent="0.3">
      <c r="A69" s="95" t="s">
        <v>62</v>
      </c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7"/>
    </row>
    <row r="70" spans="1:36" x14ac:dyDescent="0.3">
      <c r="A70" s="2"/>
      <c r="M70" s="6"/>
    </row>
    <row r="71" spans="1:36" x14ac:dyDescent="0.3">
      <c r="A71" s="7" t="s">
        <v>2</v>
      </c>
      <c r="D71" s="141"/>
      <c r="M71" s="6"/>
    </row>
    <row r="72" spans="1:36" ht="6.75" customHeight="1" x14ac:dyDescent="0.3">
      <c r="A72" s="2"/>
      <c r="M72" s="8"/>
    </row>
    <row r="73" spans="1:36" ht="15" thickBot="1" x14ac:dyDescent="0.35">
      <c r="A73" s="87" t="s">
        <v>3</v>
      </c>
      <c r="B73" s="88"/>
      <c r="C73" s="89" t="s">
        <v>4</v>
      </c>
      <c r="D73" s="89"/>
      <c r="E73" s="108"/>
      <c r="F73" s="90" t="str">
        <f>F51</f>
        <v>MES:</v>
      </c>
      <c r="G73" s="90"/>
      <c r="H73" s="90"/>
      <c r="I73" s="90"/>
      <c r="J73" s="90" t="str">
        <f>J51</f>
        <v>ENERO</v>
      </c>
      <c r="K73" s="89"/>
      <c r="L73" s="90"/>
      <c r="M73" s="91" t="str">
        <f>M51</f>
        <v>VIGENCIA: 2019</v>
      </c>
    </row>
    <row r="74" spans="1:36" ht="55.8" thickBot="1" x14ac:dyDescent="0.35">
      <c r="A74" s="53" t="s">
        <v>8</v>
      </c>
      <c r="B74" s="54"/>
      <c r="C74" s="54" t="s">
        <v>9</v>
      </c>
      <c r="D74" s="109" t="s">
        <v>65</v>
      </c>
      <c r="E74" s="110" t="s">
        <v>66</v>
      </c>
      <c r="F74" s="109" t="s">
        <v>67</v>
      </c>
      <c r="G74" s="109"/>
      <c r="H74" s="109"/>
      <c r="I74" s="109"/>
      <c r="J74" s="109" t="s">
        <v>68</v>
      </c>
      <c r="K74" s="109" t="s">
        <v>69</v>
      </c>
      <c r="L74" s="109" t="s">
        <v>70</v>
      </c>
      <c r="M74" s="111" t="s">
        <v>71</v>
      </c>
    </row>
    <row r="75" spans="1:36" ht="58.5" customHeight="1" x14ac:dyDescent="0.3">
      <c r="A75" s="29" t="s">
        <v>114</v>
      </c>
      <c r="B75" s="30"/>
      <c r="C75" s="42" t="s">
        <v>115</v>
      </c>
      <c r="D75" s="124">
        <f t="shared" ref="D75:E77" si="38">+D76</f>
        <v>24017331</v>
      </c>
      <c r="E75" s="116">
        <f t="shared" si="38"/>
        <v>0</v>
      </c>
      <c r="F75" s="32">
        <f t="shared" ref="F75:F83" si="39">+D75-E75</f>
        <v>24017331</v>
      </c>
      <c r="G75" s="124"/>
      <c r="H75" s="124"/>
      <c r="I75" s="32"/>
      <c r="J75" s="124">
        <f>+J76</f>
        <v>24017331</v>
      </c>
      <c r="K75" s="124">
        <f t="shared" ref="K75:L77" si="40">+K76</f>
        <v>-24017331</v>
      </c>
      <c r="L75" s="124">
        <f t="shared" si="40"/>
        <v>48034662</v>
      </c>
      <c r="M75" s="125">
        <f>+M76</f>
        <v>24017331</v>
      </c>
    </row>
    <row r="76" spans="1:36" ht="46.8" x14ac:dyDescent="0.3">
      <c r="A76" s="29" t="s">
        <v>116</v>
      </c>
      <c r="B76" s="30"/>
      <c r="C76" s="42" t="s">
        <v>115</v>
      </c>
      <c r="D76" s="124">
        <f t="shared" si="38"/>
        <v>24017331</v>
      </c>
      <c r="E76" s="116">
        <f t="shared" si="38"/>
        <v>0</v>
      </c>
      <c r="F76" s="32">
        <f t="shared" si="39"/>
        <v>24017331</v>
      </c>
      <c r="G76" s="124"/>
      <c r="H76" s="124"/>
      <c r="I76" s="32"/>
      <c r="J76" s="124">
        <f>+J77</f>
        <v>24017331</v>
      </c>
      <c r="K76" s="124">
        <f t="shared" si="40"/>
        <v>-24017331</v>
      </c>
      <c r="L76" s="124">
        <f t="shared" si="40"/>
        <v>48034662</v>
      </c>
      <c r="M76" s="125">
        <f>+M77</f>
        <v>24017331</v>
      </c>
    </row>
    <row r="77" spans="1:36" ht="24" customHeight="1" x14ac:dyDescent="0.3">
      <c r="A77" s="29" t="s">
        <v>117</v>
      </c>
      <c r="B77" s="35"/>
      <c r="C77" s="42" t="s">
        <v>32</v>
      </c>
      <c r="D77" s="124">
        <f t="shared" si="38"/>
        <v>24017331</v>
      </c>
      <c r="E77" s="116">
        <f t="shared" si="38"/>
        <v>0</v>
      </c>
      <c r="F77" s="32">
        <f t="shared" si="39"/>
        <v>24017331</v>
      </c>
      <c r="G77" s="124"/>
      <c r="H77" s="124"/>
      <c r="I77" s="32"/>
      <c r="J77" s="32">
        <f>+J78</f>
        <v>24017331</v>
      </c>
      <c r="K77" s="32">
        <f t="shared" si="40"/>
        <v>-24017331</v>
      </c>
      <c r="L77" s="32">
        <f t="shared" si="40"/>
        <v>48034662</v>
      </c>
      <c r="M77" s="33">
        <f>+M78</f>
        <v>24017331</v>
      </c>
    </row>
    <row r="78" spans="1:36" ht="26.25" customHeight="1" thickBot="1" x14ac:dyDescent="0.35">
      <c r="A78" s="148" t="s">
        <v>118</v>
      </c>
      <c r="B78" s="147">
        <v>10</v>
      </c>
      <c r="C78" s="149" t="s">
        <v>34</v>
      </c>
      <c r="D78" s="150">
        <v>24017331</v>
      </c>
      <c r="E78" s="151">
        <v>0</v>
      </c>
      <c r="F78" s="152">
        <f t="shared" si="39"/>
        <v>24017331</v>
      </c>
      <c r="G78" s="150"/>
      <c r="H78" s="150"/>
      <c r="I78" s="152"/>
      <c r="J78" s="152">
        <v>24017331</v>
      </c>
      <c r="K78" s="152">
        <f t="shared" ref="K78:L78" si="41">+I78-J78</f>
        <v>-24017331</v>
      </c>
      <c r="L78" s="152">
        <f t="shared" si="41"/>
        <v>48034662</v>
      </c>
      <c r="M78" s="153">
        <v>24017331</v>
      </c>
    </row>
    <row r="79" spans="1:36" ht="77.25" customHeight="1" x14ac:dyDescent="0.3">
      <c r="A79" s="23" t="s">
        <v>119</v>
      </c>
      <c r="B79" s="24"/>
      <c r="C79" s="25" t="s">
        <v>120</v>
      </c>
      <c r="D79" s="26">
        <f t="shared" ref="D79:E81" si="42">+D80</f>
        <v>228694202</v>
      </c>
      <c r="E79" s="154">
        <f t="shared" si="42"/>
        <v>0</v>
      </c>
      <c r="F79" s="27">
        <f t="shared" si="39"/>
        <v>228694202</v>
      </c>
      <c r="G79" s="26"/>
      <c r="H79" s="26"/>
      <c r="I79" s="27"/>
      <c r="J79" s="26">
        <f>+J80</f>
        <v>228694202</v>
      </c>
      <c r="K79" s="26" t="e">
        <f t="shared" ref="K79:L79" si="43">+K80</f>
        <v>#REF!</v>
      </c>
      <c r="L79" s="26" t="e">
        <f t="shared" si="43"/>
        <v>#REF!</v>
      </c>
      <c r="M79" s="121">
        <f>+M80</f>
        <v>228694202</v>
      </c>
    </row>
    <row r="80" spans="1:36" ht="77.25" customHeight="1" x14ac:dyDescent="0.3">
      <c r="A80" s="29" t="s">
        <v>121</v>
      </c>
      <c r="B80" s="30"/>
      <c r="C80" s="42" t="s">
        <v>120</v>
      </c>
      <c r="D80" s="124">
        <f t="shared" si="42"/>
        <v>228694202</v>
      </c>
      <c r="E80" s="116">
        <f t="shared" si="42"/>
        <v>0</v>
      </c>
      <c r="F80" s="32">
        <f t="shared" si="39"/>
        <v>228694202</v>
      </c>
      <c r="G80" s="124"/>
      <c r="H80" s="124"/>
      <c r="I80" s="32"/>
      <c r="J80" s="124">
        <f>+J81</f>
        <v>228694202</v>
      </c>
      <c r="K80" s="124" t="e">
        <f>+#REF!</f>
        <v>#REF!</v>
      </c>
      <c r="L80" s="124" t="e">
        <f>+#REF!</f>
        <v>#REF!</v>
      </c>
      <c r="M80" s="125">
        <f>+M81</f>
        <v>228694202</v>
      </c>
    </row>
    <row r="81" spans="1:36" ht="35.4" customHeight="1" x14ac:dyDescent="0.3">
      <c r="A81" s="29" t="s">
        <v>122</v>
      </c>
      <c r="B81" s="35"/>
      <c r="C81" s="42" t="s">
        <v>32</v>
      </c>
      <c r="D81" s="124">
        <f t="shared" si="42"/>
        <v>228694202</v>
      </c>
      <c r="E81" s="116">
        <f t="shared" si="42"/>
        <v>0</v>
      </c>
      <c r="F81" s="32">
        <f t="shared" si="39"/>
        <v>228694202</v>
      </c>
      <c r="G81" s="124"/>
      <c r="H81" s="124"/>
      <c r="I81" s="32"/>
      <c r="J81" s="32">
        <f>+J82</f>
        <v>228694202</v>
      </c>
      <c r="K81" s="32">
        <f t="shared" ref="K81:L81" si="44">+K82</f>
        <v>-228694202</v>
      </c>
      <c r="L81" s="32">
        <f t="shared" si="44"/>
        <v>457388404</v>
      </c>
      <c r="M81" s="33">
        <f>+M82</f>
        <v>228694202</v>
      </c>
      <c r="N81" s="118"/>
      <c r="AI81" s="119"/>
      <c r="AJ81" s="120"/>
    </row>
    <row r="82" spans="1:36" ht="28.95" customHeight="1" thickBot="1" x14ac:dyDescent="0.35">
      <c r="A82" s="45" t="s">
        <v>123</v>
      </c>
      <c r="B82" s="155">
        <v>10</v>
      </c>
      <c r="C82" s="156" t="s">
        <v>34</v>
      </c>
      <c r="D82" s="157">
        <v>228694202</v>
      </c>
      <c r="E82" s="158">
        <v>0</v>
      </c>
      <c r="F82" s="48">
        <f t="shared" si="39"/>
        <v>228694202</v>
      </c>
      <c r="G82" s="157"/>
      <c r="H82" s="157"/>
      <c r="I82" s="48"/>
      <c r="J82" s="48">
        <v>228694202</v>
      </c>
      <c r="K82" s="48">
        <f t="shared" ref="K82:L82" si="45">+I82-J82</f>
        <v>-228694202</v>
      </c>
      <c r="L82" s="48">
        <f t="shared" si="45"/>
        <v>457388404</v>
      </c>
      <c r="M82" s="51">
        <v>228694202</v>
      </c>
      <c r="AJ82" s="120"/>
    </row>
    <row r="83" spans="1:36" ht="23.4" customHeight="1" thickBot="1" x14ac:dyDescent="0.35">
      <c r="A83" s="159" t="s">
        <v>124</v>
      </c>
      <c r="B83" s="160"/>
      <c r="C83" s="160"/>
      <c r="D83" s="161">
        <f>+D10</f>
        <v>424284707065.60999</v>
      </c>
      <c r="E83" s="162">
        <f>+E10</f>
        <v>0</v>
      </c>
      <c r="F83" s="161">
        <f t="shared" si="39"/>
        <v>424284707065.60999</v>
      </c>
      <c r="G83" s="161">
        <f t="shared" ref="G83:M83" si="46">+G10</f>
        <v>0</v>
      </c>
      <c r="H83" s="161">
        <f t="shared" si="46"/>
        <v>0</v>
      </c>
      <c r="I83" s="161">
        <f t="shared" si="46"/>
        <v>0</v>
      </c>
      <c r="J83" s="161">
        <f t="shared" si="46"/>
        <v>424274457261.60999</v>
      </c>
      <c r="K83" s="161" t="e">
        <f t="shared" si="46"/>
        <v>#REF!</v>
      </c>
      <c r="L83" s="161" t="e">
        <f t="shared" si="46"/>
        <v>#REF!</v>
      </c>
      <c r="M83" s="163">
        <f t="shared" si="46"/>
        <v>424274457261.60999</v>
      </c>
    </row>
    <row r="84" spans="1:36" ht="15" thickBot="1" x14ac:dyDescent="0.35"/>
    <row r="85" spans="1:36" x14ac:dyDescent="0.3">
      <c r="A85" s="92" t="s">
        <v>0</v>
      </c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4"/>
    </row>
    <row r="86" spans="1:36" x14ac:dyDescent="0.3">
      <c r="A86" s="95" t="s">
        <v>62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7"/>
    </row>
    <row r="87" spans="1:36" x14ac:dyDescent="0.3">
      <c r="A87" s="2"/>
      <c r="M87" s="6"/>
    </row>
    <row r="88" spans="1:36" x14ac:dyDescent="0.3">
      <c r="A88" s="7" t="s">
        <v>2</v>
      </c>
      <c r="D88" s="141"/>
      <c r="M88" s="6"/>
    </row>
    <row r="89" spans="1:36" ht="15" thickBot="1" x14ac:dyDescent="0.35">
      <c r="A89" s="87" t="s">
        <v>3</v>
      </c>
      <c r="B89" s="88"/>
      <c r="C89" s="89" t="s">
        <v>4</v>
      </c>
      <c r="D89" s="89"/>
      <c r="E89" s="108"/>
      <c r="F89" s="90" t="str">
        <f>F73</f>
        <v>MES:</v>
      </c>
      <c r="G89" s="90"/>
      <c r="H89" s="90"/>
      <c r="I89" s="90"/>
      <c r="J89" s="90" t="str">
        <f>J73</f>
        <v>ENERO</v>
      </c>
      <c r="K89" s="89"/>
      <c r="L89" s="90"/>
      <c r="M89" s="91" t="str">
        <f>M73</f>
        <v>VIGENCIA: 2019</v>
      </c>
    </row>
    <row r="90" spans="1:36" ht="55.8" thickBot="1" x14ac:dyDescent="0.35">
      <c r="A90" s="53" t="s">
        <v>8</v>
      </c>
      <c r="B90" s="54"/>
      <c r="C90" s="54" t="s">
        <v>9</v>
      </c>
      <c r="D90" s="109" t="s">
        <v>65</v>
      </c>
      <c r="E90" s="110" t="s">
        <v>66</v>
      </c>
      <c r="F90" s="109" t="s">
        <v>67</v>
      </c>
      <c r="G90" s="109"/>
      <c r="H90" s="109"/>
      <c r="I90" s="109"/>
      <c r="J90" s="109" t="s">
        <v>68</v>
      </c>
      <c r="K90" s="109" t="s">
        <v>69</v>
      </c>
      <c r="L90" s="109" t="s">
        <v>70</v>
      </c>
      <c r="M90" s="111" t="s">
        <v>71</v>
      </c>
    </row>
    <row r="91" spans="1:36" x14ac:dyDescent="0.3">
      <c r="A91" s="58"/>
      <c r="B91" s="59"/>
      <c r="C91" s="59"/>
      <c r="D91" s="164"/>
      <c r="E91" s="165"/>
      <c r="F91" s="164"/>
      <c r="G91" s="164"/>
      <c r="H91" s="164"/>
      <c r="I91" s="164"/>
      <c r="J91" s="164"/>
      <c r="K91" s="164"/>
      <c r="L91" s="164"/>
      <c r="M91" s="166"/>
    </row>
    <row r="92" spans="1:36" x14ac:dyDescent="0.3">
      <c r="A92" s="63" t="s">
        <v>125</v>
      </c>
      <c r="B92" s="59"/>
      <c r="C92" s="59"/>
      <c r="D92" s="60"/>
      <c r="E92" s="61"/>
      <c r="F92" s="60"/>
      <c r="G92" s="62"/>
      <c r="H92" s="1"/>
      <c r="I92" s="1"/>
      <c r="J92" s="1"/>
      <c r="K92" s="1"/>
      <c r="L92" s="1"/>
      <c r="M92" s="10"/>
    </row>
    <row r="93" spans="1:36" x14ac:dyDescent="0.3">
      <c r="A93" s="64" t="s">
        <v>126</v>
      </c>
      <c r="B93" s="59"/>
      <c r="C93" s="59"/>
      <c r="D93" s="60"/>
      <c r="E93" s="61"/>
      <c r="F93" s="60"/>
      <c r="G93" s="62"/>
      <c r="H93" s="1"/>
      <c r="I93" s="1"/>
      <c r="J93" s="1"/>
      <c r="K93" s="1"/>
      <c r="L93" s="1"/>
      <c r="M93" s="10"/>
    </row>
    <row r="94" spans="1:36" x14ac:dyDescent="0.3">
      <c r="A94" s="64"/>
      <c r="B94" s="59"/>
      <c r="C94" s="59"/>
      <c r="D94" s="60"/>
      <c r="E94" s="61"/>
      <c r="F94" s="60"/>
      <c r="G94" s="62"/>
      <c r="H94" s="1"/>
      <c r="I94" s="1"/>
      <c r="J94" s="1"/>
      <c r="K94" s="1"/>
      <c r="L94" s="1"/>
      <c r="M94" s="10"/>
    </row>
    <row r="95" spans="1:36" x14ac:dyDescent="0.3">
      <c r="A95" s="58"/>
      <c r="B95" s="59"/>
      <c r="C95" s="59"/>
      <c r="D95" s="60"/>
      <c r="E95" s="61"/>
      <c r="F95" s="60"/>
      <c r="G95" s="62"/>
      <c r="H95" s="1"/>
      <c r="I95" s="1"/>
      <c r="J95" s="1"/>
      <c r="K95" s="1"/>
      <c r="L95" s="1"/>
      <c r="M95" s="10"/>
    </row>
    <row r="96" spans="1:36" x14ac:dyDescent="0.3">
      <c r="A96" s="63" t="s">
        <v>127</v>
      </c>
      <c r="B96" s="59"/>
      <c r="C96" s="59"/>
      <c r="D96" s="60"/>
      <c r="E96" s="61"/>
      <c r="F96" s="60"/>
      <c r="G96" s="62"/>
      <c r="H96" s="1"/>
      <c r="I96" s="1"/>
      <c r="J96" s="1"/>
      <c r="K96" s="1"/>
      <c r="L96" s="1"/>
      <c r="M96" s="10"/>
    </row>
    <row r="97" spans="1:13" x14ac:dyDescent="0.3">
      <c r="A97" s="64" t="s">
        <v>128</v>
      </c>
      <c r="B97" s="59"/>
      <c r="C97" s="59"/>
      <c r="D97" s="60"/>
      <c r="E97" s="61"/>
      <c r="F97" s="60"/>
      <c r="G97" s="62"/>
      <c r="H97" s="1"/>
      <c r="I97" s="1"/>
      <c r="J97" s="1"/>
      <c r="K97" s="1"/>
      <c r="L97" s="1"/>
      <c r="M97" s="10"/>
    </row>
    <row r="98" spans="1:13" s="69" customFormat="1" x14ac:dyDescent="0.3">
      <c r="A98" s="64" t="s">
        <v>129</v>
      </c>
      <c r="B98" s="65"/>
      <c r="C98" s="65"/>
      <c r="D98" s="66"/>
      <c r="E98" s="67"/>
      <c r="F98" s="66"/>
      <c r="G98" s="68"/>
      <c r="M98" s="167"/>
    </row>
    <row r="99" spans="1:13" s="69" customFormat="1" x14ac:dyDescent="0.3">
      <c r="A99" s="64" t="s">
        <v>130</v>
      </c>
      <c r="B99" s="65"/>
      <c r="C99" s="65"/>
      <c r="D99" s="66"/>
      <c r="E99" s="67"/>
      <c r="F99" s="66"/>
      <c r="G99" s="68"/>
      <c r="M99" s="167"/>
    </row>
    <row r="100" spans="1:13" s="69" customFormat="1" x14ac:dyDescent="0.3">
      <c r="A100" s="64"/>
      <c r="B100" s="65"/>
      <c r="C100" s="65"/>
      <c r="D100" s="66"/>
      <c r="E100" s="67"/>
      <c r="F100" s="66"/>
      <c r="G100" s="68"/>
      <c r="M100" s="167"/>
    </row>
    <row r="101" spans="1:13" s="69" customFormat="1" x14ac:dyDescent="0.3">
      <c r="A101" s="63" t="s">
        <v>131</v>
      </c>
      <c r="B101" s="65"/>
      <c r="C101" s="65"/>
      <c r="D101" s="66"/>
      <c r="E101" s="67"/>
      <c r="F101" s="66"/>
      <c r="G101" s="68"/>
      <c r="M101" s="167"/>
    </row>
    <row r="102" spans="1:13" s="69" customFormat="1" x14ac:dyDescent="0.3">
      <c r="A102" s="64" t="s">
        <v>132</v>
      </c>
      <c r="B102" s="65"/>
      <c r="C102" s="65"/>
      <c r="D102" s="66"/>
      <c r="E102" s="67"/>
      <c r="F102" s="66"/>
      <c r="G102" s="68"/>
      <c r="M102" s="167"/>
    </row>
    <row r="103" spans="1:13" x14ac:dyDescent="0.3">
      <c r="A103" s="63" t="s">
        <v>133</v>
      </c>
      <c r="B103" s="70"/>
      <c r="C103" s="70"/>
      <c r="D103" s="71"/>
      <c r="E103" s="72"/>
      <c r="F103" s="71"/>
      <c r="G103" s="73"/>
      <c r="H103" s="1"/>
      <c r="I103" s="1"/>
      <c r="J103" s="1"/>
      <c r="K103" s="1"/>
      <c r="L103" s="1"/>
      <c r="M103" s="10"/>
    </row>
    <row r="104" spans="1:13" x14ac:dyDescent="0.3">
      <c r="A104" s="63" t="s">
        <v>134</v>
      </c>
      <c r="B104" s="70"/>
      <c r="C104" s="70"/>
      <c r="D104" s="71"/>
      <c r="E104" s="72"/>
      <c r="F104" s="71"/>
      <c r="G104" s="73"/>
      <c r="H104" s="1"/>
      <c r="I104" s="1"/>
      <c r="J104" s="1"/>
      <c r="K104" s="1"/>
      <c r="L104" s="1"/>
      <c r="M104" s="10"/>
    </row>
    <row r="105" spans="1:13" x14ac:dyDescent="0.3">
      <c r="A105" s="2"/>
      <c r="M105" s="6"/>
    </row>
    <row r="106" spans="1:13" x14ac:dyDescent="0.3">
      <c r="A106" s="2"/>
      <c r="M106" s="6"/>
    </row>
    <row r="107" spans="1:13" x14ac:dyDescent="0.3">
      <c r="A107" s="2"/>
      <c r="M107" s="6"/>
    </row>
    <row r="108" spans="1:13" x14ac:dyDescent="0.3">
      <c r="A108" s="2"/>
      <c r="M108" s="6"/>
    </row>
    <row r="109" spans="1:13" x14ac:dyDescent="0.3">
      <c r="A109" s="2"/>
      <c r="M109" s="6"/>
    </row>
    <row r="110" spans="1:13" x14ac:dyDescent="0.3">
      <c r="A110" s="2"/>
      <c r="M110" s="6"/>
    </row>
    <row r="111" spans="1:13" x14ac:dyDescent="0.3">
      <c r="A111" s="2"/>
      <c r="M111" s="6"/>
    </row>
    <row r="112" spans="1:13" x14ac:dyDescent="0.3">
      <c r="A112" s="2"/>
      <c r="M112" s="6"/>
    </row>
    <row r="113" spans="1:13" x14ac:dyDescent="0.3">
      <c r="A113" s="74" t="s">
        <v>48</v>
      </c>
      <c r="B113" s="75"/>
      <c r="C113" s="76"/>
      <c r="D113" s="76"/>
      <c r="E113" s="77"/>
      <c r="F113" s="77" t="s">
        <v>49</v>
      </c>
      <c r="G113" s="77"/>
      <c r="H113" s="78"/>
      <c r="I113" s="168"/>
      <c r="J113" s="169"/>
      <c r="K113" s="170"/>
      <c r="L113" s="169"/>
      <c r="M113" s="171"/>
    </row>
    <row r="114" spans="1:13" x14ac:dyDescent="0.3">
      <c r="A114" s="79" t="s">
        <v>50</v>
      </c>
      <c r="B114" s="75"/>
      <c r="C114" s="76"/>
      <c r="D114" s="76"/>
      <c r="E114" s="80"/>
      <c r="F114" s="80" t="s">
        <v>51</v>
      </c>
      <c r="G114" s="80"/>
      <c r="H114" s="81"/>
      <c r="I114" s="168"/>
      <c r="J114" s="169"/>
      <c r="K114" s="86"/>
      <c r="L114" s="169"/>
      <c r="M114" s="171"/>
    </row>
    <row r="115" spans="1:13" x14ac:dyDescent="0.3">
      <c r="A115" s="79" t="s">
        <v>52</v>
      </c>
      <c r="B115" s="75"/>
      <c r="C115" s="76"/>
      <c r="D115" s="76"/>
      <c r="E115" s="83"/>
      <c r="F115" s="83" t="s">
        <v>53</v>
      </c>
      <c r="G115" s="77"/>
      <c r="H115" s="78"/>
      <c r="I115" s="168"/>
      <c r="J115" s="169"/>
      <c r="K115" s="170"/>
      <c r="L115" s="169"/>
      <c r="M115" s="171"/>
    </row>
    <row r="116" spans="1:13" x14ac:dyDescent="0.3">
      <c r="A116" s="79"/>
      <c r="B116" s="75"/>
      <c r="C116" s="76"/>
      <c r="D116" s="76"/>
      <c r="E116" s="83"/>
      <c r="F116" s="83"/>
      <c r="G116" s="77"/>
      <c r="H116" s="78"/>
      <c r="I116" s="168"/>
      <c r="J116" s="169"/>
      <c r="K116" s="170"/>
      <c r="L116" s="169"/>
      <c r="M116" s="171"/>
    </row>
    <row r="117" spans="1:13" x14ac:dyDescent="0.3">
      <c r="A117" s="79"/>
      <c r="B117" s="75"/>
      <c r="C117" s="76"/>
      <c r="D117" s="76"/>
      <c r="E117" s="83"/>
      <c r="F117" s="83"/>
      <c r="G117" s="77"/>
      <c r="H117" s="78"/>
      <c r="I117" s="168"/>
      <c r="J117" s="169"/>
      <c r="K117" s="170"/>
      <c r="L117" s="169"/>
      <c r="M117" s="171"/>
    </row>
    <row r="118" spans="1:13" x14ac:dyDescent="0.3">
      <c r="A118" s="79"/>
      <c r="B118" s="75"/>
      <c r="C118" s="76"/>
      <c r="D118" s="76"/>
      <c r="E118" s="80"/>
      <c r="F118" s="80"/>
      <c r="G118" s="80"/>
      <c r="H118" s="81"/>
      <c r="I118" s="169"/>
      <c r="J118" s="169"/>
      <c r="K118" s="169"/>
      <c r="L118" s="169"/>
      <c r="M118" s="171"/>
    </row>
    <row r="119" spans="1:13" x14ac:dyDescent="0.3">
      <c r="A119" s="74"/>
      <c r="B119" s="75"/>
      <c r="C119" s="76"/>
      <c r="D119" s="83"/>
      <c r="E119" s="84"/>
      <c r="F119" s="83"/>
      <c r="G119" s="78"/>
      <c r="H119" s="169"/>
      <c r="I119" s="169"/>
      <c r="J119" s="169"/>
      <c r="K119" s="169"/>
      <c r="L119" s="169"/>
      <c r="M119" s="171"/>
    </row>
    <row r="120" spans="1:13" x14ac:dyDescent="0.3">
      <c r="A120" s="74"/>
      <c r="B120" s="172" t="s">
        <v>135</v>
      </c>
      <c r="C120" s="172"/>
      <c r="D120" s="80" t="s">
        <v>55</v>
      </c>
      <c r="E120" s="80"/>
      <c r="F120" s="83"/>
      <c r="G120" s="83"/>
      <c r="H120" s="83"/>
      <c r="I120" s="173"/>
      <c r="J120" s="80" t="s">
        <v>136</v>
      </c>
      <c r="K120" s="80"/>
      <c r="L120" s="80"/>
      <c r="M120" s="81"/>
    </row>
    <row r="121" spans="1:13" x14ac:dyDescent="0.3">
      <c r="A121" s="79"/>
      <c r="B121" s="172" t="s">
        <v>137</v>
      </c>
      <c r="C121" s="172"/>
      <c r="D121" s="80" t="s">
        <v>57</v>
      </c>
      <c r="E121" s="80"/>
      <c r="F121" s="80"/>
      <c r="G121" s="80"/>
      <c r="H121" s="80"/>
      <c r="I121" s="81"/>
      <c r="J121" s="83" t="s">
        <v>138</v>
      </c>
      <c r="K121" s="83"/>
      <c r="L121" s="83"/>
      <c r="M121" s="173"/>
    </row>
    <row r="122" spans="1:13" x14ac:dyDescent="0.3">
      <c r="A122" s="74"/>
      <c r="B122" s="174" t="s">
        <v>139</v>
      </c>
      <c r="C122" s="175"/>
      <c r="D122" s="80" t="s">
        <v>60</v>
      </c>
      <c r="E122" s="80"/>
      <c r="F122" s="83"/>
      <c r="G122" s="83"/>
      <c r="H122" s="83"/>
      <c r="I122" s="173"/>
      <c r="J122" s="80" t="s">
        <v>140</v>
      </c>
      <c r="K122" s="80"/>
      <c r="L122" s="80"/>
      <c r="M122" s="81"/>
    </row>
    <row r="123" spans="1:13" x14ac:dyDescent="0.3">
      <c r="A123" s="2"/>
      <c r="M123" s="6"/>
    </row>
    <row r="124" spans="1:13" x14ac:dyDescent="0.3">
      <c r="A124" s="2"/>
      <c r="M124" s="6"/>
    </row>
    <row r="125" spans="1:13" ht="15" thickBot="1" x14ac:dyDescent="0.35">
      <c r="A125" s="87"/>
      <c r="B125" s="88"/>
      <c r="C125" s="89"/>
      <c r="D125" s="89"/>
      <c r="E125" s="108"/>
      <c r="F125" s="90"/>
      <c r="G125" s="90"/>
      <c r="H125" s="90"/>
      <c r="I125" s="90"/>
      <c r="J125" s="90"/>
      <c r="K125" s="90"/>
      <c r="L125" s="90"/>
      <c r="M125" s="91"/>
    </row>
  </sheetData>
  <mergeCells count="13">
    <mergeCell ref="B121:C121"/>
    <mergeCell ref="A68:M68"/>
    <mergeCell ref="A69:M69"/>
    <mergeCell ref="A83:C83"/>
    <mergeCell ref="A85:M85"/>
    <mergeCell ref="A86:M86"/>
    <mergeCell ref="B120:C120"/>
    <mergeCell ref="A3:M3"/>
    <mergeCell ref="A4:M4"/>
    <mergeCell ref="A25:M25"/>
    <mergeCell ref="A26:M26"/>
    <mergeCell ref="A47:M47"/>
    <mergeCell ref="A48:M48"/>
  </mergeCells>
  <printOptions horizontalCentered="1" verticalCentered="1"/>
  <pageMargins left="0" right="0" top="0.74803149606299213" bottom="0.74803149606299213" header="0.31496062992125984" footer="0.31496062992125984"/>
  <pageSetup scale="60" orientation="landscape" horizontalDpi="4294967294" r:id="rId1"/>
  <rowBreaks count="4" manualBreakCount="4">
    <brk id="22" max="12" man="1"/>
    <brk id="45" max="12" man="1"/>
    <brk id="66" max="12" man="1"/>
    <brk id="8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VIGENCIA ENERO 2019</vt:lpstr>
      <vt:lpstr>CxP ENERO 2019</vt:lpstr>
      <vt:lpstr>RESERVAS ENERO 2019</vt:lpstr>
      <vt:lpstr>'CxP ENERO 2019'!Área_de_impresión</vt:lpstr>
      <vt:lpstr>'RESERVAS ENERO 2019'!Área_de_impresión</vt:lpstr>
      <vt:lpstr>'VIGENCIA ENERO 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Simona Orozco Mindiola</dc:creator>
  <cp:lastModifiedBy>Aura Simona Orozco Mindiola</cp:lastModifiedBy>
  <dcterms:created xsi:type="dcterms:W3CDTF">2019-02-15T15:04:19Z</dcterms:created>
  <dcterms:modified xsi:type="dcterms:W3CDTF">2019-02-15T15:09:02Z</dcterms:modified>
</cp:coreProperties>
</file>