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MARZO/FIRMA/"/>
    </mc:Choice>
  </mc:AlternateContent>
  <xr:revisionPtr revIDLastSave="0" documentId="8_{FE63EBB0-A2D4-4C13-9DC2-FD5DADD1BD83}" xr6:coauthVersionLast="47" xr6:coauthVersionMax="47" xr10:uidLastSave="{00000000-0000-0000-0000-000000000000}"/>
  <bookViews>
    <workbookView xWindow="-120" yWindow="-120" windowWidth="20730" windowHeight="11160" activeTab="2" xr2:uid="{B8EA5CF2-BA3A-41B8-AE20-3B59FEF0D718}"/>
  </bookViews>
  <sheets>
    <sheet name="ENE 2022" sheetId="1" r:id="rId1"/>
    <sheet name="FEB 2022" sheetId="2" r:id="rId2"/>
    <sheet name="MAR 2022" sheetId="3" r:id="rId3"/>
  </sheets>
  <definedNames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2" hidden="1">'MAR 2022'!$A$6:$L$36</definedName>
    <definedName name="_xlnm.Print_Area" localSheetId="0">'ENE 2022'!$A$1:$M$33</definedName>
    <definedName name="_xlnm.Print_Area" localSheetId="1">'FEB 2022'!$A$1:$M$33</definedName>
    <definedName name="_xlnm.Print_Area" localSheetId="2">'MAR 2022'!$A$1:$M$36</definedName>
    <definedName name="_xlnm.Print_Titles" localSheetId="0">'ENE 2022'!$1:$7</definedName>
    <definedName name="_xlnm.Print_Titles" localSheetId="1">'FEB 2022'!$1:$7</definedName>
    <definedName name="_xlnm.Print_Titles" localSheetId="2">'MAR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3" l="1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F35" i="3" s="1"/>
  <c r="C13" i="3"/>
  <c r="J12" i="3"/>
  <c r="E12" i="3"/>
  <c r="E11" i="3" s="1"/>
  <c r="E10" i="3" s="1"/>
  <c r="E9" i="3" s="1"/>
  <c r="E8" i="3" s="1"/>
  <c r="E35" i="3" s="1"/>
  <c r="D12" i="3"/>
  <c r="D11" i="3" s="1"/>
  <c r="D10" i="3" s="1"/>
  <c r="D9" i="3" s="1"/>
  <c r="D8" i="3" s="1"/>
  <c r="D35" i="3" s="1"/>
  <c r="J11" i="3"/>
  <c r="K32" i="2"/>
  <c r="K12" i="2"/>
  <c r="I31" i="2"/>
  <c r="L34" i="3" l="1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J35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J32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D32" i="2" s="1"/>
  <c r="C12" i="2"/>
  <c r="C11" i="2" s="1"/>
  <c r="C10" i="2" s="1"/>
  <c r="C9" i="2" s="1"/>
  <c r="C8" i="2" s="1"/>
  <c r="E11" i="2"/>
  <c r="E10" i="2" s="1"/>
  <c r="E9" i="2" s="1"/>
  <c r="E8" i="2" s="1"/>
  <c r="E32" i="2" s="1"/>
  <c r="G28" i="1"/>
  <c r="G29" i="1"/>
  <c r="L29" i="1" s="1"/>
  <c r="G30" i="1"/>
  <c r="L30" i="1" s="1"/>
  <c r="G31" i="1"/>
  <c r="L31" i="1" s="1"/>
  <c r="G32" i="1"/>
  <c r="F32" i="1"/>
  <c r="E32" i="1"/>
  <c r="D32" i="1"/>
  <c r="C32" i="1"/>
  <c r="I32" i="1"/>
  <c r="K32" i="1"/>
  <c r="K29" i="1"/>
  <c r="K30" i="1"/>
  <c r="K31" i="1"/>
  <c r="G8" i="1"/>
  <c r="C28" i="1"/>
  <c r="I12" i="1"/>
  <c r="J10" i="1"/>
  <c r="J11" i="1"/>
  <c r="J12" i="1"/>
  <c r="I13" i="1"/>
  <c r="I20" i="1"/>
  <c r="F13" i="1"/>
  <c r="L31" i="3" l="1"/>
  <c r="M31" i="3"/>
  <c r="L13" i="3"/>
  <c r="M13" i="3"/>
  <c r="G12" i="3"/>
  <c r="G11" i="3" s="1"/>
  <c r="C35" i="3"/>
  <c r="G35" i="3" s="1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32" i="2" s="1"/>
  <c r="G8" i="2"/>
  <c r="H26" i="2"/>
  <c r="F32" i="2"/>
  <c r="M28" i="2"/>
  <c r="F25" i="2"/>
  <c r="K26" i="2"/>
  <c r="K17" i="2"/>
  <c r="L28" i="1"/>
  <c r="F27" i="1"/>
  <c r="H29" i="3" l="1"/>
  <c r="H24" i="3"/>
  <c r="H18" i="3"/>
  <c r="H14" i="3"/>
  <c r="H30" i="3"/>
  <c r="H26" i="3"/>
  <c r="H35" i="3"/>
  <c r="H13" i="3"/>
  <c r="H31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32" i="2"/>
  <c r="H28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K18" i="3" l="1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J32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L25" i="3" l="1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32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L23" i="3" l="1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F20" i="3" l="1"/>
  <c r="G21" i="3"/>
  <c r="H21" i="3" s="1"/>
  <c r="H22" i="3"/>
  <c r="L22" i="3"/>
  <c r="L21" i="3" s="1"/>
  <c r="L20" i="3" s="1"/>
  <c r="M11" i="3"/>
  <c r="L11" i="3"/>
  <c r="K10" i="3"/>
  <c r="I9" i="3"/>
  <c r="K8" i="2"/>
  <c r="I32" i="2"/>
  <c r="H20" i="2"/>
  <c r="L20" i="2"/>
  <c r="L9" i="2"/>
  <c r="G19" i="2"/>
  <c r="F18" i="2"/>
  <c r="K12" i="1"/>
  <c r="I11" i="1"/>
  <c r="F26" i="1"/>
  <c r="K9" i="3" l="1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32" i="2"/>
  <c r="M8" i="2"/>
  <c r="L8" i="2"/>
  <c r="L32" i="2" s="1"/>
  <c r="F25" i="1"/>
  <c r="G26" i="1"/>
  <c r="K11" i="1"/>
  <c r="I10" i="1"/>
  <c r="G19" i="3" l="1"/>
  <c r="F18" i="3"/>
  <c r="F14" i="3" s="1"/>
  <c r="K8" i="3"/>
  <c r="I35" i="3"/>
  <c r="M9" i="3"/>
  <c r="L9" i="3"/>
  <c r="G17" i="2"/>
  <c r="H17" i="2" s="1"/>
  <c r="F16" i="2"/>
  <c r="I9" i="1"/>
  <c r="K10" i="1"/>
  <c r="H26" i="1"/>
  <c r="G25" i="1"/>
  <c r="L25" i="1" s="1"/>
  <c r="F24" i="1"/>
  <c r="K35" i="3" l="1"/>
  <c r="M35" i="3" s="1"/>
  <c r="L8" i="3"/>
  <c r="L35" i="3" s="1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M32" i="1" l="1"/>
  <c r="H20" i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M13" i="1"/>
  <c r="L12" i="1" l="1"/>
  <c r="H12" i="1"/>
  <c r="G11" i="1"/>
  <c r="M12" i="1"/>
  <c r="L11" i="1" l="1"/>
  <c r="H11" i="1"/>
  <c r="G10" i="1"/>
  <c r="M11" i="1"/>
  <c r="G9" i="1" l="1"/>
  <c r="H10" i="1"/>
  <c r="L10" i="1"/>
  <c r="M10" i="1"/>
  <c r="H9" i="1" l="1"/>
  <c r="L9" i="1"/>
  <c r="M9" i="1"/>
  <c r="H8" i="1" l="1"/>
  <c r="L8" i="1"/>
  <c r="L32" i="1" s="1"/>
  <c r="M8" i="1"/>
</calcChain>
</file>

<file path=xl/sharedStrings.xml><?xml version="1.0" encoding="utf-8"?>
<sst xmlns="http://schemas.openxmlformats.org/spreadsheetml/2006/main" count="244" uniqueCount="75">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</sst>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10" fontId="15" fillId="2" borderId="14" xfId="2" applyNumberFormat="1" applyFont="1" applyFill="1" applyBorder="1" applyAlignment="1">
      <alignment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0" fontId="15" fillId="2" borderId="15" xfId="2" applyNumberFormat="1" applyFont="1" applyFill="1" applyBorder="1" applyAlignment="1">
      <alignment horizontal="right" vertical="center"/>
    </xf>
    <xf numFmtId="165" fontId="17" fillId="3" borderId="17" xfId="0" applyNumberFormat="1" applyFont="1" applyFill="1" applyBorder="1" applyAlignment="1">
      <alignment vertical="center"/>
    </xf>
    <xf numFmtId="165" fontId="17" fillId="3" borderId="17" xfId="1" applyNumberFormat="1" applyFont="1" applyFill="1" applyBorder="1" applyAlignment="1">
      <alignment horizontal="right" vertical="center"/>
    </xf>
    <xf numFmtId="10" fontId="17" fillId="3" borderId="17" xfId="2" applyNumberFormat="1" applyFont="1" applyFill="1" applyBorder="1" applyAlignment="1">
      <alignment vertical="center"/>
    </xf>
    <xf numFmtId="43" fontId="17" fillId="3" borderId="17" xfId="2" applyNumberFormat="1" applyFont="1" applyFill="1" applyBorder="1" applyAlignment="1">
      <alignment vertical="center"/>
    </xf>
    <xf numFmtId="10" fontId="17" fillId="3" borderId="18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28" zoomScale="90" zoomScaleNormal="90" workbookViewId="0">
      <selection activeCell="C44" sqref="C44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  <c r="Q1" s="1"/>
      <c r="R1" s="1"/>
      <c r="S1" s="1"/>
    </row>
    <row r="2" spans="1:26" ht="24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"/>
      <c r="O2" s="1"/>
      <c r="P2" s="1"/>
      <c r="Q2" s="1"/>
      <c r="R2" s="1"/>
      <c r="S2" s="1"/>
    </row>
    <row r="3" spans="1:26" ht="27" customHeight="1" x14ac:dyDescent="0.25">
      <c r="A3" s="89" t="s">
        <v>61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0" t="s">
        <v>3</v>
      </c>
      <c r="L4" s="90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91" t="s">
        <v>4</v>
      </c>
      <c r="B6" s="93" t="s">
        <v>5</v>
      </c>
      <c r="C6" s="93" t="s">
        <v>6</v>
      </c>
      <c r="D6" s="93" t="s">
        <v>7</v>
      </c>
      <c r="E6" s="93"/>
      <c r="F6" s="93"/>
      <c r="G6" s="93" t="s">
        <v>8</v>
      </c>
      <c r="H6" s="93" t="s">
        <v>9</v>
      </c>
      <c r="I6" s="93" t="s">
        <v>64</v>
      </c>
      <c r="J6" s="93" t="s">
        <v>63</v>
      </c>
      <c r="K6" s="93" t="s">
        <v>10</v>
      </c>
      <c r="L6" s="93" t="s">
        <v>11</v>
      </c>
      <c r="M6" s="95" t="s">
        <v>12</v>
      </c>
    </row>
    <row r="7" spans="1:26" ht="54.75" customHeight="1" thickBot="1" x14ac:dyDescent="0.3">
      <c r="A7" s="92"/>
      <c r="B7" s="94"/>
      <c r="C7" s="94"/>
      <c r="D7" s="69" t="s">
        <v>13</v>
      </c>
      <c r="E7" s="69" t="s">
        <v>14</v>
      </c>
      <c r="F7" s="69" t="s">
        <v>15</v>
      </c>
      <c r="G7" s="94"/>
      <c r="H7" s="94"/>
      <c r="I7" s="94"/>
      <c r="J7" s="94"/>
      <c r="K7" s="94"/>
      <c r="L7" s="94"/>
      <c r="M7" s="9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3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1">
        <f t="shared" si="3"/>
        <v>169762191631</v>
      </c>
      <c r="M13" s="35">
        <f t="shared" si="2"/>
        <v>8.0232792675658041E-2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6">
        <f t="shared" si="3"/>
        <v>169762191631</v>
      </c>
      <c r="M14" s="47" t="s">
        <v>26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1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1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1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6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1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1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1">
        <f>L27</f>
        <v>-229550242.38999999</v>
      </c>
      <c r="M26" s="48" t="s">
        <v>26</v>
      </c>
      <c r="N26" s="8"/>
      <c r="O26" s="8"/>
    </row>
    <row r="27" spans="1:15" s="2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v>0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7"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v>0.20900273603343156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7"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74">
        <v>0.79099726396656844</v>
      </c>
      <c r="I31" s="75">
        <v>317274429395</v>
      </c>
      <c r="J31" s="75">
        <v>0</v>
      </c>
      <c r="K31" s="72">
        <f t="shared" si="7"/>
        <v>317274429395</v>
      </c>
      <c r="L31" s="76">
        <f>G31-K31</f>
        <v>4101671714305</v>
      </c>
      <c r="M31" s="77">
        <v>7.1798663997598516E-2</v>
      </c>
      <c r="N31" s="8"/>
      <c r="O31" s="12"/>
    </row>
    <row r="32" spans="1:15" s="6" customFormat="1" ht="24.95" customHeight="1" thickTop="1" thickBot="1" x14ac:dyDescent="0.3">
      <c r="A32" s="85" t="s">
        <v>59</v>
      </c>
      <c r="B32" s="86"/>
      <c r="C32" s="78">
        <f>C8+C28</f>
        <v>5772572345429</v>
      </c>
      <c r="D32" s="79">
        <f t="shared" ref="D32:F32" si="8">D8+D28</f>
        <v>0</v>
      </c>
      <c r="E32" s="79">
        <f t="shared" si="8"/>
        <v>0</v>
      </c>
      <c r="F32" s="79">
        <f t="shared" si="8"/>
        <v>0</v>
      </c>
      <c r="G32" s="79">
        <f>C32+F32</f>
        <v>5772572345429</v>
      </c>
      <c r="H32" s="80">
        <f t="shared" si="1"/>
        <v>1</v>
      </c>
      <c r="I32" s="81">
        <f>I8+I28</f>
        <v>332418593530.40997</v>
      </c>
      <c r="J32" s="81">
        <f>J8+J28</f>
        <v>0</v>
      </c>
      <c r="K32" s="79">
        <f>K8+K28</f>
        <v>332418593530.40997</v>
      </c>
      <c r="L32" s="79">
        <f>L8+L28</f>
        <v>5440153751898.5898</v>
      </c>
      <c r="M32" s="82">
        <f>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F1" zoomScale="90" zoomScaleNormal="90" workbookViewId="0">
      <selection activeCell="A6" sqref="A6:M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  <c r="Q1" s="1"/>
      <c r="R1" s="1"/>
      <c r="S1" s="1"/>
    </row>
    <row r="2" spans="1:26" ht="24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"/>
      <c r="O2" s="1"/>
      <c r="P2" s="1"/>
      <c r="Q2" s="1"/>
      <c r="R2" s="1"/>
      <c r="S2" s="1"/>
    </row>
    <row r="3" spans="1:26" ht="27" customHeight="1" x14ac:dyDescent="0.25">
      <c r="A3" s="89" t="s">
        <v>65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0" t="s">
        <v>3</v>
      </c>
      <c r="L4" s="90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91" t="s">
        <v>4</v>
      </c>
      <c r="B6" s="93" t="s">
        <v>5</v>
      </c>
      <c r="C6" s="93" t="s">
        <v>6</v>
      </c>
      <c r="D6" s="93" t="s">
        <v>7</v>
      </c>
      <c r="E6" s="93"/>
      <c r="F6" s="93"/>
      <c r="G6" s="93" t="s">
        <v>8</v>
      </c>
      <c r="H6" s="93" t="s">
        <v>9</v>
      </c>
      <c r="I6" s="93" t="s">
        <v>64</v>
      </c>
      <c r="J6" s="93" t="s">
        <v>63</v>
      </c>
      <c r="K6" s="93" t="s">
        <v>10</v>
      </c>
      <c r="L6" s="93" t="s">
        <v>11</v>
      </c>
      <c r="M6" s="95" t="s">
        <v>12</v>
      </c>
    </row>
    <row r="7" spans="1:26" ht="54.75" customHeight="1" thickBot="1" x14ac:dyDescent="0.3">
      <c r="A7" s="92"/>
      <c r="B7" s="94"/>
      <c r="C7" s="94"/>
      <c r="D7" s="69" t="s">
        <v>13</v>
      </c>
      <c r="E7" s="69" t="s">
        <v>14</v>
      </c>
      <c r="F7" s="69" t="s">
        <v>15</v>
      </c>
      <c r="G7" s="94"/>
      <c r="H7" s="94"/>
      <c r="I7" s="94"/>
      <c r="J7" s="94"/>
      <c r="K7" s="94"/>
      <c r="L7" s="94"/>
      <c r="M7" s="9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47" t="s">
        <v>26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v>0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7"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v>0.20900273603343156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7"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74">
        <v>0.79099726396656844</v>
      </c>
      <c r="I31" s="75">
        <f>317274429395+1219617401.17999</f>
        <v>318494046796.17999</v>
      </c>
      <c r="J31" s="75">
        <v>0</v>
      </c>
      <c r="K31" s="72">
        <f t="shared" si="4"/>
        <v>318494046796.17999</v>
      </c>
      <c r="L31" s="76">
        <f>G31-K31</f>
        <v>4100452096903.8198</v>
      </c>
      <c r="M31" s="77">
        <v>7.1798663997598516E-2</v>
      </c>
      <c r="N31" s="8"/>
      <c r="O31" s="12"/>
    </row>
    <row r="32" spans="1:15" s="6" customFormat="1" ht="24.95" customHeight="1" thickTop="1" thickBot="1" x14ac:dyDescent="0.3">
      <c r="A32" s="85" t="s">
        <v>59</v>
      </c>
      <c r="B32" s="86"/>
      <c r="C32" s="78">
        <f>C8+C28</f>
        <v>5772572345429</v>
      </c>
      <c r="D32" s="79">
        <f t="shared" ref="D32:F32" si="7">D8+D28</f>
        <v>0</v>
      </c>
      <c r="E32" s="79">
        <f t="shared" si="7"/>
        <v>0</v>
      </c>
      <c r="F32" s="79">
        <f t="shared" si="7"/>
        <v>0</v>
      </c>
      <c r="G32" s="79">
        <f>C32+F32</f>
        <v>5772572345429</v>
      </c>
      <c r="H32" s="80">
        <f t="shared" si="1"/>
        <v>1</v>
      </c>
      <c r="I32" s="81">
        <f>I8+I28</f>
        <v>346643181504.33997</v>
      </c>
      <c r="J32" s="81">
        <f>J8+J28</f>
        <v>0</v>
      </c>
      <c r="K32" s="79">
        <f>K8+K28</f>
        <v>346643181504.33997</v>
      </c>
      <c r="L32" s="79">
        <f>L8+L28</f>
        <v>5425929163924.6602</v>
      </c>
      <c r="M32" s="82">
        <f>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abSelected="1" zoomScale="90" zoomScaleNormal="90" workbookViewId="0">
      <selection activeCell="A6" sqref="A6:M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  <c r="Q1" s="1"/>
      <c r="R1" s="1"/>
      <c r="S1" s="1"/>
    </row>
    <row r="2" spans="1:26" ht="24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"/>
      <c r="O2" s="1"/>
      <c r="P2" s="1"/>
      <c r="Q2" s="1"/>
      <c r="R2" s="1"/>
      <c r="S2" s="1"/>
    </row>
    <row r="3" spans="1:26" ht="27" customHeight="1" x14ac:dyDescent="0.25">
      <c r="A3" s="89" t="s">
        <v>67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0" t="s">
        <v>3</v>
      </c>
      <c r="L4" s="90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91" t="s">
        <v>4</v>
      </c>
      <c r="B6" s="93" t="s">
        <v>5</v>
      </c>
      <c r="C6" s="93" t="s">
        <v>6</v>
      </c>
      <c r="D6" s="93" t="s">
        <v>7</v>
      </c>
      <c r="E6" s="93"/>
      <c r="F6" s="93"/>
      <c r="G6" s="93" t="s">
        <v>8</v>
      </c>
      <c r="H6" s="93" t="s">
        <v>9</v>
      </c>
      <c r="I6" s="93" t="s">
        <v>64</v>
      </c>
      <c r="J6" s="93" t="s">
        <v>63</v>
      </c>
      <c r="K6" s="93" t="s">
        <v>10</v>
      </c>
      <c r="L6" s="93" t="s">
        <v>11</v>
      </c>
      <c r="M6" s="95" t="s">
        <v>12</v>
      </c>
    </row>
    <row r="7" spans="1:26" ht="54.75" customHeight="1" thickBot="1" x14ac:dyDescent="0.3">
      <c r="A7" s="92"/>
      <c r="B7" s="94"/>
      <c r="C7" s="94"/>
      <c r="D7" s="84" t="s">
        <v>13</v>
      </c>
      <c r="E7" s="84" t="s">
        <v>14</v>
      </c>
      <c r="F7" s="84" t="s">
        <v>15</v>
      </c>
      <c r="G7" s="94"/>
      <c r="H7" s="94"/>
      <c r="I7" s="94"/>
      <c r="J7" s="94"/>
      <c r="K7" s="94"/>
      <c r="L7" s="94"/>
      <c r="M7" s="9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G8/$G$35</f>
        <v>3.1973756804997353E-2</v>
      </c>
      <c r="I8" s="66">
        <f>I9</f>
        <v>41884722649.18</v>
      </c>
      <c r="J8" s="66">
        <f>J9</f>
        <v>0</v>
      </c>
      <c r="K8" s="66">
        <f>I8-J8</f>
        <v>41884722649.18</v>
      </c>
      <c r="L8" s="67">
        <f>G8-K8</f>
        <v>142686101662.82001</v>
      </c>
      <c r="M8" s="68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41884722649.18</v>
      </c>
      <c r="J9" s="34">
        <f>J10</f>
        <v>0</v>
      </c>
      <c r="K9" s="31">
        <f>I9-J9</f>
        <v>41884722649.18</v>
      </c>
      <c r="L9" s="31">
        <f>G9-K9</f>
        <v>142686101662.82001</v>
      </c>
      <c r="M9" s="35">
        <f t="shared" ref="M9:M13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41884722649.18</v>
      </c>
      <c r="J10" s="34">
        <f>J11+J23</f>
        <v>0</v>
      </c>
      <c r="K10" s="31">
        <f>I10-J10</f>
        <v>41884722649.18</v>
      </c>
      <c r="L10" s="31">
        <f t="shared" ref="L10:L28" si="3">G10-K10</f>
        <v>142686101662.82001</v>
      </c>
      <c r="M10" s="35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41605530724</v>
      </c>
      <c r="J11" s="34">
        <f>J12</f>
        <v>0</v>
      </c>
      <c r="K11" s="31">
        <f t="shared" ref="K11:K34" si="4">I11-J11</f>
        <v>41605530724</v>
      </c>
      <c r="L11" s="31">
        <f>G11-K11</f>
        <v>142965293588</v>
      </c>
      <c r="M11" s="35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41605530724</v>
      </c>
      <c r="J12" s="40">
        <f>J13+J18</f>
        <v>0</v>
      </c>
      <c r="K12" s="37">
        <f>I12-J12</f>
        <v>41605530724</v>
      </c>
      <c r="L12" s="31">
        <f t="shared" si="3"/>
        <v>142965293588</v>
      </c>
      <c r="M12" s="35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41325824548</v>
      </c>
      <c r="J13" s="40">
        <v>0</v>
      </c>
      <c r="K13" s="37">
        <f t="shared" si="4"/>
        <v>41325824548</v>
      </c>
      <c r="L13" s="31">
        <f t="shared" si="3"/>
        <v>143244999764</v>
      </c>
      <c r="M13" s="35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</f>
        <v>41325824548</v>
      </c>
      <c r="J14" s="57">
        <v>0</v>
      </c>
      <c r="K14" s="43">
        <f t="shared" si="4"/>
        <v>41325824548</v>
      </c>
      <c r="L14" s="46">
        <f t="shared" si="3"/>
        <v>143244999764</v>
      </c>
      <c r="M14" s="47" t="s">
        <v>26</v>
      </c>
      <c r="N14" s="8"/>
    </row>
    <row r="15" spans="1:26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M15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tr">
        <f t="shared" si="5"/>
        <v>N.A.</v>
      </c>
      <c r="N15" s="8"/>
    </row>
    <row r="16" spans="1:26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ref="D16:M16" si="6">D17</f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5">
        <f t="shared" si="6"/>
        <v>0</v>
      </c>
      <c r="I16" s="43">
        <f t="shared" si="6"/>
        <v>46756455</v>
      </c>
      <c r="J16" s="43">
        <f t="shared" si="6"/>
        <v>0</v>
      </c>
      <c r="K16" s="43">
        <f t="shared" si="6"/>
        <v>46756455</v>
      </c>
      <c r="L16" s="43">
        <f t="shared" si="6"/>
        <v>-46756455</v>
      </c>
      <c r="M16" s="47" t="str">
        <f t="shared" si="6"/>
        <v>N.A.</v>
      </c>
      <c r="N16" s="8"/>
    </row>
    <row r="17" spans="1:15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1" si="7">G17/$G$35</f>
        <v>0</v>
      </c>
      <c r="I17" s="57">
        <v>46756455</v>
      </c>
      <c r="J17" s="57">
        <v>0</v>
      </c>
      <c r="K17" s="43">
        <f>I17-J17</f>
        <v>46756455</v>
      </c>
      <c r="L17" s="46">
        <f>G17-I17</f>
        <v>-46756455</v>
      </c>
      <c r="M17" s="47" t="s">
        <v>26</v>
      </c>
      <c r="N17" s="8"/>
    </row>
    <row r="18" spans="1:15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7"/>
        <v>0</v>
      </c>
      <c r="I18" s="40">
        <f>I19</f>
        <v>232949721</v>
      </c>
      <c r="J18" s="40">
        <v>0</v>
      </c>
      <c r="K18" s="37">
        <f t="shared" si="4"/>
        <v>232949721</v>
      </c>
      <c r="L18" s="31">
        <f t="shared" si="3"/>
        <v>-232949721</v>
      </c>
      <c r="M18" s="48" t="s">
        <v>26</v>
      </c>
      <c r="N18" s="8"/>
    </row>
    <row r="19" spans="1:15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8">C19-F19</f>
        <v>0</v>
      </c>
      <c r="H19" s="39">
        <f t="shared" si="7"/>
        <v>0</v>
      </c>
      <c r="I19" s="40">
        <f>I20</f>
        <v>232949721</v>
      </c>
      <c r="J19" s="40">
        <v>0</v>
      </c>
      <c r="K19" s="37">
        <f t="shared" si="4"/>
        <v>232949721</v>
      </c>
      <c r="L19" s="31">
        <f t="shared" si="3"/>
        <v>-232949721</v>
      </c>
      <c r="M19" s="48" t="s">
        <v>26</v>
      </c>
      <c r="N19" s="8"/>
    </row>
    <row r="20" spans="1:15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8"/>
        <v>0</v>
      </c>
      <c r="H20" s="39">
        <f t="shared" si="7"/>
        <v>0</v>
      </c>
      <c r="I20" s="40">
        <f>I21</f>
        <v>232949721</v>
      </c>
      <c r="J20" s="40">
        <v>0</v>
      </c>
      <c r="K20" s="37">
        <f t="shared" si="4"/>
        <v>232949721</v>
      </c>
      <c r="L20" s="31">
        <f>L21</f>
        <v>-232949721</v>
      </c>
      <c r="M20" s="48" t="s">
        <v>26</v>
      </c>
      <c r="N20" s="8"/>
      <c r="O20" s="11"/>
    </row>
    <row r="21" spans="1:15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8"/>
        <v>0</v>
      </c>
      <c r="H21" s="39">
        <f t="shared" si="7"/>
        <v>0</v>
      </c>
      <c r="I21" s="40">
        <f>I22</f>
        <v>232949721</v>
      </c>
      <c r="J21" s="40">
        <v>0</v>
      </c>
      <c r="K21" s="37">
        <f t="shared" si="4"/>
        <v>232949721</v>
      </c>
      <c r="L21" s="31">
        <f>L22</f>
        <v>-232949721</v>
      </c>
      <c r="M21" s="48" t="s">
        <v>26</v>
      </c>
      <c r="N21" s="8"/>
      <c r="O21" s="11"/>
    </row>
    <row r="22" spans="1:15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8"/>
        <v>0</v>
      </c>
      <c r="H22" s="45">
        <f t="shared" si="7"/>
        <v>0</v>
      </c>
      <c r="I22" s="57">
        <f>95468945+60193253+77287523</f>
        <v>232949721</v>
      </c>
      <c r="J22" s="57">
        <v>0</v>
      </c>
      <c r="K22" s="43">
        <f t="shared" si="4"/>
        <v>232949721</v>
      </c>
      <c r="L22" s="46">
        <f>G22-K22</f>
        <v>-232949721</v>
      </c>
      <c r="M22" s="48" t="s">
        <v>26</v>
      </c>
      <c r="N22" s="8"/>
      <c r="O22" s="11"/>
    </row>
    <row r="23" spans="1:15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8"/>
        <v>0</v>
      </c>
      <c r="H23" s="39">
        <f t="shared" si="7"/>
        <v>0</v>
      </c>
      <c r="I23" s="40">
        <f>I24</f>
        <v>279191925.17999995</v>
      </c>
      <c r="J23" s="40">
        <f>J24</f>
        <v>0</v>
      </c>
      <c r="K23" s="37">
        <f>I23-J23</f>
        <v>279191925.17999995</v>
      </c>
      <c r="L23" s="31">
        <f t="shared" si="3"/>
        <v>-279191925.17999995</v>
      </c>
      <c r="M23" s="48" t="s">
        <v>26</v>
      </c>
      <c r="N23" s="8"/>
      <c r="O23" s="8"/>
    </row>
    <row r="24" spans="1:15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7"/>
        <v>0</v>
      </c>
      <c r="I24" s="40">
        <f>I25+I29</f>
        <v>279191925.17999995</v>
      </c>
      <c r="J24" s="40">
        <f>J29</f>
        <v>0</v>
      </c>
      <c r="K24" s="37">
        <f>I24-J24</f>
        <v>279191925.17999995</v>
      </c>
      <c r="L24" s="31">
        <f t="shared" si="3"/>
        <v>-279191925.17999995</v>
      </c>
      <c r="M24" s="48" t="s">
        <v>26</v>
      </c>
      <c r="N24" s="8"/>
      <c r="O24" s="8"/>
    </row>
    <row r="25" spans="1:15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7"/>
        <v>0</v>
      </c>
      <c r="I25" s="40">
        <f>I26</f>
        <v>39097056.189999998</v>
      </c>
      <c r="J25" s="40">
        <v>0</v>
      </c>
      <c r="K25" s="37">
        <f t="shared" si="4"/>
        <v>39097056.189999998</v>
      </c>
      <c r="L25" s="31">
        <f t="shared" si="3"/>
        <v>-39097056.189999998</v>
      </c>
      <c r="M25" s="48" t="s">
        <v>26</v>
      </c>
      <c r="N25" s="8"/>
    </row>
    <row r="26" spans="1:15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7"/>
        <v>0</v>
      </c>
      <c r="I26" s="40">
        <f>I27+I28</f>
        <v>39097056.189999998</v>
      </c>
      <c r="J26" s="40">
        <v>0</v>
      </c>
      <c r="K26" s="37">
        <f t="shared" si="4"/>
        <v>39097056.189999998</v>
      </c>
      <c r="L26" s="31">
        <f t="shared" si="3"/>
        <v>-39097056.189999998</v>
      </c>
      <c r="M26" s="48" t="s">
        <v>26</v>
      </c>
      <c r="N26" s="8"/>
    </row>
    <row r="27" spans="1:15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9">D28</f>
        <v>0</v>
      </c>
      <c r="E27" s="44">
        <f t="shared" si="9"/>
        <v>0</v>
      </c>
      <c r="F27" s="44">
        <f t="shared" si="9"/>
        <v>0</v>
      </c>
      <c r="G27" s="43">
        <f>C27-F27</f>
        <v>0</v>
      </c>
      <c r="H27" s="45">
        <f t="shared" si="7"/>
        <v>0</v>
      </c>
      <c r="I27" s="57">
        <f>4216635.69+1493973.25+1356648.71</f>
        <v>7067257.6500000004</v>
      </c>
      <c r="J27" s="57">
        <v>0</v>
      </c>
      <c r="K27" s="43">
        <f t="shared" si="4"/>
        <v>7067257.6500000004</v>
      </c>
      <c r="L27" s="46">
        <f t="shared" si="3"/>
        <v>-7067257.6500000004</v>
      </c>
      <c r="M27" s="47" t="s">
        <v>26</v>
      </c>
      <c r="N27" s="8"/>
      <c r="O27" s="7"/>
    </row>
    <row r="28" spans="1:15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9"/>
        <v>0</v>
      </c>
      <c r="E28" s="44">
        <f t="shared" si="9"/>
        <v>0</v>
      </c>
      <c r="F28" s="44">
        <f t="shared" si="9"/>
        <v>0</v>
      </c>
      <c r="G28" s="43">
        <f>C28-F28</f>
        <v>0</v>
      </c>
      <c r="H28" s="45">
        <f t="shared" si="7"/>
        <v>0</v>
      </c>
      <c r="I28" s="57">
        <f>6295631.33+16115336.5+9618830.71</f>
        <v>32029798.539999999</v>
      </c>
      <c r="J28" s="57">
        <v>0</v>
      </c>
      <c r="K28" s="43">
        <f t="shared" si="4"/>
        <v>32029798.539999999</v>
      </c>
      <c r="L28" s="46">
        <f t="shared" si="3"/>
        <v>-32029798.539999999</v>
      </c>
      <c r="M28" s="47" t="s">
        <v>26</v>
      </c>
      <c r="N28" s="8"/>
      <c r="O28" s="7"/>
    </row>
    <row r="29" spans="1:15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 t="shared" si="7"/>
        <v>0</v>
      </c>
      <c r="I29" s="40">
        <f>I30</f>
        <v>240094868.98999998</v>
      </c>
      <c r="J29" s="40">
        <f>J30</f>
        <v>0</v>
      </c>
      <c r="K29" s="37">
        <f t="shared" si="4"/>
        <v>240094868.98999998</v>
      </c>
      <c r="L29" s="31">
        <f>L30</f>
        <v>-240094868.98999998</v>
      </c>
      <c r="M29" s="48" t="s">
        <v>26</v>
      </c>
      <c r="N29" s="8"/>
      <c r="O29" s="8"/>
    </row>
    <row r="30" spans="1:15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7"/>
        <v>0</v>
      </c>
      <c r="I30" s="57">
        <f>229550242.39+2865005+7679621.6</f>
        <v>240094868.98999998</v>
      </c>
      <c r="J30" s="57"/>
      <c r="K30" s="43">
        <f t="shared" si="4"/>
        <v>240094868.98999998</v>
      </c>
      <c r="L30" s="43">
        <f>G30-K30</f>
        <v>-240094868.98999998</v>
      </c>
      <c r="M30" s="47" t="s">
        <v>26</v>
      </c>
      <c r="N30" s="8"/>
    </row>
    <row r="31" spans="1:15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 t="shared" si="7"/>
        <v>0.96802624319500263</v>
      </c>
      <c r="I31" s="28">
        <f>I32+I33+I34</f>
        <v>405787811646.14001</v>
      </c>
      <c r="J31" s="28">
        <f>SUM(J32:J34)</f>
        <v>0</v>
      </c>
      <c r="K31" s="26">
        <f t="shared" si="4"/>
        <v>405787811646.14001</v>
      </c>
      <c r="L31" s="26">
        <f>L32+L33+L34</f>
        <v>5182213709470.8594</v>
      </c>
      <c r="M31" s="51">
        <f>K31/G31</f>
        <v>7.2617698852205398E-2</v>
      </c>
      <c r="N31" s="8"/>
      <c r="O31" s="8"/>
    </row>
    <row r="32" spans="1:15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v>0</v>
      </c>
      <c r="I32" s="57">
        <v>0</v>
      </c>
      <c r="J32" s="57">
        <v>0</v>
      </c>
      <c r="K32" s="54">
        <f t="shared" si="4"/>
        <v>0</v>
      </c>
      <c r="L32" s="58">
        <f>G32-K32</f>
        <v>1451042370</v>
      </c>
      <c r="M32" s="47">
        <v>0</v>
      </c>
      <c r="N32" s="8"/>
      <c r="O32" s="12"/>
    </row>
    <row r="33" spans="1:15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v>0.20900273603343156</v>
      </c>
      <c r="I33" s="57">
        <v>82787334910</v>
      </c>
      <c r="J33" s="57">
        <v>0</v>
      </c>
      <c r="K33" s="58">
        <f t="shared" si="4"/>
        <v>82787334910</v>
      </c>
      <c r="L33" s="58">
        <f>G33-K33</f>
        <v>1084817000137</v>
      </c>
      <c r="M33" s="47">
        <v>0</v>
      </c>
      <c r="N33" s="8"/>
      <c r="O33" s="12"/>
    </row>
    <row r="34" spans="1:15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74">
        <v>0.79099726396656844</v>
      </c>
      <c r="I34" s="75">
        <v>323000476736.14001</v>
      </c>
      <c r="J34" s="75">
        <v>0</v>
      </c>
      <c r="K34" s="72">
        <f t="shared" si="4"/>
        <v>323000476736.14001</v>
      </c>
      <c r="L34" s="76">
        <f>G34-K34</f>
        <v>4095945666963.8599</v>
      </c>
      <c r="M34" s="77">
        <v>7.1798663997598516E-2</v>
      </c>
      <c r="N34" s="8"/>
      <c r="O34" s="12"/>
    </row>
    <row r="35" spans="1:15" s="6" customFormat="1" ht="24.95" customHeight="1" thickTop="1" thickBot="1" x14ac:dyDescent="0.3">
      <c r="A35" s="85" t="s">
        <v>59</v>
      </c>
      <c r="B35" s="86"/>
      <c r="C35" s="78">
        <f>C8+C31</f>
        <v>5772572345429</v>
      </c>
      <c r="D35" s="79">
        <f t="shared" ref="D35:F35" si="10">D8+D31</f>
        <v>0</v>
      </c>
      <c r="E35" s="79">
        <f t="shared" si="10"/>
        <v>0</v>
      </c>
      <c r="F35" s="79">
        <f t="shared" si="10"/>
        <v>0</v>
      </c>
      <c r="G35" s="79">
        <f>C35+F35</f>
        <v>5772572345429</v>
      </c>
      <c r="H35" s="80">
        <f>G35/$G$35</f>
        <v>1</v>
      </c>
      <c r="I35" s="81">
        <f>I8+I31</f>
        <v>447672534295.32001</v>
      </c>
      <c r="J35" s="81">
        <f>J8+J31</f>
        <v>0</v>
      </c>
      <c r="K35" s="79">
        <f>K8+K31</f>
        <v>447672534295.32001</v>
      </c>
      <c r="L35" s="79">
        <f>L8+L31</f>
        <v>5324899811133.6797</v>
      </c>
      <c r="M35" s="82">
        <f>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3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5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5" s="23" customFormat="1" ht="15.75" x14ac:dyDescent="0.25">
      <c r="A41" s="24"/>
      <c r="C41" s="83"/>
      <c r="D41" s="97"/>
      <c r="E41" s="97"/>
      <c r="F41" s="97"/>
      <c r="G41" s="13"/>
      <c r="H41" s="13"/>
      <c r="I41" s="13"/>
      <c r="J41" s="12"/>
      <c r="K41" s="83"/>
      <c r="L41" s="13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ENE 2022</vt:lpstr>
      <vt:lpstr>FEB 2022</vt:lpstr>
      <vt:lpstr>MAR 2022</vt:lpstr>
      <vt:lpstr>'ENE 2022'!Área_de_impresión</vt:lpstr>
      <vt:lpstr>'FEB 2022'!Área_de_impresión</vt:lpstr>
      <vt:lpstr>'MAR 2022'!Área_de_impresión</vt:lpstr>
      <vt:lpstr>'ENE 2022'!Títulos_a_imprimir</vt:lpstr>
      <vt:lpstr>'FEB 2022'!Títulos_a_imprimir</vt:lpstr>
      <vt:lpstr>'MAR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2022-02-23T13:02:02Z</cp:lastPrinted>
  <dcterms:created xsi:type="dcterms:W3CDTF">2022-02-16T16:47:33Z</dcterms:created>
  <dcterms:modified xsi:type="dcterms:W3CDTF">2022-04-21T21:07:39Z</dcterms:modified>
</cp:coreProperties>
</file>