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0"/>
  <workbookPr/>
  <mc:AlternateContent xmlns:mc="http://schemas.openxmlformats.org/markup-compatibility/2006">
    <mc:Choice Requires="x15">
      <x15ac:absPath xmlns:x15ac="http://schemas.microsoft.com/office/spreadsheetml/2010/11/ac" url="/Users/jennyacevedo/Documents/"/>
    </mc:Choice>
  </mc:AlternateContent>
  <xr:revisionPtr revIDLastSave="0" documentId="8_{CC023C90-B358-4541-8FE2-75560D18D7A3}" xr6:coauthVersionLast="36" xr6:coauthVersionMax="36" xr10:uidLastSave="{00000000-0000-0000-0000-000000000000}"/>
  <bookViews>
    <workbookView xWindow="0" yWindow="460" windowWidth="24000" windowHeight="7040" activeTab="1" xr2:uid="{00000000-000D-0000-FFFF-FFFF00000000}"/>
  </bookViews>
  <sheets>
    <sheet name="ENERO" sheetId="1" r:id="rId1"/>
    <sheet name="FEBRERO" sheetId="2" r:id="rId2"/>
  </sheets>
  <definedNames>
    <definedName name="_xlnm.Print_Area" localSheetId="1">FEBRERO!$A$1:$P$43</definedName>
    <definedName name="_xlnm.Print_Titles" localSheetId="1">FEBRERO!$1:$6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2" l="1"/>
  <c r="M15" i="2"/>
  <c r="N16" i="2"/>
  <c r="N15" i="2" s="1"/>
  <c r="M26" i="2" l="1"/>
  <c r="M24" i="2"/>
  <c r="O24" i="2" s="1"/>
  <c r="N21" i="2"/>
  <c r="N20" i="2" s="1"/>
  <c r="N19" i="2" s="1"/>
  <c r="N27" i="2"/>
  <c r="N28" i="2"/>
  <c r="N26" i="2" l="1"/>
  <c r="O26" i="2" s="1"/>
  <c r="N18" i="2"/>
  <c r="M33" i="2"/>
  <c r="O33" i="2" s="1"/>
  <c r="M32" i="2"/>
  <c r="O32" i="2" s="1"/>
  <c r="M31" i="2"/>
  <c r="O31" i="2" s="1"/>
  <c r="N30" i="2"/>
  <c r="L30" i="2"/>
  <c r="K30" i="2"/>
  <c r="O29" i="2"/>
  <c r="O28" i="2"/>
  <c r="O27" i="2"/>
  <c r="N25" i="2"/>
  <c r="O23" i="2"/>
  <c r="M22" i="2"/>
  <c r="L22" i="2"/>
  <c r="K22" i="2"/>
  <c r="O21" i="2"/>
  <c r="O20" i="2" s="1"/>
  <c r="O19" i="2" s="1"/>
  <c r="O18" i="2" s="1"/>
  <c r="N17" i="2"/>
  <c r="M17" i="2"/>
  <c r="M11" i="2" s="1"/>
  <c r="M10" i="2" s="1"/>
  <c r="M9" i="2" s="1"/>
  <c r="O16" i="2"/>
  <c r="O15" i="2" s="1"/>
  <c r="N14" i="2"/>
  <c r="O14" i="2" s="1"/>
  <c r="O13" i="2"/>
  <c r="N12" i="2"/>
  <c r="N11" i="2" s="1"/>
  <c r="N10" i="2" s="1"/>
  <c r="L11" i="2"/>
  <c r="L10" i="2" s="1"/>
  <c r="K11" i="2"/>
  <c r="K10" i="2"/>
  <c r="K9" i="2" s="1"/>
  <c r="K8" i="2" s="1"/>
  <c r="K7" i="2" s="1"/>
  <c r="K34" i="2" s="1"/>
  <c r="O17" i="2" l="1"/>
  <c r="L9" i="2"/>
  <c r="L8" i="2" s="1"/>
  <c r="L7" i="2" s="1"/>
  <c r="L34" i="2" s="1"/>
  <c r="O30" i="2"/>
  <c r="O25" i="2"/>
  <c r="N22" i="2"/>
  <c r="N9" i="2" s="1"/>
  <c r="M30" i="2"/>
  <c r="O10" i="2"/>
  <c r="M8" i="2"/>
  <c r="O12" i="2"/>
  <c r="M25" i="1"/>
  <c r="M26" i="1"/>
  <c r="M27" i="1"/>
  <c r="N8" i="2" l="1"/>
  <c r="N7" i="2" s="1"/>
  <c r="N34" i="2" s="1"/>
  <c r="O11" i="2"/>
  <c r="O22" i="2"/>
  <c r="O9" i="2" s="1"/>
  <c r="M7" i="2"/>
  <c r="O7" i="2" l="1"/>
  <c r="O34" i="2" s="1"/>
  <c r="M34" i="2"/>
  <c r="O8" i="2"/>
  <c r="O25" i="1"/>
  <c r="O26" i="1"/>
  <c r="O27" i="1"/>
  <c r="L24" i="1"/>
  <c r="N24" i="1"/>
  <c r="K24" i="1"/>
  <c r="M24" i="1" l="1"/>
  <c r="O24" i="1"/>
  <c r="O19" i="1"/>
  <c r="O13" i="1"/>
  <c r="O15" i="1"/>
  <c r="O17" i="1"/>
  <c r="O21" i="1"/>
  <c r="O22" i="1"/>
  <c r="O23" i="1"/>
  <c r="L11" i="1"/>
  <c r="L10" i="1" s="1"/>
  <c r="K11" i="1"/>
  <c r="K10" i="1" s="1"/>
  <c r="N12" i="1"/>
  <c r="N14" i="1"/>
  <c r="O14" i="1" s="1"/>
  <c r="O12" i="1" l="1"/>
  <c r="N16" i="1" l="1"/>
  <c r="N11" i="1" s="1"/>
  <c r="N10" i="1" s="1"/>
  <c r="M16" i="1"/>
  <c r="M18" i="1"/>
  <c r="K18" i="1"/>
  <c r="K9" i="1" s="1"/>
  <c r="K8" i="1" s="1"/>
  <c r="K7" i="1" s="1"/>
  <c r="K28" i="1" s="1"/>
  <c r="L18" i="1"/>
  <c r="L9" i="1" s="1"/>
  <c r="L8" i="1" s="1"/>
  <c r="L7" i="1" s="1"/>
  <c r="L28" i="1" s="1"/>
  <c r="N20" i="1"/>
  <c r="N18" i="1" l="1"/>
  <c r="O20" i="1"/>
  <c r="O16" i="1"/>
  <c r="M11" i="1"/>
  <c r="N9" i="1" l="1"/>
  <c r="N8" i="1" s="1"/>
  <c r="N7" i="1" s="1"/>
  <c r="N28" i="1" s="1"/>
  <c r="M10" i="1"/>
  <c r="O11" i="1"/>
  <c r="O18" i="1"/>
  <c r="M9" i="1" l="1"/>
  <c r="O10" i="1"/>
  <c r="O9" i="1" l="1"/>
  <c r="M8" i="1"/>
  <c r="M7" i="1" l="1"/>
  <c r="O8" i="1"/>
  <c r="O7" i="1" l="1"/>
  <c r="O28" i="1" s="1"/>
  <c r="M28" i="1"/>
</calcChain>
</file>

<file path=xl/sharedStrings.xml><?xml version="1.0" encoding="utf-8"?>
<sst xmlns="http://schemas.openxmlformats.org/spreadsheetml/2006/main" count="166" uniqueCount="58">
  <si>
    <t>RECURSOS DE CAPITAL</t>
  </si>
  <si>
    <t>05</t>
  </si>
  <si>
    <t>RENDIMIENTOS FINANCIEROS</t>
  </si>
  <si>
    <t>02</t>
  </si>
  <si>
    <t>DEPÓSITOS</t>
  </si>
  <si>
    <t>RECURSOS PROPIOS DE ESTABLECIMIENTOS PÚBLICOS</t>
  </si>
  <si>
    <t>01</t>
  </si>
  <si>
    <t>INGRESOS CORRIENTES</t>
  </si>
  <si>
    <t>INGRESOS NO TRIBUTARIOS</t>
  </si>
  <si>
    <t>TASAS Y DERECHOS ADMINISTRATIVOS</t>
  </si>
  <si>
    <t>TASA POR EL USO DE LA INFRAESTRUCTURA DE TRANSPORTE</t>
  </si>
  <si>
    <t>MULTAS, SANCIONES E INTERESES DE MORA</t>
  </si>
  <si>
    <t>SANCIONES CONTRACTUALES</t>
  </si>
  <si>
    <t>VENTA DE BIENES Y SERVICIOS</t>
  </si>
  <si>
    <t>SERVICIOS DE EDICIÓN, IMPRESIÓN Y REPRODUCCIÓN</t>
  </si>
  <si>
    <t>EXCEDENTES FINANCIEROS</t>
  </si>
  <si>
    <t>03</t>
  </si>
  <si>
    <t>VALORES DISTINTOS DE ACCIONES</t>
  </si>
  <si>
    <t>REINTEGROS Y OTROS RECURSOS NO APROPIADOS</t>
  </si>
  <si>
    <t>INFORME MENSUAL DE EJECUCION DEL PRESUPUESTO DE INGRESOS</t>
  </si>
  <si>
    <t>AGENCIA NACIONAL DE INFRAESTRUCTURA</t>
  </si>
  <si>
    <t xml:space="preserve">SECCION:   2413 </t>
  </si>
  <si>
    <t xml:space="preserve"> UNIDAD EJECUTORA:        00</t>
  </si>
  <si>
    <t xml:space="preserve">            MES:              </t>
  </si>
  <si>
    <t>ENERO</t>
  </si>
  <si>
    <t>VIGENCIA FISCAL:   2019</t>
  </si>
  <si>
    <t>CODIFICACION
PRESUPUESTAL</t>
  </si>
  <si>
    <t>DESCRIPCION</t>
  </si>
  <si>
    <t xml:space="preserve">AFORO
INICIAL
</t>
  </si>
  <si>
    <t>MODIFICACIONES AFORO</t>
  </si>
  <si>
    <t>AFORO
VIGENTE
( 1 )</t>
  </si>
  <si>
    <t>RECAUDO EN EFECTIVO ACUMULADO
( 2 )</t>
  </si>
  <si>
    <t>SALDO DE AFORO POR RECAUDAR
( 3 ) =  ( 1 ) - ( 2 )</t>
  </si>
  <si>
    <t>ELIZABETH GOMEZ SANCHEZ</t>
  </si>
  <si>
    <t>NELCY JENITH MALDONADO BALLEN</t>
  </si>
  <si>
    <t>VICEPRESIDENTE ADMINISTRATIVA Y FINANCIERA</t>
  </si>
  <si>
    <t xml:space="preserve"> </t>
  </si>
  <si>
    <t>ELSA LILIANA LIÉVANO TORRES</t>
  </si>
  <si>
    <t>EXP.G3-6 CON FUNCIONES DE TESORERA</t>
  </si>
  <si>
    <t>EXPG3-6 CON FUNCIONES JEFE DE PPTO</t>
  </si>
  <si>
    <t xml:space="preserve">COORD. GRUPO INT. TRAB ADTIVO Y FCRO  </t>
  </si>
  <si>
    <t>JUANA CELINA CARVAJAL REYES</t>
  </si>
  <si>
    <t>___________________________________________</t>
  </si>
  <si>
    <t xml:space="preserve">                                                                                                      </t>
  </si>
  <si>
    <t xml:space="preserve">    _________________________________________</t>
  </si>
  <si>
    <t>________________________________________</t>
  </si>
  <si>
    <t>APORTES DE LA NACION</t>
  </si>
  <si>
    <t>FUNCIONAMIENTO</t>
  </si>
  <si>
    <t>DEUDA</t>
  </si>
  <si>
    <t>INVERSIÓN</t>
  </si>
  <si>
    <t xml:space="preserve">                                                                                     TOTALES:</t>
  </si>
  <si>
    <t>FEBRERO</t>
  </si>
  <si>
    <t>MULTAS Y SANCIONES</t>
  </si>
  <si>
    <t>VENTAS INCIDENTALES DE ESTABLECIMIENTO NO DE MERCADO</t>
  </si>
  <si>
    <t>SERVICIOS PRESTADOS A LAS EMPRESAS Y SERVICIOS DE PRODUCCIÓN</t>
  </si>
  <si>
    <t>OTROS SERVICIOS DE FABRICACIÓN; SERVICIOS DE EDICIÓN, IMPRESIÓN Y REPRODUCCIÓN; SERVICIOS DE RECUPERACIÓN DE MATERIALES</t>
  </si>
  <si>
    <t>RECURSOS DE LA ENTIDAD</t>
  </si>
  <si>
    <t>ESTABLECIMIENTOS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</si>
</sst>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43" fontId="4" fillId="2" borderId="0" xfId="1" applyFont="1" applyFill="1" applyBorder="1" applyAlignment="1">
      <alignment vertical="center"/>
    </xf>
    <xf numFmtId="43" fontId="4" fillId="2" borderId="0" xfId="1" applyFont="1" applyFill="1" applyBorder="1" applyAlignment="1">
      <alignment horizontal="left"/>
    </xf>
    <xf numFmtId="43" fontId="4" fillId="2" borderId="0" xfId="1" applyFont="1" applyFill="1" applyBorder="1" applyAlignment="1"/>
    <xf numFmtId="43" fontId="4" fillId="2" borderId="0" xfId="1" applyFont="1" applyFill="1" applyBorder="1" applyAlignment="1">
      <alignment vertical="top"/>
    </xf>
    <xf numFmtId="164" fontId="4" fillId="2" borderId="8" xfId="0" applyNumberFormat="1" applyFont="1" applyFill="1" applyBorder="1" applyAlignment="1">
      <alignment vertical="top"/>
    </xf>
    <xf numFmtId="43" fontId="4" fillId="2" borderId="8" xfId="1" applyFont="1" applyFill="1" applyBorder="1" applyAlignment="1">
      <alignment vertical="top"/>
    </xf>
    <xf numFmtId="43" fontId="5" fillId="2" borderId="8" xfId="1" applyFont="1" applyFill="1" applyBorder="1" applyAlignment="1">
      <alignment vertical="top"/>
    </xf>
    <xf numFmtId="43" fontId="4" fillId="2" borderId="8" xfId="1" applyFont="1" applyFill="1" applyBorder="1" applyAlignment="1">
      <alignment vertical="center"/>
    </xf>
    <xf numFmtId="0" fontId="0" fillId="0" borderId="0" xfId="0" applyBorder="1"/>
    <xf numFmtId="0" fontId="0" fillId="2" borderId="0" xfId="0" applyFill="1" applyBorder="1"/>
    <xf numFmtId="43" fontId="4" fillId="2" borderId="0" xfId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0" fillId="2" borderId="9" xfId="0" applyFill="1" applyBorder="1"/>
    <xf numFmtId="0" fontId="0" fillId="2" borderId="5" xfId="0" applyFill="1" applyBorder="1"/>
    <xf numFmtId="0" fontId="0" fillId="2" borderId="12" xfId="0" applyFill="1" applyBorder="1"/>
    <xf numFmtId="0" fontId="0" fillId="2" borderId="2" xfId="0" applyFill="1" applyBorder="1"/>
    <xf numFmtId="0" fontId="0" fillId="2" borderId="11" xfId="0" applyFill="1" applyBorder="1"/>
    <xf numFmtId="0" fontId="5" fillId="2" borderId="0" xfId="0" applyFont="1" applyFill="1" applyBorder="1" applyAlignment="1">
      <alignment vertical="center"/>
    </xf>
    <xf numFmtId="0" fontId="0" fillId="2" borderId="8" xfId="0" applyFill="1" applyBorder="1"/>
    <xf numFmtId="0" fontId="5" fillId="2" borderId="0" xfId="0" applyFont="1" applyFill="1" applyBorder="1" applyAlignment="1"/>
    <xf numFmtId="0" fontId="0" fillId="2" borderId="0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0" xfId="0" applyAlignment="1">
      <alignment horizontal="left"/>
    </xf>
    <xf numFmtId="0" fontId="10" fillId="0" borderId="6" xfId="0" applyFont="1" applyFill="1" applyBorder="1" applyAlignment="1">
      <alignment horizontal="center" vertical="center"/>
    </xf>
    <xf numFmtId="43" fontId="10" fillId="0" borderId="6" xfId="1" applyFont="1" applyFill="1" applyBorder="1" applyAlignment="1">
      <alignment horizontal="center" vertical="center" wrapText="1"/>
    </xf>
    <xf numFmtId="0" fontId="11" fillId="2" borderId="16" xfId="0" applyNumberFormat="1" applyFont="1" applyFill="1" applyBorder="1" applyAlignment="1">
      <alignment horizontal="right" vertical="top" wrapText="1" readingOrder="1"/>
    </xf>
    <xf numFmtId="0" fontId="11" fillId="2" borderId="17" xfId="0" applyNumberFormat="1" applyFont="1" applyFill="1" applyBorder="1" applyAlignment="1">
      <alignment horizontal="right" vertical="top" wrapText="1" readingOrder="1"/>
    </xf>
    <xf numFmtId="0" fontId="11" fillId="2" borderId="18" xfId="0" applyNumberFormat="1" applyFont="1" applyFill="1" applyBorder="1" applyAlignment="1">
      <alignment horizontal="right" vertical="top" wrapText="1" readingOrder="1"/>
    </xf>
    <xf numFmtId="0" fontId="11" fillId="2" borderId="19" xfId="0" applyNumberFormat="1" applyFont="1" applyFill="1" applyBorder="1" applyAlignment="1">
      <alignment horizontal="right" vertical="top" wrapText="1" readingOrder="1"/>
    </xf>
    <xf numFmtId="49" fontId="11" fillId="2" borderId="19" xfId="0" applyNumberFormat="1" applyFont="1" applyFill="1" applyBorder="1" applyAlignment="1">
      <alignment horizontal="right" vertical="top" wrapText="1" readingOrder="1"/>
    </xf>
    <xf numFmtId="0" fontId="11" fillId="2" borderId="20" xfId="0" applyNumberFormat="1" applyFont="1" applyFill="1" applyBorder="1" applyAlignment="1">
      <alignment horizontal="right" vertical="top" wrapText="1" readingOrder="1"/>
    </xf>
    <xf numFmtId="0" fontId="11" fillId="2" borderId="21" xfId="0" applyNumberFormat="1" applyFont="1" applyFill="1" applyBorder="1" applyAlignment="1">
      <alignment horizontal="right" vertical="top" wrapText="1" readingOrder="1"/>
    </xf>
    <xf numFmtId="49" fontId="11" fillId="2" borderId="21" xfId="0" applyNumberFormat="1" applyFont="1" applyFill="1" applyBorder="1" applyAlignment="1">
      <alignment horizontal="right" vertical="top" wrapText="1" readingOrder="1"/>
    </xf>
    <xf numFmtId="0" fontId="4" fillId="2" borderId="0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2" borderId="22" xfId="0" applyNumberFormat="1" applyFont="1" applyFill="1" applyBorder="1" applyAlignment="1">
      <alignment horizontal="left" vertical="center" wrapText="1" readingOrder="1"/>
    </xf>
    <xf numFmtId="0" fontId="11" fillId="0" borderId="7" xfId="0" applyNumberFormat="1" applyFont="1" applyFill="1" applyBorder="1" applyAlignment="1">
      <alignment vertical="center" wrapText="1" readingOrder="1"/>
    </xf>
    <xf numFmtId="0" fontId="11" fillId="2" borderId="10" xfId="0" applyNumberFormat="1" applyFont="1" applyFill="1" applyBorder="1" applyAlignment="1">
      <alignment horizontal="left" vertical="center" wrapText="1" readingOrder="1"/>
    </xf>
    <xf numFmtId="0" fontId="11" fillId="0" borderId="1" xfId="0" applyNumberFormat="1" applyFont="1" applyFill="1" applyBorder="1" applyAlignment="1">
      <alignment vertical="center" wrapText="1" readingOrder="1"/>
    </xf>
    <xf numFmtId="0" fontId="12" fillId="0" borderId="1" xfId="0" applyNumberFormat="1" applyFont="1" applyFill="1" applyBorder="1" applyAlignment="1">
      <alignment vertical="center" wrapText="1" readingOrder="1"/>
    </xf>
    <xf numFmtId="0" fontId="11" fillId="2" borderId="0" xfId="0" applyNumberFormat="1" applyFont="1" applyFill="1" applyBorder="1" applyAlignment="1">
      <alignment horizontal="right" vertical="top" wrapText="1" readingOrder="1"/>
    </xf>
    <xf numFmtId="49" fontId="11" fillId="2" borderId="0" xfId="0" applyNumberFormat="1" applyFont="1" applyFill="1" applyBorder="1" applyAlignment="1">
      <alignment horizontal="right" vertical="top" wrapText="1" readingOrder="1"/>
    </xf>
    <xf numFmtId="0" fontId="11" fillId="2" borderId="23" xfId="0" applyNumberFormat="1" applyFont="1" applyFill="1" applyBorder="1" applyAlignment="1">
      <alignment horizontal="left" vertical="center" wrapText="1" readingOrder="1"/>
    </xf>
    <xf numFmtId="0" fontId="11" fillId="0" borderId="24" xfId="0" applyNumberFormat="1" applyFont="1" applyFill="1" applyBorder="1" applyAlignment="1">
      <alignment vertical="center" wrapText="1" readingOrder="1"/>
    </xf>
    <xf numFmtId="0" fontId="12" fillId="2" borderId="10" xfId="0" applyNumberFormat="1" applyFont="1" applyFill="1" applyBorder="1" applyAlignment="1">
      <alignment horizontal="left" vertical="center" wrapText="1" readingOrder="1"/>
    </xf>
    <xf numFmtId="0" fontId="5" fillId="2" borderId="0" xfId="0" applyFont="1" applyFill="1" applyBorder="1" applyAlignment="1">
      <alignment horizontal="left" vertical="center"/>
    </xf>
    <xf numFmtId="43" fontId="5" fillId="2" borderId="0" xfId="1" applyFon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2" borderId="9" xfId="0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2" borderId="5" xfId="0" applyFont="1" applyFill="1" applyBorder="1"/>
    <xf numFmtId="0" fontId="2" fillId="2" borderId="9" xfId="0" applyFont="1" applyFill="1" applyBorder="1"/>
    <xf numFmtId="0" fontId="2" fillId="0" borderId="0" xfId="0" applyFont="1"/>
    <xf numFmtId="43" fontId="8" fillId="0" borderId="7" xfId="0" applyNumberFormat="1" applyFont="1" applyBorder="1" applyAlignment="1">
      <alignment vertical="center" readingOrder="1"/>
    </xf>
    <xf numFmtId="43" fontId="8" fillId="0" borderId="13" xfId="0" applyNumberFormat="1" applyFont="1" applyBorder="1" applyAlignment="1">
      <alignment vertical="center" readingOrder="1"/>
    </xf>
    <xf numFmtId="43" fontId="8" fillId="0" borderId="1" xfId="0" applyNumberFormat="1" applyFont="1" applyBorder="1" applyAlignment="1">
      <alignment vertical="center" readingOrder="1"/>
    </xf>
    <xf numFmtId="43" fontId="9" fillId="0" borderId="1" xfId="0" applyNumberFormat="1" applyFont="1" applyBorder="1" applyAlignment="1">
      <alignment vertical="center" readingOrder="1"/>
    </xf>
    <xf numFmtId="43" fontId="9" fillId="0" borderId="13" xfId="0" applyNumberFormat="1" applyFont="1" applyBorder="1" applyAlignment="1">
      <alignment vertical="center" readingOrder="1"/>
    </xf>
    <xf numFmtId="43" fontId="8" fillId="0" borderId="24" xfId="0" applyNumberFormat="1" applyFont="1" applyBorder="1" applyAlignment="1">
      <alignment vertical="center" readingOrder="1"/>
    </xf>
    <xf numFmtId="43" fontId="8" fillId="0" borderId="25" xfId="0" applyNumberFormat="1" applyFont="1" applyBorder="1" applyAlignment="1">
      <alignment vertical="center" readingOrder="1"/>
    </xf>
    <xf numFmtId="0" fontId="14" fillId="2" borderId="10" xfId="0" applyFont="1" applyFill="1" applyBorder="1" applyAlignment="1">
      <alignment horizontal="left" vertical="center" readingOrder="1"/>
    </xf>
    <xf numFmtId="0" fontId="14" fillId="2" borderId="1" xfId="0" applyFont="1" applyFill="1" applyBorder="1" applyAlignment="1">
      <alignment vertical="center" readingOrder="1"/>
    </xf>
    <xf numFmtId="43" fontId="8" fillId="0" borderId="26" xfId="0" applyNumberFormat="1" applyFont="1" applyBorder="1" applyAlignment="1">
      <alignment vertical="center" readingOrder="1"/>
    </xf>
    <xf numFmtId="0" fontId="13" fillId="2" borderId="10" xfId="0" applyFont="1" applyFill="1" applyBorder="1" applyAlignment="1">
      <alignment horizontal="left" vertical="center" readingOrder="1"/>
    </xf>
    <xf numFmtId="0" fontId="13" fillId="2" borderId="1" xfId="0" applyFont="1" applyFill="1" applyBorder="1" applyAlignment="1">
      <alignment vertical="center" readingOrder="1"/>
    </xf>
    <xf numFmtId="43" fontId="9" fillId="0" borderId="26" xfId="0" applyNumberFormat="1" applyFont="1" applyBorder="1" applyAlignment="1">
      <alignment vertical="center" readingOrder="1"/>
    </xf>
    <xf numFmtId="0" fontId="13" fillId="2" borderId="14" xfId="0" applyFont="1" applyFill="1" applyBorder="1" applyAlignment="1">
      <alignment horizontal="left" vertical="center" readingOrder="1"/>
    </xf>
    <xf numFmtId="0" fontId="13" fillId="2" borderId="15" xfId="0" applyFont="1" applyFill="1" applyBorder="1" applyAlignment="1">
      <alignment vertical="center" readingOrder="1"/>
    </xf>
    <xf numFmtId="43" fontId="9" fillId="2" borderId="15" xfId="0" applyNumberFormat="1" applyFont="1" applyFill="1" applyBorder="1" applyAlignment="1">
      <alignment vertical="center" readingOrder="1"/>
    </xf>
    <xf numFmtId="43" fontId="9" fillId="0" borderId="24" xfId="0" applyNumberFormat="1" applyFont="1" applyBorder="1" applyAlignment="1">
      <alignment vertical="center" readingOrder="1"/>
    </xf>
    <xf numFmtId="43" fontId="9" fillId="2" borderId="27" xfId="0" applyNumberFormat="1" applyFont="1" applyFill="1" applyBorder="1" applyAlignment="1">
      <alignment vertical="center" readingOrder="1"/>
    </xf>
    <xf numFmtId="43" fontId="5" fillId="2" borderId="15" xfId="1" applyFont="1" applyFill="1" applyBorder="1" applyAlignment="1">
      <alignment horizontal="right" vertical="center" readingOrder="1"/>
    </xf>
    <xf numFmtId="43" fontId="5" fillId="2" borderId="29" xfId="1" applyFont="1" applyFill="1" applyBorder="1" applyAlignment="1">
      <alignment horizontal="right" vertical="center" readingOrder="1"/>
    </xf>
    <xf numFmtId="43" fontId="5" fillId="2" borderId="28" xfId="1" applyFont="1" applyFill="1" applyBorder="1" applyAlignment="1">
      <alignment horizontal="right" vertical="center" readingOrder="1"/>
    </xf>
    <xf numFmtId="1" fontId="12" fillId="2" borderId="10" xfId="0" applyNumberFormat="1" applyFont="1" applyFill="1" applyBorder="1" applyAlignment="1">
      <alignment horizontal="left" vertical="center" wrapText="1" readingOrder="1"/>
    </xf>
    <xf numFmtId="1" fontId="11" fillId="2" borderId="10" xfId="0" applyNumberFormat="1" applyFont="1" applyFill="1" applyBorder="1" applyAlignment="1">
      <alignment horizontal="left" vertical="center" wrapText="1" readingOrder="1"/>
    </xf>
    <xf numFmtId="0" fontId="14" fillId="2" borderId="30" xfId="0" applyFont="1" applyFill="1" applyBorder="1" applyAlignment="1">
      <alignment horizontal="left" vertical="center" readingOrder="1"/>
    </xf>
    <xf numFmtId="0" fontId="14" fillId="2" borderId="7" xfId="0" applyFont="1" applyFill="1" applyBorder="1" applyAlignment="1">
      <alignment vertical="center" readingOrder="1"/>
    </xf>
    <xf numFmtId="0" fontId="11" fillId="2" borderId="14" xfId="0" applyNumberFormat="1" applyFont="1" applyFill="1" applyBorder="1" applyAlignment="1">
      <alignment horizontal="left" vertical="center" wrapText="1" readingOrder="1"/>
    </xf>
    <xf numFmtId="0" fontId="11" fillId="0" borderId="15" xfId="0" applyNumberFormat="1" applyFont="1" applyFill="1" applyBorder="1" applyAlignment="1">
      <alignment vertical="center" wrapText="1" readingOrder="1"/>
    </xf>
    <xf numFmtId="43" fontId="8" fillId="0" borderId="15" xfId="0" applyNumberFormat="1" applyFont="1" applyBorder="1" applyAlignment="1">
      <alignment vertical="center" readingOrder="1"/>
    </xf>
    <xf numFmtId="43" fontId="8" fillId="0" borderId="27" xfId="0" applyNumberFormat="1" applyFont="1" applyBorder="1" applyAlignment="1">
      <alignment vertical="center" readingOrder="1"/>
    </xf>
    <xf numFmtId="43" fontId="2" fillId="0" borderId="0" xfId="0" applyNumberFormat="1" applyFont="1"/>
    <xf numFmtId="0" fontId="6" fillId="2" borderId="3" xfId="0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readingOrder="1"/>
    </xf>
    <xf numFmtId="0" fontId="5" fillId="2" borderId="15" xfId="0" applyFont="1" applyFill="1" applyBorder="1" applyAlignment="1">
      <alignment horizontal="center" vertical="center" readingOrder="1"/>
    </xf>
    <xf numFmtId="0" fontId="5" fillId="2" borderId="0" xfId="0" applyFont="1" applyFill="1" applyBorder="1" applyAlignment="1">
      <alignment horizontal="center" vertical="center"/>
    </xf>
    <xf numFmtId="43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/>
    </xf>
    <xf numFmtId="43" fontId="5" fillId="2" borderId="0" xfId="1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7"/>
  <sheetViews>
    <sheetView topLeftCell="A4" workbookViewId="0">
      <selection activeCell="N9" sqref="N9"/>
    </sheetView>
  </sheetViews>
  <sheetFormatPr baseColWidth="10" defaultRowHeight="15" x14ac:dyDescent="0.2"/>
  <cols>
    <col min="1" max="1" width="2.6640625" customWidth="1"/>
    <col min="2" max="3" width="1.83203125" style="25" hidden="1" customWidth="1"/>
    <col min="4" max="4" width="2.6640625" style="25" hidden="1" customWidth="1"/>
    <col min="5" max="5" width="1.6640625" style="25" hidden="1" customWidth="1"/>
    <col min="6" max="6" width="3.1640625" style="25" hidden="1" customWidth="1"/>
    <col min="7" max="7" width="1.83203125" style="25" hidden="1" customWidth="1"/>
    <col min="8" max="8" width="3" style="25" hidden="1" customWidth="1"/>
    <col min="9" max="9" width="16" style="28" customWidth="1"/>
    <col min="10" max="10" width="51" customWidth="1"/>
    <col min="11" max="11" width="20.83203125" customWidth="1"/>
    <col min="12" max="12" width="21.5" customWidth="1"/>
    <col min="13" max="13" width="22.33203125" customWidth="1"/>
    <col min="14" max="14" width="21" customWidth="1"/>
    <col min="15" max="15" width="23.6640625" customWidth="1"/>
    <col min="16" max="16" width="3.1640625" customWidth="1"/>
  </cols>
  <sheetData>
    <row r="1" spans="1:22" ht="23.25" customHeight="1" x14ac:dyDescent="0.2">
      <c r="A1" s="17"/>
      <c r="B1" s="90" t="s">
        <v>19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13"/>
      <c r="Q1" s="12"/>
      <c r="R1" s="12"/>
      <c r="S1" s="12"/>
      <c r="T1" s="12"/>
      <c r="U1" s="12"/>
      <c r="V1" s="12"/>
    </row>
    <row r="2" spans="1:22" x14ac:dyDescent="0.2">
      <c r="A2" s="15"/>
      <c r="B2" s="93" t="s">
        <v>20</v>
      </c>
      <c r="C2" s="93"/>
      <c r="D2" s="93"/>
      <c r="E2" s="93"/>
      <c r="F2" s="93"/>
      <c r="G2" s="93"/>
      <c r="H2" s="93"/>
      <c r="I2" s="93"/>
      <c r="J2" s="93"/>
      <c r="K2" s="93"/>
      <c r="L2" s="10"/>
      <c r="M2" s="10"/>
      <c r="N2" s="10"/>
      <c r="O2" s="10"/>
      <c r="P2" s="14"/>
      <c r="Q2" s="10"/>
      <c r="R2" s="10"/>
      <c r="S2" s="10"/>
      <c r="T2" s="10"/>
      <c r="U2" s="10"/>
      <c r="V2" s="10"/>
    </row>
    <row r="3" spans="1:22" x14ac:dyDescent="0.2">
      <c r="A3" s="15"/>
      <c r="B3" s="22"/>
      <c r="C3" s="22"/>
      <c r="D3" s="22"/>
      <c r="E3" s="22"/>
      <c r="F3" s="22"/>
      <c r="G3" s="22"/>
      <c r="H3" s="22"/>
      <c r="I3" s="26"/>
      <c r="J3" s="10"/>
      <c r="K3" s="10"/>
      <c r="L3" s="10"/>
      <c r="M3" s="10"/>
      <c r="N3" s="10"/>
      <c r="O3" s="10"/>
      <c r="P3" s="14"/>
      <c r="Q3" s="9"/>
      <c r="R3" s="9"/>
      <c r="S3" s="9"/>
      <c r="T3" s="9"/>
      <c r="U3" s="9"/>
      <c r="V3" s="9"/>
    </row>
    <row r="4" spans="1:22" ht="15" customHeight="1" x14ac:dyDescent="0.2">
      <c r="A4" s="15"/>
      <c r="B4" s="97" t="s">
        <v>21</v>
      </c>
      <c r="C4" s="97"/>
      <c r="D4" s="97"/>
      <c r="E4" s="97"/>
      <c r="F4" s="97"/>
      <c r="G4" s="97"/>
      <c r="H4" s="97"/>
      <c r="I4" s="39" t="s">
        <v>21</v>
      </c>
      <c r="J4" s="22" t="s">
        <v>22</v>
      </c>
      <c r="K4" s="10"/>
      <c r="L4" s="11" t="s">
        <v>23</v>
      </c>
      <c r="M4" s="10" t="s">
        <v>24</v>
      </c>
      <c r="N4" s="10" t="s">
        <v>25</v>
      </c>
      <c r="O4" s="10"/>
      <c r="P4" s="14"/>
      <c r="Q4" s="9"/>
      <c r="R4" s="9"/>
      <c r="S4" s="9"/>
      <c r="T4" s="9"/>
      <c r="U4" s="9"/>
      <c r="V4" s="9"/>
    </row>
    <row r="5" spans="1:22" ht="16" thickBot="1" x14ac:dyDescent="0.25">
      <c r="A5" s="15"/>
      <c r="B5" s="22"/>
      <c r="C5" s="22"/>
      <c r="D5" s="22"/>
      <c r="E5" s="22"/>
      <c r="F5" s="22"/>
      <c r="G5" s="22"/>
      <c r="H5" s="22"/>
      <c r="I5" s="26"/>
      <c r="J5" s="10"/>
      <c r="K5" s="10"/>
      <c r="L5" s="10"/>
      <c r="M5" s="10"/>
      <c r="N5" s="10"/>
      <c r="O5" s="10"/>
      <c r="P5" s="14"/>
      <c r="Q5" s="9"/>
      <c r="R5" s="9"/>
      <c r="S5" s="9"/>
      <c r="T5" s="9"/>
      <c r="U5" s="9"/>
      <c r="V5" s="9"/>
    </row>
    <row r="6" spans="1:22" ht="65.25" customHeight="1" thickBot="1" x14ac:dyDescent="0.25">
      <c r="A6" s="15"/>
      <c r="B6" s="94"/>
      <c r="C6" s="94"/>
      <c r="D6" s="94"/>
      <c r="E6" s="94"/>
      <c r="F6" s="94"/>
      <c r="G6" s="94"/>
      <c r="H6" s="94"/>
      <c r="I6" s="40" t="s">
        <v>26</v>
      </c>
      <c r="J6" s="29" t="s">
        <v>27</v>
      </c>
      <c r="K6" s="30" t="s">
        <v>28</v>
      </c>
      <c r="L6" s="30" t="s">
        <v>29</v>
      </c>
      <c r="M6" s="30" t="s">
        <v>30</v>
      </c>
      <c r="N6" s="30" t="s">
        <v>31</v>
      </c>
      <c r="O6" s="30" t="s">
        <v>32</v>
      </c>
      <c r="P6" s="14"/>
    </row>
    <row r="7" spans="1:22" s="59" customFormat="1" ht="20" customHeight="1" x14ac:dyDescent="0.2">
      <c r="A7" s="57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 t="shared" ref="K7:N8" si="0">K8</f>
        <v>190805665239</v>
      </c>
      <c r="L7" s="60">
        <f t="shared" si="0"/>
        <v>0</v>
      </c>
      <c r="M7" s="60">
        <f t="shared" si="0"/>
        <v>190805665239</v>
      </c>
      <c r="N7" s="60">
        <f t="shared" si="0"/>
        <v>19322312926.07</v>
      </c>
      <c r="O7" s="61">
        <f>M7-N7</f>
        <v>171483352312.92999</v>
      </c>
      <c r="P7" s="58"/>
    </row>
    <row r="8" spans="1:22" s="59" customFormat="1" ht="20" customHeight="1" x14ac:dyDescent="0.2">
      <c r="A8" s="57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 t="shared" si="0"/>
        <v>19322312926.07</v>
      </c>
      <c r="O8" s="61">
        <f t="shared" ref="O8:O23" si="1">M8-N8</f>
        <v>171483352312.92999</v>
      </c>
      <c r="P8" s="58"/>
    </row>
    <row r="9" spans="1:22" s="59" customFormat="1" ht="20" customHeight="1" x14ac:dyDescent="0.2">
      <c r="A9" s="57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K10+K18</f>
        <v>190805665239</v>
      </c>
      <c r="L9" s="62">
        <f>L10+L18</f>
        <v>0</v>
      </c>
      <c r="M9" s="62">
        <f>M10+M18</f>
        <v>190805665239</v>
      </c>
      <c r="N9" s="62">
        <f>N10+N18</f>
        <v>19322312926.07</v>
      </c>
      <c r="O9" s="61">
        <f t="shared" si="1"/>
        <v>171483352312.92999</v>
      </c>
      <c r="P9" s="58"/>
    </row>
    <row r="10" spans="1:22" s="59" customFormat="1" ht="20" customHeight="1" x14ac:dyDescent="0.2">
      <c r="A10" s="57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:M10" si="2">L11</f>
        <v>0</v>
      </c>
      <c r="M10" s="62">
        <f t="shared" si="2"/>
        <v>189105665239</v>
      </c>
      <c r="N10" s="62">
        <f>N11</f>
        <v>18108027867</v>
      </c>
      <c r="O10" s="61">
        <f t="shared" si="1"/>
        <v>170997637372</v>
      </c>
      <c r="P10" s="58"/>
    </row>
    <row r="11" spans="1:22" s="59" customFormat="1" ht="20" customHeight="1" x14ac:dyDescent="0.2">
      <c r="A11" s="57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44" t="s">
        <v>8</v>
      </c>
      <c r="K11" s="62">
        <f>K12+K14+K16</f>
        <v>189105665239</v>
      </c>
      <c r="L11" s="62">
        <f>L12+L14+L16</f>
        <v>0</v>
      </c>
      <c r="M11" s="62">
        <f>M12+M14+M16</f>
        <v>189105665239</v>
      </c>
      <c r="N11" s="62">
        <f>N12+N14+N16</f>
        <v>18108027867</v>
      </c>
      <c r="O11" s="61">
        <f t="shared" si="1"/>
        <v>170997637372</v>
      </c>
      <c r="P11" s="58"/>
    </row>
    <row r="12" spans="1:22" s="59" customFormat="1" ht="20" customHeight="1" x14ac:dyDescent="0.2">
      <c r="A12" s="57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44" t="s">
        <v>9</v>
      </c>
      <c r="K12" s="62">
        <v>0</v>
      </c>
      <c r="L12" s="62">
        <v>0</v>
      </c>
      <c r="M12" s="62">
        <v>0</v>
      </c>
      <c r="N12" s="62">
        <f>N13</f>
        <v>15834808561</v>
      </c>
      <c r="O12" s="61">
        <f t="shared" si="1"/>
        <v>-15834808561</v>
      </c>
      <c r="P12" s="58"/>
    </row>
    <row r="13" spans="1:22" ht="15" customHeight="1" x14ac:dyDescent="0.2">
      <c r="A13" s="15"/>
      <c r="B13" s="33">
        <v>3</v>
      </c>
      <c r="C13" s="34">
        <v>1</v>
      </c>
      <c r="D13" s="35" t="s">
        <v>6</v>
      </c>
      <c r="E13" s="34">
        <v>1</v>
      </c>
      <c r="F13" s="35" t="s">
        <v>3</v>
      </c>
      <c r="G13" s="34">
        <v>2</v>
      </c>
      <c r="H13" s="35">
        <v>66</v>
      </c>
      <c r="I13" s="50">
        <v>3101102266</v>
      </c>
      <c r="J13" s="45" t="s">
        <v>10</v>
      </c>
      <c r="K13" s="63">
        <v>0</v>
      </c>
      <c r="L13" s="63">
        <v>0</v>
      </c>
      <c r="M13" s="63">
        <v>0</v>
      </c>
      <c r="N13" s="63">
        <v>15834808561</v>
      </c>
      <c r="O13" s="64">
        <f t="shared" si="1"/>
        <v>-15834808561</v>
      </c>
      <c r="P13" s="14"/>
    </row>
    <row r="14" spans="1:22" s="59" customFormat="1" ht="20" customHeight="1" x14ac:dyDescent="0.2">
      <c r="A14" s="57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3</v>
      </c>
      <c r="H14" s="35"/>
      <c r="I14" s="43">
        <v>31011023</v>
      </c>
      <c r="J14" s="44" t="s">
        <v>11</v>
      </c>
      <c r="K14" s="62">
        <v>0</v>
      </c>
      <c r="L14" s="62">
        <v>0</v>
      </c>
      <c r="M14" s="62">
        <v>0</v>
      </c>
      <c r="N14" s="62">
        <f>N15</f>
        <v>2273136243</v>
      </c>
      <c r="O14" s="61">
        <f t="shared" si="1"/>
        <v>-2273136243</v>
      </c>
      <c r="P14" s="58"/>
    </row>
    <row r="15" spans="1:22" ht="20" customHeight="1" x14ac:dyDescent="0.2">
      <c r="A15" s="15"/>
      <c r="B15" s="33">
        <v>3</v>
      </c>
      <c r="C15" s="34">
        <v>1</v>
      </c>
      <c r="D15" s="35" t="s">
        <v>6</v>
      </c>
      <c r="E15" s="34">
        <v>1</v>
      </c>
      <c r="F15" s="35" t="s">
        <v>3</v>
      </c>
      <c r="G15" s="34">
        <v>3</v>
      </c>
      <c r="H15" s="35" t="s">
        <v>6</v>
      </c>
      <c r="I15" s="50">
        <v>3101102301</v>
      </c>
      <c r="J15" s="45" t="s">
        <v>12</v>
      </c>
      <c r="K15" s="63">
        <v>0</v>
      </c>
      <c r="L15" s="63">
        <v>0</v>
      </c>
      <c r="M15" s="63">
        <v>0</v>
      </c>
      <c r="N15" s="63">
        <v>2273136243</v>
      </c>
      <c r="O15" s="64">
        <f t="shared" si="1"/>
        <v>-2273136243</v>
      </c>
      <c r="P15" s="14"/>
    </row>
    <row r="16" spans="1:22" s="59" customFormat="1" ht="20" customHeight="1" x14ac:dyDescent="0.2">
      <c r="A16" s="57"/>
      <c r="B16" s="33">
        <v>3</v>
      </c>
      <c r="C16" s="34">
        <v>1</v>
      </c>
      <c r="D16" s="35" t="s">
        <v>6</v>
      </c>
      <c r="E16" s="34">
        <v>1</v>
      </c>
      <c r="F16" s="35" t="s">
        <v>3</v>
      </c>
      <c r="G16" s="34">
        <v>5</v>
      </c>
      <c r="H16" s="35"/>
      <c r="I16" s="43">
        <v>31011025</v>
      </c>
      <c r="J16" s="44" t="s">
        <v>13</v>
      </c>
      <c r="K16" s="62">
        <v>189105665239</v>
      </c>
      <c r="L16" s="62">
        <v>0</v>
      </c>
      <c r="M16" s="62">
        <f>K16-L16</f>
        <v>189105665239</v>
      </c>
      <c r="N16" s="62">
        <f>N17</f>
        <v>83063</v>
      </c>
      <c r="O16" s="61">
        <f t="shared" si="1"/>
        <v>189105582176</v>
      </c>
      <c r="P16" s="58"/>
    </row>
    <row r="17" spans="1:16" ht="20" customHeight="1" x14ac:dyDescent="0.2">
      <c r="A17" s="15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5</v>
      </c>
      <c r="H17" s="35" t="s">
        <v>3</v>
      </c>
      <c r="I17" s="50">
        <v>3101102502</v>
      </c>
      <c r="J17" s="45" t="s">
        <v>14</v>
      </c>
      <c r="K17" s="63">
        <v>0</v>
      </c>
      <c r="L17" s="63">
        <v>0</v>
      </c>
      <c r="M17" s="63">
        <v>0</v>
      </c>
      <c r="N17" s="63">
        <v>83063</v>
      </c>
      <c r="O17" s="64">
        <f t="shared" si="1"/>
        <v>-83063</v>
      </c>
      <c r="P17" s="14"/>
    </row>
    <row r="18" spans="1:16" s="59" customFormat="1" ht="20" customHeight="1" x14ac:dyDescent="0.2">
      <c r="A18" s="57"/>
      <c r="B18" s="33">
        <v>3</v>
      </c>
      <c r="C18" s="34">
        <v>1</v>
      </c>
      <c r="D18" s="35" t="s">
        <v>6</v>
      </c>
      <c r="E18" s="34">
        <v>2</v>
      </c>
      <c r="F18" s="35"/>
      <c r="G18" s="34"/>
      <c r="H18" s="35"/>
      <c r="I18" s="43">
        <v>31012</v>
      </c>
      <c r="J18" s="44" t="s">
        <v>0</v>
      </c>
      <c r="K18" s="62">
        <f>K19+K23</f>
        <v>1700000000</v>
      </c>
      <c r="L18" s="62">
        <f>L19</f>
        <v>0</v>
      </c>
      <c r="M18" s="62">
        <f>M19+M23</f>
        <v>1700000000</v>
      </c>
      <c r="N18" s="62">
        <f>N19+N20+N23</f>
        <v>1214285059.0699999</v>
      </c>
      <c r="O18" s="61">
        <f t="shared" si="1"/>
        <v>485714940.93000007</v>
      </c>
      <c r="P18" s="58"/>
    </row>
    <row r="19" spans="1:16" ht="20" customHeight="1" x14ac:dyDescent="0.2">
      <c r="A19" s="15"/>
      <c r="B19" s="33">
        <v>3</v>
      </c>
      <c r="C19" s="34">
        <v>1</v>
      </c>
      <c r="D19" s="35" t="s">
        <v>6</v>
      </c>
      <c r="E19" s="34">
        <v>2</v>
      </c>
      <c r="F19" s="35" t="s">
        <v>3</v>
      </c>
      <c r="G19" s="34"/>
      <c r="H19" s="35"/>
      <c r="I19" s="50">
        <v>3101202</v>
      </c>
      <c r="J19" s="45" t="s">
        <v>15</v>
      </c>
      <c r="K19" s="63">
        <v>1700000000</v>
      </c>
      <c r="L19" s="63">
        <v>0</v>
      </c>
      <c r="M19" s="63">
        <v>1700000000</v>
      </c>
      <c r="N19" s="63">
        <v>0</v>
      </c>
      <c r="O19" s="64">
        <f>M19-N19</f>
        <v>1700000000</v>
      </c>
      <c r="P19" s="14"/>
    </row>
    <row r="20" spans="1:16" s="59" customFormat="1" ht="20" customHeight="1" x14ac:dyDescent="0.2">
      <c r="A20" s="57"/>
      <c r="B20" s="33">
        <v>3</v>
      </c>
      <c r="C20" s="34">
        <v>1</v>
      </c>
      <c r="D20" s="35" t="s">
        <v>6</v>
      </c>
      <c r="E20" s="34">
        <v>2</v>
      </c>
      <c r="F20" s="35" t="s">
        <v>1</v>
      </c>
      <c r="G20" s="34"/>
      <c r="H20" s="35"/>
      <c r="I20" s="43">
        <v>3101205</v>
      </c>
      <c r="J20" s="44" t="s">
        <v>2</v>
      </c>
      <c r="K20" s="62">
        <v>0</v>
      </c>
      <c r="L20" s="62">
        <v>0</v>
      </c>
      <c r="M20" s="62">
        <v>0</v>
      </c>
      <c r="N20" s="62">
        <f>N21+N22</f>
        <v>323926978.06999999</v>
      </c>
      <c r="O20" s="61">
        <f t="shared" si="1"/>
        <v>-323926978.06999999</v>
      </c>
      <c r="P20" s="58"/>
    </row>
    <row r="21" spans="1:16" ht="20" customHeight="1" x14ac:dyDescent="0.2">
      <c r="A21" s="15"/>
      <c r="B21" s="33">
        <v>3</v>
      </c>
      <c r="C21" s="34">
        <v>1</v>
      </c>
      <c r="D21" s="35" t="s">
        <v>6</v>
      </c>
      <c r="E21" s="34">
        <v>2</v>
      </c>
      <c r="F21" s="35" t="s">
        <v>1</v>
      </c>
      <c r="G21" s="34">
        <v>1</v>
      </c>
      <c r="H21" s="35" t="s">
        <v>3</v>
      </c>
      <c r="I21" s="50">
        <v>3101205102</v>
      </c>
      <c r="J21" s="45" t="s">
        <v>4</v>
      </c>
      <c r="K21" s="63">
        <v>0</v>
      </c>
      <c r="L21" s="63">
        <v>0</v>
      </c>
      <c r="M21" s="63">
        <v>0</v>
      </c>
      <c r="N21" s="63">
        <v>2657468.69</v>
      </c>
      <c r="O21" s="64">
        <f t="shared" si="1"/>
        <v>-2657468.69</v>
      </c>
      <c r="P21" s="14"/>
    </row>
    <row r="22" spans="1:16" ht="20" customHeight="1" x14ac:dyDescent="0.2">
      <c r="A22" s="15"/>
      <c r="B22" s="33">
        <v>3</v>
      </c>
      <c r="C22" s="34">
        <v>1</v>
      </c>
      <c r="D22" s="35" t="s">
        <v>6</v>
      </c>
      <c r="E22" s="34">
        <v>2</v>
      </c>
      <c r="F22" s="35" t="s">
        <v>1</v>
      </c>
      <c r="G22" s="34">
        <v>1</v>
      </c>
      <c r="H22" s="35" t="s">
        <v>16</v>
      </c>
      <c r="I22" s="50">
        <v>3101205103</v>
      </c>
      <c r="J22" s="45" t="s">
        <v>17</v>
      </c>
      <c r="K22" s="63">
        <v>0</v>
      </c>
      <c r="L22" s="63">
        <v>0</v>
      </c>
      <c r="M22" s="63">
        <v>0</v>
      </c>
      <c r="N22" s="63">
        <v>321269509.38</v>
      </c>
      <c r="O22" s="64">
        <f t="shared" si="1"/>
        <v>-321269509.38</v>
      </c>
      <c r="P22" s="14"/>
    </row>
    <row r="23" spans="1:16" s="59" customFormat="1" ht="20" customHeight="1" thickBot="1" x14ac:dyDescent="0.25">
      <c r="A23" s="57"/>
      <c r="B23" s="36">
        <v>3</v>
      </c>
      <c r="C23" s="37">
        <v>1</v>
      </c>
      <c r="D23" s="38" t="s">
        <v>6</v>
      </c>
      <c r="E23" s="37">
        <v>2</v>
      </c>
      <c r="F23" s="38">
        <v>13</v>
      </c>
      <c r="G23" s="37"/>
      <c r="H23" s="38"/>
      <c r="I23" s="48">
        <v>3101213</v>
      </c>
      <c r="J23" s="49" t="s">
        <v>18</v>
      </c>
      <c r="K23" s="65">
        <v>0</v>
      </c>
      <c r="L23" s="65">
        <v>0</v>
      </c>
      <c r="M23" s="65">
        <v>0</v>
      </c>
      <c r="N23" s="65">
        <v>890358081</v>
      </c>
      <c r="O23" s="66">
        <f t="shared" si="1"/>
        <v>-890358081</v>
      </c>
      <c r="P23" s="58"/>
    </row>
    <row r="24" spans="1:16" s="59" customFormat="1" ht="20" customHeight="1" x14ac:dyDescent="0.2">
      <c r="A24" s="57"/>
      <c r="B24" s="46"/>
      <c r="C24" s="46"/>
      <c r="D24" s="47"/>
      <c r="E24" s="46"/>
      <c r="F24" s="47"/>
      <c r="G24" s="46"/>
      <c r="H24" s="47"/>
      <c r="I24" s="67">
        <v>4</v>
      </c>
      <c r="J24" s="68" t="s">
        <v>46</v>
      </c>
      <c r="K24" s="62">
        <f>K25+K26+K27</f>
        <v>2911046910906</v>
      </c>
      <c r="L24" s="62">
        <f t="shared" ref="L24:O24" si="3">L25+L26+L27</f>
        <v>0</v>
      </c>
      <c r="M24" s="62">
        <f>K24-L24</f>
        <v>2911046910906</v>
      </c>
      <c r="N24" s="62">
        <f t="shared" si="3"/>
        <v>102813057</v>
      </c>
      <c r="O24" s="69">
        <f t="shared" si="3"/>
        <v>2910944097849</v>
      </c>
      <c r="P24" s="58"/>
    </row>
    <row r="25" spans="1:16" ht="17.25" customHeight="1" x14ac:dyDescent="0.2">
      <c r="A25" s="15"/>
      <c r="B25" s="46"/>
      <c r="C25" s="46"/>
      <c r="D25" s="47"/>
      <c r="E25" s="46"/>
      <c r="F25" s="47"/>
      <c r="G25" s="46"/>
      <c r="H25" s="47"/>
      <c r="I25" s="70">
        <v>41</v>
      </c>
      <c r="J25" s="71" t="s">
        <v>47</v>
      </c>
      <c r="K25" s="63">
        <v>1741000000</v>
      </c>
      <c r="L25" s="62">
        <v>0</v>
      </c>
      <c r="M25" s="63">
        <f t="shared" ref="M25:M27" si="4">K25-L25</f>
        <v>1741000000</v>
      </c>
      <c r="N25" s="63">
        <v>0</v>
      </c>
      <c r="O25" s="72">
        <f>M25-N25</f>
        <v>1741000000</v>
      </c>
      <c r="P25" s="14"/>
    </row>
    <row r="26" spans="1:16" ht="17.25" customHeight="1" thickBot="1" x14ac:dyDescent="0.25">
      <c r="A26" s="15"/>
      <c r="B26" s="46"/>
      <c r="C26" s="46"/>
      <c r="D26" s="47"/>
      <c r="E26" s="46"/>
      <c r="F26" s="47"/>
      <c r="G26" s="46"/>
      <c r="H26" s="47"/>
      <c r="I26" s="70">
        <v>42</v>
      </c>
      <c r="J26" s="71" t="s">
        <v>48</v>
      </c>
      <c r="K26" s="63">
        <v>608283882399</v>
      </c>
      <c r="L26" s="62">
        <v>0</v>
      </c>
      <c r="M26" s="63">
        <f t="shared" si="4"/>
        <v>608283882399</v>
      </c>
      <c r="N26" s="63">
        <v>0</v>
      </c>
      <c r="O26" s="72">
        <f>M26-N26</f>
        <v>608283882399</v>
      </c>
      <c r="P26" s="14"/>
    </row>
    <row r="27" spans="1:16" ht="17.25" customHeight="1" thickBot="1" x14ac:dyDescent="0.25">
      <c r="A27" s="15"/>
      <c r="B27" s="23"/>
      <c r="C27" s="23"/>
      <c r="D27" s="23"/>
      <c r="E27" s="23"/>
      <c r="F27" s="23"/>
      <c r="G27" s="23"/>
      <c r="H27" s="23"/>
      <c r="I27" s="73">
        <v>43</v>
      </c>
      <c r="J27" s="74" t="s">
        <v>49</v>
      </c>
      <c r="K27" s="75">
        <v>2301022028507</v>
      </c>
      <c r="L27" s="75">
        <v>0</v>
      </c>
      <c r="M27" s="76">
        <f t="shared" si="4"/>
        <v>2301022028507</v>
      </c>
      <c r="N27" s="75">
        <v>102813057</v>
      </c>
      <c r="O27" s="77">
        <f>M27-N27</f>
        <v>2300919215450</v>
      </c>
      <c r="P27" s="14"/>
    </row>
    <row r="28" spans="1:16" s="56" customFormat="1" ht="21.75" customHeight="1" thickBot="1" x14ac:dyDescent="0.25">
      <c r="A28" s="54"/>
      <c r="B28" s="53"/>
      <c r="C28" s="53"/>
      <c r="D28" s="53"/>
      <c r="E28" s="53"/>
      <c r="F28" s="53"/>
      <c r="G28" s="53"/>
      <c r="H28" s="53"/>
      <c r="I28" s="98" t="s">
        <v>50</v>
      </c>
      <c r="J28" s="99"/>
      <c r="K28" s="78">
        <f>K7+K24</f>
        <v>3101852576145</v>
      </c>
      <c r="L28" s="78">
        <f t="shared" ref="L28" si="5">L7+L24</f>
        <v>0</v>
      </c>
      <c r="M28" s="79">
        <f>M7+M24</f>
        <v>3101852576145</v>
      </c>
      <c r="N28" s="78">
        <f>N7+N24</f>
        <v>19425125983.07</v>
      </c>
      <c r="O28" s="80">
        <f>O7+O24</f>
        <v>3082427450161.9302</v>
      </c>
      <c r="P28" s="55"/>
    </row>
    <row r="29" spans="1:16" ht="15.75" customHeight="1" x14ac:dyDescent="0.2">
      <c r="A29" s="15"/>
      <c r="B29" s="22"/>
      <c r="C29" s="22"/>
      <c r="D29" s="22"/>
      <c r="E29" s="22"/>
      <c r="F29" s="22"/>
      <c r="G29" s="22"/>
      <c r="H29" s="22"/>
      <c r="I29" s="51"/>
      <c r="J29" s="51"/>
      <c r="K29" s="52"/>
      <c r="L29" s="52"/>
      <c r="M29" s="52"/>
      <c r="N29" s="52"/>
      <c r="O29" s="52"/>
      <c r="P29" s="14"/>
    </row>
    <row r="30" spans="1:16" ht="30" customHeight="1" x14ac:dyDescent="0.2">
      <c r="A30" s="15"/>
      <c r="B30" s="22"/>
      <c r="C30" s="22"/>
      <c r="D30" s="22"/>
      <c r="E30" s="22"/>
      <c r="F30" s="22"/>
      <c r="G30" s="22"/>
      <c r="H30" s="22"/>
      <c r="I30" s="26"/>
      <c r="J30" s="95" t="s">
        <v>43</v>
      </c>
      <c r="K30" s="95"/>
      <c r="L30" s="10"/>
      <c r="M30" s="96" t="s">
        <v>42</v>
      </c>
      <c r="N30" s="96"/>
      <c r="O30" s="96"/>
      <c r="P30" s="14"/>
    </row>
    <row r="31" spans="1:16" x14ac:dyDescent="0.2">
      <c r="A31" s="15"/>
      <c r="B31" s="22"/>
      <c r="C31" s="22"/>
      <c r="D31" s="22"/>
      <c r="E31" s="22"/>
      <c r="F31" s="22"/>
      <c r="G31" s="22"/>
      <c r="H31" s="22"/>
      <c r="I31" s="26"/>
      <c r="J31" s="100" t="s">
        <v>33</v>
      </c>
      <c r="K31" s="100"/>
      <c r="L31" s="19"/>
      <c r="M31" s="91" t="s">
        <v>34</v>
      </c>
      <c r="N31" s="91"/>
      <c r="O31" s="91"/>
      <c r="P31" s="14"/>
    </row>
    <row r="32" spans="1:16" x14ac:dyDescent="0.2">
      <c r="A32" s="15"/>
      <c r="B32" s="22"/>
      <c r="C32" s="22"/>
      <c r="D32" s="22"/>
      <c r="E32" s="22"/>
      <c r="F32" s="22"/>
      <c r="G32" s="22"/>
      <c r="H32" s="22"/>
      <c r="I32" s="26"/>
      <c r="J32" s="102" t="s">
        <v>35</v>
      </c>
      <c r="K32" s="102"/>
      <c r="L32" s="21"/>
      <c r="M32" s="92" t="s">
        <v>40</v>
      </c>
      <c r="N32" s="92"/>
      <c r="O32" s="92"/>
      <c r="P32" s="14"/>
    </row>
    <row r="33" spans="1:16" ht="15.75" customHeight="1" x14ac:dyDescent="0.2">
      <c r="A33" s="15"/>
      <c r="B33" s="22"/>
      <c r="C33" s="22"/>
      <c r="D33" s="22"/>
      <c r="E33" s="22"/>
      <c r="F33" s="22"/>
      <c r="G33" s="22"/>
      <c r="H33" s="22"/>
      <c r="I33" s="26"/>
      <c r="J33" s="10"/>
      <c r="K33" s="3"/>
      <c r="L33" s="2"/>
      <c r="M33" s="1"/>
      <c r="N33" s="3"/>
      <c r="O33" s="10"/>
      <c r="P33" s="14"/>
    </row>
    <row r="34" spans="1:16" ht="24.75" customHeight="1" x14ac:dyDescent="0.2">
      <c r="A34" s="15"/>
      <c r="B34" s="22"/>
      <c r="C34" s="22"/>
      <c r="D34" s="22"/>
      <c r="E34" s="22"/>
      <c r="F34" s="22"/>
      <c r="G34" s="22"/>
      <c r="H34" s="22"/>
      <c r="I34" s="26"/>
      <c r="J34" s="96" t="s">
        <v>44</v>
      </c>
      <c r="K34" s="96"/>
      <c r="L34" s="10"/>
      <c r="M34" s="96" t="s">
        <v>45</v>
      </c>
      <c r="N34" s="96"/>
      <c r="O34" s="96"/>
      <c r="P34" s="14"/>
    </row>
    <row r="35" spans="1:16" x14ac:dyDescent="0.2">
      <c r="A35" s="15"/>
      <c r="B35" s="22"/>
      <c r="C35" s="22"/>
      <c r="D35" s="22"/>
      <c r="E35" s="22"/>
      <c r="F35" s="22"/>
      <c r="G35" s="22"/>
      <c r="H35" s="22"/>
      <c r="I35" s="26"/>
      <c r="J35" s="100" t="s">
        <v>41</v>
      </c>
      <c r="K35" s="100"/>
      <c r="L35" s="1" t="s">
        <v>36</v>
      </c>
      <c r="M35" s="91" t="s">
        <v>37</v>
      </c>
      <c r="N35" s="91"/>
      <c r="O35" s="91"/>
      <c r="P35" s="14"/>
    </row>
    <row r="36" spans="1:16" x14ac:dyDescent="0.2">
      <c r="A36" s="15"/>
      <c r="B36" s="22"/>
      <c r="C36" s="22"/>
      <c r="D36" s="22"/>
      <c r="E36" s="22"/>
      <c r="F36" s="22"/>
      <c r="G36" s="22"/>
      <c r="H36" s="22"/>
      <c r="I36" s="26"/>
      <c r="J36" s="101" t="s">
        <v>38</v>
      </c>
      <c r="K36" s="101"/>
      <c r="L36" s="4"/>
      <c r="M36" s="103" t="s">
        <v>39</v>
      </c>
      <c r="N36" s="103"/>
      <c r="O36" s="103"/>
      <c r="P36" s="14"/>
    </row>
    <row r="37" spans="1:16" ht="16" thickBot="1" x14ac:dyDescent="0.25">
      <c r="A37" s="18"/>
      <c r="B37" s="24"/>
      <c r="C37" s="24"/>
      <c r="D37" s="24"/>
      <c r="E37" s="24"/>
      <c r="F37" s="24"/>
      <c r="G37" s="24"/>
      <c r="H37" s="24"/>
      <c r="I37" s="27"/>
      <c r="J37" s="20"/>
      <c r="K37" s="5"/>
      <c r="L37" s="6"/>
      <c r="M37" s="7"/>
      <c r="N37" s="8"/>
      <c r="O37" s="20"/>
      <c r="P37" s="16"/>
    </row>
  </sheetData>
  <mergeCells count="17">
    <mergeCell ref="J35:K35"/>
    <mergeCell ref="J36:K36"/>
    <mergeCell ref="J31:K31"/>
    <mergeCell ref="J32:K32"/>
    <mergeCell ref="M35:O35"/>
    <mergeCell ref="M36:O36"/>
    <mergeCell ref="J34:K34"/>
    <mergeCell ref="M34:O34"/>
    <mergeCell ref="B1:O1"/>
    <mergeCell ref="M31:O31"/>
    <mergeCell ref="M32:O32"/>
    <mergeCell ref="B2:K2"/>
    <mergeCell ref="B6:H6"/>
    <mergeCell ref="J30:K30"/>
    <mergeCell ref="M30:O30"/>
    <mergeCell ref="B4:H4"/>
    <mergeCell ref="I28:J28"/>
  </mergeCells>
  <printOptions horizontalCentered="1" verticalCentered="1"/>
  <pageMargins left="0.31496062992125984" right="0.31496062992125984" top="0.17" bottom="0.18" header="0.17" footer="0.17"/>
  <pageSetup scale="73" orientation="landscape" horizontalDpi="4294967293" verticalDpi="0" r:id="rId1"/>
  <ignoredErrors>
    <ignoredError sqref="K9:M9 N11 N16 L18 M24:M27 O24" formula="1"/>
    <ignoredError sqref="F11:F23 D9:D23 H15:H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3"/>
  <sheetViews>
    <sheetView tabSelected="1" workbookViewId="0">
      <selection activeCell="O34" sqref="O34"/>
    </sheetView>
  </sheetViews>
  <sheetFormatPr baseColWidth="10" defaultRowHeight="15" x14ac:dyDescent="0.2"/>
  <cols>
    <col min="1" max="1" width="2.6640625" customWidth="1"/>
    <col min="2" max="3" width="1.83203125" style="25" hidden="1" customWidth="1"/>
    <col min="4" max="4" width="2.6640625" style="25" hidden="1" customWidth="1"/>
    <col min="5" max="5" width="1.6640625" style="25" hidden="1" customWidth="1"/>
    <col min="6" max="6" width="3.1640625" style="25" hidden="1" customWidth="1"/>
    <col min="7" max="7" width="1.83203125" style="25" hidden="1" customWidth="1"/>
    <col min="8" max="8" width="3" style="25" hidden="1" customWidth="1"/>
    <col min="9" max="9" width="16" style="28" customWidth="1"/>
    <col min="10" max="10" width="52.5" customWidth="1"/>
    <col min="11" max="11" width="20.5" customWidth="1"/>
    <col min="12" max="12" width="17.33203125" customWidth="1"/>
    <col min="13" max="13" width="22.33203125" customWidth="1"/>
    <col min="14" max="14" width="20.5" customWidth="1"/>
    <col min="15" max="15" width="21" customWidth="1"/>
    <col min="16" max="16" width="3.1640625" customWidth="1"/>
    <col min="18" max="18" width="20.5" bestFit="1" customWidth="1"/>
  </cols>
  <sheetData>
    <row r="1" spans="1:22" ht="32.25" customHeight="1" x14ac:dyDescent="0.2">
      <c r="A1" s="17"/>
      <c r="B1" s="90" t="s">
        <v>19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13"/>
      <c r="Q1" s="12"/>
      <c r="R1" s="12"/>
      <c r="S1" s="12"/>
      <c r="T1" s="12"/>
      <c r="U1" s="12"/>
      <c r="V1" s="12"/>
    </row>
    <row r="2" spans="1:22" ht="19.5" customHeight="1" x14ac:dyDescent="0.2">
      <c r="A2" s="15"/>
      <c r="B2" s="93" t="s">
        <v>20</v>
      </c>
      <c r="C2" s="93"/>
      <c r="D2" s="93"/>
      <c r="E2" s="93"/>
      <c r="F2" s="93"/>
      <c r="G2" s="93"/>
      <c r="H2" s="93"/>
      <c r="I2" s="93"/>
      <c r="J2" s="93"/>
      <c r="K2" s="93"/>
      <c r="L2" s="10"/>
      <c r="M2" s="10"/>
      <c r="N2" s="10"/>
      <c r="O2" s="10"/>
      <c r="P2" s="14"/>
      <c r="Q2" s="10"/>
      <c r="R2" s="10"/>
      <c r="S2" s="10"/>
      <c r="T2" s="10"/>
      <c r="U2" s="10"/>
      <c r="V2" s="10"/>
    </row>
    <row r="3" spans="1:22" ht="7.5" customHeight="1" x14ac:dyDescent="0.2">
      <c r="A3" s="15"/>
      <c r="B3" s="22"/>
      <c r="C3" s="22"/>
      <c r="D3" s="22"/>
      <c r="E3" s="22"/>
      <c r="F3" s="22"/>
      <c r="G3" s="22"/>
      <c r="H3" s="22"/>
      <c r="I3" s="26"/>
      <c r="J3" s="10"/>
      <c r="K3" s="10"/>
      <c r="L3" s="10"/>
      <c r="M3" s="10"/>
      <c r="N3" s="10"/>
      <c r="O3" s="10"/>
      <c r="P3" s="14"/>
      <c r="Q3" s="9"/>
      <c r="R3" s="9"/>
      <c r="S3" s="9"/>
      <c r="T3" s="9"/>
      <c r="U3" s="9"/>
      <c r="V3" s="9"/>
    </row>
    <row r="4" spans="1:22" ht="24.75" customHeight="1" x14ac:dyDescent="0.2">
      <c r="A4" s="15"/>
      <c r="B4" s="97" t="s">
        <v>21</v>
      </c>
      <c r="C4" s="97"/>
      <c r="D4" s="97"/>
      <c r="E4" s="97"/>
      <c r="F4" s="97"/>
      <c r="G4" s="97"/>
      <c r="H4" s="97"/>
      <c r="I4" s="39" t="s">
        <v>21</v>
      </c>
      <c r="J4" s="22" t="s">
        <v>22</v>
      </c>
      <c r="K4" s="10"/>
      <c r="L4" s="11" t="s">
        <v>23</v>
      </c>
      <c r="M4" s="10" t="s">
        <v>51</v>
      </c>
      <c r="N4" s="10" t="s">
        <v>25</v>
      </c>
      <c r="O4" s="10"/>
      <c r="P4" s="14"/>
      <c r="Q4" s="9"/>
      <c r="R4" s="9"/>
      <c r="S4" s="9"/>
      <c r="T4" s="9"/>
      <c r="U4" s="9"/>
      <c r="V4" s="9"/>
    </row>
    <row r="5" spans="1:22" ht="24" customHeight="1" thickBot="1" x14ac:dyDescent="0.25">
      <c r="A5" s="15"/>
      <c r="B5" s="22"/>
      <c r="C5" s="22"/>
      <c r="D5" s="22"/>
      <c r="E5" s="22"/>
      <c r="F5" s="22"/>
      <c r="G5" s="22"/>
      <c r="H5" s="22"/>
      <c r="I5" s="26"/>
      <c r="J5" s="10"/>
      <c r="K5" s="10"/>
      <c r="L5" s="10"/>
      <c r="M5" s="10"/>
      <c r="N5" s="10"/>
      <c r="O5" s="10"/>
      <c r="P5" s="14"/>
      <c r="Q5" s="9"/>
      <c r="R5" s="9"/>
      <c r="S5" s="9"/>
      <c r="T5" s="9"/>
      <c r="U5" s="9"/>
      <c r="V5" s="9"/>
    </row>
    <row r="6" spans="1:22" ht="60" customHeight="1" thickBot="1" x14ac:dyDescent="0.25">
      <c r="A6" s="15"/>
      <c r="B6" s="94"/>
      <c r="C6" s="94"/>
      <c r="D6" s="94"/>
      <c r="E6" s="94"/>
      <c r="F6" s="94"/>
      <c r="G6" s="94"/>
      <c r="H6" s="94"/>
      <c r="I6" s="40" t="s">
        <v>26</v>
      </c>
      <c r="J6" s="29" t="s">
        <v>27</v>
      </c>
      <c r="K6" s="30" t="s">
        <v>28</v>
      </c>
      <c r="L6" s="30" t="s">
        <v>29</v>
      </c>
      <c r="M6" s="30" t="s">
        <v>30</v>
      </c>
      <c r="N6" s="30" t="s">
        <v>31</v>
      </c>
      <c r="O6" s="30" t="s">
        <v>32</v>
      </c>
      <c r="P6" s="14"/>
    </row>
    <row r="7" spans="1:22" s="59" customFormat="1" ht="25" customHeight="1" x14ac:dyDescent="0.2">
      <c r="A7" s="57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 t="shared" ref="K7:N8" si="0">K8</f>
        <v>190805665239</v>
      </c>
      <c r="L7" s="60">
        <f t="shared" si="0"/>
        <v>0</v>
      </c>
      <c r="M7" s="60">
        <f t="shared" si="0"/>
        <v>190805665239</v>
      </c>
      <c r="N7" s="60">
        <f t="shared" si="0"/>
        <v>85762140986.069992</v>
      </c>
      <c r="O7" s="61">
        <f>M7-N7</f>
        <v>105043524252.93001</v>
      </c>
      <c r="P7" s="58"/>
    </row>
    <row r="8" spans="1:22" s="59" customFormat="1" ht="25" customHeight="1" x14ac:dyDescent="0.2">
      <c r="A8" s="57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 t="shared" si="0"/>
        <v>85762140986.069992</v>
      </c>
      <c r="O8" s="61">
        <f t="shared" ref="O8:O29" si="1">M8-N8</f>
        <v>105043524252.93001</v>
      </c>
      <c r="P8" s="58"/>
    </row>
    <row r="9" spans="1:22" s="59" customFormat="1" ht="25" customHeight="1" x14ac:dyDescent="0.2">
      <c r="A9" s="57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K10+K22</f>
        <v>190805665239</v>
      </c>
      <c r="L9" s="62">
        <f>L10+L22</f>
        <v>0</v>
      </c>
      <c r="M9" s="62">
        <f>M10+M22</f>
        <v>190805665239</v>
      </c>
      <c r="N9" s="62">
        <f>N10+N22</f>
        <v>85762140986.069992</v>
      </c>
      <c r="O9" s="61">
        <f>O10+O22</f>
        <v>105043524252.93001</v>
      </c>
      <c r="P9" s="58"/>
    </row>
    <row r="10" spans="1:22" s="59" customFormat="1" ht="25" customHeight="1" x14ac:dyDescent="0.2">
      <c r="A10" s="57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:M10" si="2">L11</f>
        <v>0</v>
      </c>
      <c r="M10" s="62">
        <f t="shared" si="2"/>
        <v>189105665239</v>
      </c>
      <c r="N10" s="62">
        <f>N11</f>
        <v>74908883671.149994</v>
      </c>
      <c r="O10" s="61">
        <f t="shared" si="1"/>
        <v>114196781567.85001</v>
      </c>
      <c r="P10" s="58"/>
    </row>
    <row r="11" spans="1:22" s="59" customFormat="1" ht="25" customHeight="1" x14ac:dyDescent="0.2">
      <c r="A11" s="57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44" t="s">
        <v>8</v>
      </c>
      <c r="K11" s="62">
        <f>K12+K14+K17</f>
        <v>189105665239</v>
      </c>
      <c r="L11" s="62">
        <f>L12+L14+L17</f>
        <v>0</v>
      </c>
      <c r="M11" s="62">
        <f>M12+M14+M17</f>
        <v>189105665239</v>
      </c>
      <c r="N11" s="62">
        <f>N12+N14+N17</f>
        <v>74908883671.149994</v>
      </c>
      <c r="O11" s="61">
        <f t="shared" si="1"/>
        <v>114196781567.85001</v>
      </c>
      <c r="P11" s="58"/>
    </row>
    <row r="12" spans="1:22" s="59" customFormat="1" ht="25" customHeight="1" x14ac:dyDescent="0.2">
      <c r="A12" s="57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44" t="s">
        <v>9</v>
      </c>
      <c r="K12" s="62">
        <v>0</v>
      </c>
      <c r="L12" s="62">
        <v>0</v>
      </c>
      <c r="M12" s="62">
        <v>0</v>
      </c>
      <c r="N12" s="62">
        <f>N13</f>
        <v>70398515430.149994</v>
      </c>
      <c r="O12" s="61">
        <f t="shared" si="1"/>
        <v>-70398515430.149994</v>
      </c>
      <c r="P12" s="58"/>
    </row>
    <row r="13" spans="1:22" ht="25" customHeight="1" x14ac:dyDescent="0.2">
      <c r="A13" s="15"/>
      <c r="B13" s="33">
        <v>3</v>
      </c>
      <c r="C13" s="34">
        <v>1</v>
      </c>
      <c r="D13" s="35" t="s">
        <v>6</v>
      </c>
      <c r="E13" s="34">
        <v>1</v>
      </c>
      <c r="F13" s="35" t="s">
        <v>3</v>
      </c>
      <c r="G13" s="34">
        <v>2</v>
      </c>
      <c r="H13" s="35">
        <v>66</v>
      </c>
      <c r="I13" s="50">
        <v>3101102266</v>
      </c>
      <c r="J13" s="45" t="s">
        <v>10</v>
      </c>
      <c r="K13" s="63">
        <v>0</v>
      </c>
      <c r="L13" s="63">
        <v>0</v>
      </c>
      <c r="M13" s="63">
        <v>0</v>
      </c>
      <c r="N13" s="63">
        <f>15834808561+54563706869.15</f>
        <v>70398515430.149994</v>
      </c>
      <c r="O13" s="64">
        <f t="shared" si="1"/>
        <v>-70398515430.149994</v>
      </c>
      <c r="P13" s="14"/>
    </row>
    <row r="14" spans="1:22" s="59" customFormat="1" ht="25" customHeight="1" x14ac:dyDescent="0.2">
      <c r="A14" s="57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3</v>
      </c>
      <c r="H14" s="35"/>
      <c r="I14" s="43">
        <v>31011023</v>
      </c>
      <c r="J14" s="44" t="s">
        <v>11</v>
      </c>
      <c r="K14" s="62">
        <v>0</v>
      </c>
      <c r="L14" s="62">
        <v>0</v>
      </c>
      <c r="M14" s="62">
        <v>0</v>
      </c>
      <c r="N14" s="62">
        <f>N16</f>
        <v>4510082294</v>
      </c>
      <c r="O14" s="61">
        <f t="shared" si="1"/>
        <v>-4510082294</v>
      </c>
      <c r="P14" s="58"/>
    </row>
    <row r="15" spans="1:22" s="59" customFormat="1" ht="25" customHeight="1" x14ac:dyDescent="0.2">
      <c r="A15" s="57"/>
      <c r="B15" s="33"/>
      <c r="C15" s="34"/>
      <c r="D15" s="35"/>
      <c r="E15" s="34"/>
      <c r="F15" s="35"/>
      <c r="G15" s="34"/>
      <c r="H15" s="35"/>
      <c r="I15" s="43">
        <v>3101102301</v>
      </c>
      <c r="J15" s="44" t="s">
        <v>52</v>
      </c>
      <c r="K15" s="62">
        <v>0</v>
      </c>
      <c r="L15" s="62">
        <v>0</v>
      </c>
      <c r="M15" s="62">
        <f>K15-L15</f>
        <v>0</v>
      </c>
      <c r="N15" s="62">
        <f>N16</f>
        <v>4510082294</v>
      </c>
      <c r="O15" s="61">
        <f>O16</f>
        <v>-4510082294</v>
      </c>
      <c r="P15" s="58"/>
    </row>
    <row r="16" spans="1:22" ht="25" customHeight="1" x14ac:dyDescent="0.2">
      <c r="A16" s="15"/>
      <c r="B16" s="33">
        <v>3</v>
      </c>
      <c r="C16" s="34">
        <v>1</v>
      </c>
      <c r="D16" s="35" t="s">
        <v>6</v>
      </c>
      <c r="E16" s="34">
        <v>1</v>
      </c>
      <c r="F16" s="35" t="s">
        <v>3</v>
      </c>
      <c r="G16" s="34">
        <v>3</v>
      </c>
      <c r="H16" s="35" t="s">
        <v>6</v>
      </c>
      <c r="I16" s="81">
        <v>310110230104</v>
      </c>
      <c r="J16" s="45" t="s">
        <v>12</v>
      </c>
      <c r="K16" s="63">
        <v>0</v>
      </c>
      <c r="L16" s="63">
        <v>0</v>
      </c>
      <c r="M16" s="63">
        <v>0</v>
      </c>
      <c r="N16" s="63">
        <f>2273136243+2236946051</f>
        <v>4510082294</v>
      </c>
      <c r="O16" s="64">
        <f t="shared" si="1"/>
        <v>-4510082294</v>
      </c>
      <c r="P16" s="14"/>
    </row>
    <row r="17" spans="1:18" s="59" customFormat="1" ht="25" customHeight="1" x14ac:dyDescent="0.2">
      <c r="A17" s="57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5</v>
      </c>
      <c r="H17" s="35"/>
      <c r="I17" s="43">
        <v>31011025</v>
      </c>
      <c r="J17" s="44" t="s">
        <v>13</v>
      </c>
      <c r="K17" s="62">
        <v>189105665239</v>
      </c>
      <c r="L17" s="62">
        <v>0</v>
      </c>
      <c r="M17" s="62">
        <f>K17-L17</f>
        <v>189105665239</v>
      </c>
      <c r="N17" s="62">
        <f>N21</f>
        <v>285947</v>
      </c>
      <c r="O17" s="61">
        <f t="shared" si="1"/>
        <v>189105379292</v>
      </c>
      <c r="P17" s="58"/>
    </row>
    <row r="18" spans="1:18" s="59" customFormat="1" ht="25" customHeight="1" x14ac:dyDescent="0.2">
      <c r="A18" s="57"/>
      <c r="B18" s="33"/>
      <c r="C18" s="34"/>
      <c r="D18" s="35"/>
      <c r="E18" s="34"/>
      <c r="F18" s="35"/>
      <c r="G18" s="34"/>
      <c r="H18" s="35"/>
      <c r="I18" s="43">
        <v>3101102502</v>
      </c>
      <c r="J18" s="44" t="s">
        <v>53</v>
      </c>
      <c r="K18" s="62"/>
      <c r="L18" s="62"/>
      <c r="M18" s="62"/>
      <c r="N18" s="62">
        <f>N21</f>
        <v>285947</v>
      </c>
      <c r="O18" s="61">
        <f>O19</f>
        <v>-285947</v>
      </c>
      <c r="P18" s="58"/>
    </row>
    <row r="19" spans="1:18" s="59" customFormat="1" ht="40" customHeight="1" x14ac:dyDescent="0.2">
      <c r="A19" s="57"/>
      <c r="B19" s="33"/>
      <c r="C19" s="34"/>
      <c r="D19" s="35"/>
      <c r="E19" s="34"/>
      <c r="F19" s="35"/>
      <c r="G19" s="34"/>
      <c r="H19" s="35"/>
      <c r="I19" s="82">
        <v>310110250208</v>
      </c>
      <c r="J19" s="44" t="s">
        <v>54</v>
      </c>
      <c r="K19" s="62"/>
      <c r="L19" s="62"/>
      <c r="M19" s="62"/>
      <c r="N19" s="62">
        <f>N20</f>
        <v>285947</v>
      </c>
      <c r="O19" s="61">
        <f>O20</f>
        <v>-285947</v>
      </c>
      <c r="P19" s="58"/>
    </row>
    <row r="20" spans="1:18" s="59" customFormat="1" ht="40" customHeight="1" x14ac:dyDescent="0.2">
      <c r="A20" s="57"/>
      <c r="B20" s="33"/>
      <c r="C20" s="34"/>
      <c r="D20" s="35"/>
      <c r="E20" s="34"/>
      <c r="F20" s="35"/>
      <c r="G20" s="34"/>
      <c r="H20" s="35"/>
      <c r="I20" s="82">
        <v>3101102502089</v>
      </c>
      <c r="J20" s="44" t="s">
        <v>55</v>
      </c>
      <c r="K20" s="62"/>
      <c r="L20" s="62"/>
      <c r="M20" s="62"/>
      <c r="N20" s="62">
        <f>N21</f>
        <v>285947</v>
      </c>
      <c r="O20" s="61">
        <f>O21</f>
        <v>-285947</v>
      </c>
      <c r="P20" s="58"/>
    </row>
    <row r="21" spans="1:18" ht="25" customHeight="1" x14ac:dyDescent="0.2">
      <c r="A21" s="15"/>
      <c r="B21" s="33">
        <v>3</v>
      </c>
      <c r="C21" s="34">
        <v>1</v>
      </c>
      <c r="D21" s="35" t="s">
        <v>6</v>
      </c>
      <c r="E21" s="34">
        <v>1</v>
      </c>
      <c r="F21" s="35" t="s">
        <v>3</v>
      </c>
      <c r="G21" s="34">
        <v>5</v>
      </c>
      <c r="H21" s="35" t="s">
        <v>3</v>
      </c>
      <c r="I21" s="81">
        <v>31011025020891</v>
      </c>
      <c r="J21" s="45" t="s">
        <v>14</v>
      </c>
      <c r="K21" s="63">
        <v>0</v>
      </c>
      <c r="L21" s="63">
        <v>0</v>
      </c>
      <c r="M21" s="63">
        <v>0</v>
      </c>
      <c r="N21" s="63">
        <f>83063+202884</f>
        <v>285947</v>
      </c>
      <c r="O21" s="64">
        <f t="shared" si="1"/>
        <v>-285947</v>
      </c>
      <c r="P21" s="14"/>
    </row>
    <row r="22" spans="1:18" s="59" customFormat="1" ht="25" customHeight="1" x14ac:dyDescent="0.2">
      <c r="A22" s="57"/>
      <c r="B22" s="33">
        <v>3</v>
      </c>
      <c r="C22" s="34">
        <v>1</v>
      </c>
      <c r="D22" s="35" t="s">
        <v>6</v>
      </c>
      <c r="E22" s="34">
        <v>2</v>
      </c>
      <c r="F22" s="35"/>
      <c r="G22" s="34"/>
      <c r="H22" s="35"/>
      <c r="I22" s="43">
        <v>31012</v>
      </c>
      <c r="J22" s="44" t="s">
        <v>0</v>
      </c>
      <c r="K22" s="62">
        <f>K23+K29</f>
        <v>1700000000</v>
      </c>
      <c r="L22" s="62">
        <f>L23</f>
        <v>0</v>
      </c>
      <c r="M22" s="62">
        <f>M23+M29</f>
        <v>1700000000</v>
      </c>
      <c r="N22" s="62">
        <f>N23+N25+N29</f>
        <v>10853257314.92</v>
      </c>
      <c r="O22" s="61">
        <f t="shared" si="1"/>
        <v>-9153257314.9200001</v>
      </c>
      <c r="P22" s="58"/>
    </row>
    <row r="23" spans="1:18" ht="25" customHeight="1" x14ac:dyDescent="0.2">
      <c r="A23" s="15"/>
      <c r="B23" s="33">
        <v>3</v>
      </c>
      <c r="C23" s="34">
        <v>1</v>
      </c>
      <c r="D23" s="35" t="s">
        <v>6</v>
      </c>
      <c r="E23" s="34">
        <v>2</v>
      </c>
      <c r="F23" s="35" t="s">
        <v>3</v>
      </c>
      <c r="G23" s="34"/>
      <c r="H23" s="35"/>
      <c r="I23" s="43">
        <v>3101202</v>
      </c>
      <c r="J23" s="44" t="s">
        <v>15</v>
      </c>
      <c r="K23" s="62">
        <v>1700000000</v>
      </c>
      <c r="L23" s="62">
        <v>0</v>
      </c>
      <c r="M23" s="62">
        <v>1700000000</v>
      </c>
      <c r="N23" s="62">
        <v>1700000000</v>
      </c>
      <c r="O23" s="61">
        <f>M23-N23</f>
        <v>0</v>
      </c>
      <c r="P23" s="14"/>
    </row>
    <row r="24" spans="1:18" ht="25" customHeight="1" x14ac:dyDescent="0.2">
      <c r="A24" s="15"/>
      <c r="B24" s="33"/>
      <c r="C24" s="34"/>
      <c r="D24" s="35"/>
      <c r="E24" s="34"/>
      <c r="F24" s="35"/>
      <c r="G24" s="34"/>
      <c r="H24" s="35"/>
      <c r="I24" s="50">
        <v>31012021</v>
      </c>
      <c r="J24" s="45" t="s">
        <v>57</v>
      </c>
      <c r="K24" s="63">
        <v>0</v>
      </c>
      <c r="L24" s="63">
        <v>0</v>
      </c>
      <c r="M24" s="63">
        <f>K24-L24</f>
        <v>0</v>
      </c>
      <c r="N24" s="63">
        <v>1700000000</v>
      </c>
      <c r="O24" s="64">
        <f>M24-N24</f>
        <v>-1700000000</v>
      </c>
      <c r="P24" s="14"/>
    </row>
    <row r="25" spans="1:18" s="59" customFormat="1" ht="25" customHeight="1" x14ac:dyDescent="0.2">
      <c r="A25" s="57"/>
      <c r="B25" s="33">
        <v>3</v>
      </c>
      <c r="C25" s="34">
        <v>1</v>
      </c>
      <c r="D25" s="35" t="s">
        <v>6</v>
      </c>
      <c r="E25" s="34">
        <v>2</v>
      </c>
      <c r="F25" s="35" t="s">
        <v>1</v>
      </c>
      <c r="G25" s="34"/>
      <c r="H25" s="35"/>
      <c r="I25" s="43">
        <v>3101205</v>
      </c>
      <c r="J25" s="44" t="s">
        <v>2</v>
      </c>
      <c r="K25" s="62">
        <v>0</v>
      </c>
      <c r="L25" s="62">
        <v>0</v>
      </c>
      <c r="M25" s="62">
        <v>0</v>
      </c>
      <c r="N25" s="62">
        <f>N27+N28</f>
        <v>8262899233.9200001</v>
      </c>
      <c r="O25" s="61">
        <f t="shared" si="1"/>
        <v>-8262899233.9200001</v>
      </c>
      <c r="P25" s="58"/>
    </row>
    <row r="26" spans="1:18" s="59" customFormat="1" ht="25" customHeight="1" x14ac:dyDescent="0.2">
      <c r="A26" s="57"/>
      <c r="B26" s="33"/>
      <c r="C26" s="34"/>
      <c r="D26" s="35"/>
      <c r="E26" s="34"/>
      <c r="F26" s="35"/>
      <c r="G26" s="34"/>
      <c r="H26" s="35"/>
      <c r="I26" s="43">
        <v>31012051</v>
      </c>
      <c r="J26" s="44" t="s">
        <v>56</v>
      </c>
      <c r="K26" s="62">
        <v>0</v>
      </c>
      <c r="L26" s="62">
        <v>0</v>
      </c>
      <c r="M26" s="62">
        <f>K26-L26</f>
        <v>0</v>
      </c>
      <c r="N26" s="62">
        <f>N27+N28</f>
        <v>8262899233.9200001</v>
      </c>
      <c r="O26" s="61">
        <f>M26-N26</f>
        <v>-8262899233.9200001</v>
      </c>
      <c r="P26" s="58"/>
    </row>
    <row r="27" spans="1:18" ht="25" customHeight="1" x14ac:dyDescent="0.2">
      <c r="A27" s="15"/>
      <c r="B27" s="33">
        <v>3</v>
      </c>
      <c r="C27" s="34">
        <v>1</v>
      </c>
      <c r="D27" s="35" t="s">
        <v>6</v>
      </c>
      <c r="E27" s="34">
        <v>2</v>
      </c>
      <c r="F27" s="35" t="s">
        <v>1</v>
      </c>
      <c r="G27" s="34">
        <v>1</v>
      </c>
      <c r="H27" s="35" t="s">
        <v>3</v>
      </c>
      <c r="I27" s="50">
        <v>3101205102</v>
      </c>
      <c r="J27" s="45" t="s">
        <v>4</v>
      </c>
      <c r="K27" s="63">
        <v>0</v>
      </c>
      <c r="L27" s="63">
        <v>0</v>
      </c>
      <c r="M27" s="63">
        <v>0</v>
      </c>
      <c r="N27" s="63">
        <f>2657468.69+25469957.1</f>
        <v>28127425.790000003</v>
      </c>
      <c r="O27" s="64">
        <f t="shared" si="1"/>
        <v>-28127425.790000003</v>
      </c>
      <c r="P27" s="14"/>
    </row>
    <row r="28" spans="1:18" ht="25" customHeight="1" x14ac:dyDescent="0.2">
      <c r="A28" s="15"/>
      <c r="B28" s="33">
        <v>3</v>
      </c>
      <c r="C28" s="34">
        <v>1</v>
      </c>
      <c r="D28" s="35" t="s">
        <v>6</v>
      </c>
      <c r="E28" s="34">
        <v>2</v>
      </c>
      <c r="F28" s="35" t="s">
        <v>1</v>
      </c>
      <c r="G28" s="34">
        <v>1</v>
      </c>
      <c r="H28" s="35" t="s">
        <v>16</v>
      </c>
      <c r="I28" s="50">
        <v>3101205103</v>
      </c>
      <c r="J28" s="45" t="s">
        <v>17</v>
      </c>
      <c r="K28" s="63">
        <v>0</v>
      </c>
      <c r="L28" s="63">
        <v>0</v>
      </c>
      <c r="M28" s="63">
        <v>0</v>
      </c>
      <c r="N28" s="63">
        <f>321269509.38+7913502298.75</f>
        <v>8234771808.1300001</v>
      </c>
      <c r="O28" s="64">
        <f t="shared" si="1"/>
        <v>-8234771808.1300001</v>
      </c>
      <c r="P28" s="14"/>
    </row>
    <row r="29" spans="1:18" s="59" customFormat="1" ht="25" customHeight="1" thickBot="1" x14ac:dyDescent="0.25">
      <c r="A29" s="57"/>
      <c r="B29" s="36">
        <v>3</v>
      </c>
      <c r="C29" s="37">
        <v>1</v>
      </c>
      <c r="D29" s="38" t="s">
        <v>6</v>
      </c>
      <c r="E29" s="37">
        <v>2</v>
      </c>
      <c r="F29" s="38">
        <v>13</v>
      </c>
      <c r="G29" s="37"/>
      <c r="H29" s="38"/>
      <c r="I29" s="85">
        <v>3101213</v>
      </c>
      <c r="J29" s="86" t="s">
        <v>18</v>
      </c>
      <c r="K29" s="87">
        <v>0</v>
      </c>
      <c r="L29" s="87">
        <v>0</v>
      </c>
      <c r="M29" s="87">
        <v>0</v>
      </c>
      <c r="N29" s="87">
        <v>890358081</v>
      </c>
      <c r="O29" s="88">
        <f t="shared" si="1"/>
        <v>-890358081</v>
      </c>
      <c r="P29" s="58"/>
    </row>
    <row r="30" spans="1:18" s="59" customFormat="1" ht="25" customHeight="1" x14ac:dyDescent="0.2">
      <c r="A30" s="57"/>
      <c r="B30" s="46"/>
      <c r="C30" s="46"/>
      <c r="D30" s="47"/>
      <c r="E30" s="46"/>
      <c r="F30" s="47"/>
      <c r="G30" s="46"/>
      <c r="H30" s="47"/>
      <c r="I30" s="83">
        <v>4</v>
      </c>
      <c r="J30" s="84" t="s">
        <v>46</v>
      </c>
      <c r="K30" s="60">
        <f>K31+K32+K33</f>
        <v>2911046910906</v>
      </c>
      <c r="L30" s="60">
        <f t="shared" ref="L30:N30" si="3">L31+L32+L33</f>
        <v>0</v>
      </c>
      <c r="M30" s="60">
        <f>K30-L30</f>
        <v>2911046910906</v>
      </c>
      <c r="N30" s="60">
        <f t="shared" si="3"/>
        <v>102813057</v>
      </c>
      <c r="O30" s="61">
        <f>O31+O32+O33</f>
        <v>2910944097849</v>
      </c>
      <c r="P30" s="58"/>
      <c r="R30" s="89"/>
    </row>
    <row r="31" spans="1:18" ht="25" customHeight="1" x14ac:dyDescent="0.2">
      <c r="A31" s="15"/>
      <c r="B31" s="46"/>
      <c r="C31" s="46"/>
      <c r="D31" s="47"/>
      <c r="E31" s="46"/>
      <c r="F31" s="47"/>
      <c r="G31" s="46"/>
      <c r="H31" s="47"/>
      <c r="I31" s="70">
        <v>41</v>
      </c>
      <c r="J31" s="71" t="s">
        <v>47</v>
      </c>
      <c r="K31" s="63">
        <v>1741000000</v>
      </c>
      <c r="L31" s="62">
        <v>0</v>
      </c>
      <c r="M31" s="63">
        <f t="shared" ref="M31:M33" si="4">K31-L31</f>
        <v>1741000000</v>
      </c>
      <c r="N31" s="63">
        <v>0</v>
      </c>
      <c r="O31" s="72">
        <f>M31-N31</f>
        <v>1741000000</v>
      </c>
      <c r="P31" s="14"/>
    </row>
    <row r="32" spans="1:18" ht="25" customHeight="1" thickBot="1" x14ac:dyDescent="0.25">
      <c r="A32" s="15"/>
      <c r="B32" s="46"/>
      <c r="C32" s="46"/>
      <c r="D32" s="47"/>
      <c r="E32" s="46"/>
      <c r="F32" s="47"/>
      <c r="G32" s="46"/>
      <c r="H32" s="47"/>
      <c r="I32" s="70">
        <v>42</v>
      </c>
      <c r="J32" s="71" t="s">
        <v>48</v>
      </c>
      <c r="K32" s="63">
        <v>608283882399</v>
      </c>
      <c r="L32" s="62">
        <v>0</v>
      </c>
      <c r="M32" s="63">
        <f t="shared" si="4"/>
        <v>608283882399</v>
      </c>
      <c r="N32" s="63">
        <v>0</v>
      </c>
      <c r="O32" s="72">
        <f>M32-N32</f>
        <v>608283882399</v>
      </c>
      <c r="P32" s="14"/>
    </row>
    <row r="33" spans="1:16" ht="25" customHeight="1" thickBot="1" x14ac:dyDescent="0.25">
      <c r="A33" s="15"/>
      <c r="B33" s="23"/>
      <c r="C33" s="23"/>
      <c r="D33" s="23"/>
      <c r="E33" s="23"/>
      <c r="F33" s="23"/>
      <c r="G33" s="23"/>
      <c r="H33" s="23"/>
      <c r="I33" s="73">
        <v>43</v>
      </c>
      <c r="J33" s="74" t="s">
        <v>49</v>
      </c>
      <c r="K33" s="75">
        <v>2301022028507</v>
      </c>
      <c r="L33" s="75">
        <v>0</v>
      </c>
      <c r="M33" s="76">
        <f t="shared" si="4"/>
        <v>2301022028507</v>
      </c>
      <c r="N33" s="75">
        <v>102813057</v>
      </c>
      <c r="O33" s="77">
        <f>M33-N33</f>
        <v>2300919215450</v>
      </c>
      <c r="P33" s="14"/>
    </row>
    <row r="34" spans="1:16" s="56" customFormat="1" ht="21.75" customHeight="1" thickBot="1" x14ac:dyDescent="0.25">
      <c r="A34" s="54"/>
      <c r="B34" s="53"/>
      <c r="C34" s="53"/>
      <c r="D34" s="53"/>
      <c r="E34" s="53"/>
      <c r="F34" s="53"/>
      <c r="G34" s="53"/>
      <c r="H34" s="53"/>
      <c r="I34" s="98" t="s">
        <v>50</v>
      </c>
      <c r="J34" s="99"/>
      <c r="K34" s="78">
        <f>K7+K30</f>
        <v>3101852576145</v>
      </c>
      <c r="L34" s="78">
        <f>L7+L30</f>
        <v>0</v>
      </c>
      <c r="M34" s="79">
        <f>M7+M30</f>
        <v>3101852576145</v>
      </c>
      <c r="N34" s="78">
        <f>N7+N30</f>
        <v>85864954043.069992</v>
      </c>
      <c r="O34" s="80">
        <f>O7+O30</f>
        <v>3015987622101.9302</v>
      </c>
      <c r="P34" s="55"/>
    </row>
    <row r="35" spans="1:16" ht="24" customHeight="1" x14ac:dyDescent="0.2">
      <c r="A35" s="15"/>
      <c r="B35" s="22"/>
      <c r="C35" s="22"/>
      <c r="D35" s="22"/>
      <c r="E35" s="22"/>
      <c r="F35" s="22"/>
      <c r="G35" s="22"/>
      <c r="H35" s="22"/>
      <c r="I35" s="51"/>
      <c r="J35" s="51"/>
      <c r="K35" s="52"/>
      <c r="L35" s="52"/>
      <c r="M35" s="52"/>
      <c r="N35" s="52"/>
      <c r="O35" s="52"/>
      <c r="P35" s="14"/>
    </row>
    <row r="36" spans="1:16" ht="30" customHeight="1" x14ac:dyDescent="0.2">
      <c r="A36" s="15"/>
      <c r="B36" s="22"/>
      <c r="C36" s="22"/>
      <c r="D36" s="22"/>
      <c r="E36" s="22"/>
      <c r="F36" s="22"/>
      <c r="G36" s="22"/>
      <c r="H36" s="22"/>
      <c r="I36" s="26"/>
      <c r="J36" s="95" t="s">
        <v>43</v>
      </c>
      <c r="K36" s="95"/>
      <c r="L36" s="10"/>
      <c r="M36" s="96" t="s">
        <v>42</v>
      </c>
      <c r="N36" s="96"/>
      <c r="O36" s="96"/>
      <c r="P36" s="14"/>
    </row>
    <row r="37" spans="1:16" x14ac:dyDescent="0.2">
      <c r="A37" s="15"/>
      <c r="B37" s="22"/>
      <c r="C37" s="22"/>
      <c r="D37" s="22"/>
      <c r="E37" s="22"/>
      <c r="F37" s="22"/>
      <c r="G37" s="22"/>
      <c r="H37" s="22"/>
      <c r="I37" s="26"/>
      <c r="J37" s="100" t="s">
        <v>33</v>
      </c>
      <c r="K37" s="100"/>
      <c r="L37" s="19"/>
      <c r="M37" s="91" t="s">
        <v>34</v>
      </c>
      <c r="N37" s="91"/>
      <c r="O37" s="91"/>
      <c r="P37" s="14"/>
    </row>
    <row r="38" spans="1:16" x14ac:dyDescent="0.2">
      <c r="A38" s="15"/>
      <c r="B38" s="22"/>
      <c r="C38" s="22"/>
      <c r="D38" s="22"/>
      <c r="E38" s="22"/>
      <c r="F38" s="22"/>
      <c r="G38" s="22"/>
      <c r="H38" s="22"/>
      <c r="I38" s="26"/>
      <c r="J38" s="102" t="s">
        <v>35</v>
      </c>
      <c r="K38" s="102"/>
      <c r="L38" s="21"/>
      <c r="M38" s="92" t="s">
        <v>40</v>
      </c>
      <c r="N38" s="92"/>
      <c r="O38" s="92"/>
      <c r="P38" s="14"/>
    </row>
    <row r="39" spans="1:16" ht="15.75" customHeight="1" x14ac:dyDescent="0.2">
      <c r="A39" s="15"/>
      <c r="B39" s="22"/>
      <c r="C39" s="22"/>
      <c r="D39" s="22"/>
      <c r="E39" s="22"/>
      <c r="F39" s="22"/>
      <c r="G39" s="22"/>
      <c r="H39" s="22"/>
      <c r="I39" s="26"/>
      <c r="J39" s="10"/>
      <c r="K39" s="3"/>
      <c r="L39" s="2"/>
      <c r="M39" s="1"/>
      <c r="N39" s="3"/>
      <c r="O39" s="10"/>
      <c r="P39" s="14"/>
    </row>
    <row r="40" spans="1:16" ht="24.75" customHeight="1" x14ac:dyDescent="0.2">
      <c r="A40" s="15"/>
      <c r="B40" s="22"/>
      <c r="C40" s="22"/>
      <c r="D40" s="22"/>
      <c r="E40" s="22"/>
      <c r="F40" s="22"/>
      <c r="G40" s="22"/>
      <c r="H40" s="22"/>
      <c r="I40" s="26"/>
      <c r="J40" s="96" t="s">
        <v>44</v>
      </c>
      <c r="K40" s="96"/>
      <c r="L40" s="10"/>
      <c r="M40" s="96" t="s">
        <v>45</v>
      </c>
      <c r="N40" s="96"/>
      <c r="O40" s="96"/>
      <c r="P40" s="14"/>
    </row>
    <row r="41" spans="1:16" x14ac:dyDescent="0.2">
      <c r="A41" s="15"/>
      <c r="B41" s="22"/>
      <c r="C41" s="22"/>
      <c r="D41" s="22"/>
      <c r="E41" s="22"/>
      <c r="F41" s="22"/>
      <c r="G41" s="22"/>
      <c r="H41" s="22"/>
      <c r="I41" s="26"/>
      <c r="J41" s="100" t="s">
        <v>41</v>
      </c>
      <c r="K41" s="100"/>
      <c r="L41" s="1" t="s">
        <v>36</v>
      </c>
      <c r="M41" s="91" t="s">
        <v>37</v>
      </c>
      <c r="N41" s="91"/>
      <c r="O41" s="91"/>
      <c r="P41" s="14"/>
    </row>
    <row r="42" spans="1:16" x14ac:dyDescent="0.2">
      <c r="A42" s="15"/>
      <c r="B42" s="22"/>
      <c r="C42" s="22"/>
      <c r="D42" s="22"/>
      <c r="E42" s="22"/>
      <c r="F42" s="22"/>
      <c r="G42" s="22"/>
      <c r="H42" s="22"/>
      <c r="I42" s="26"/>
      <c r="J42" s="101" t="s">
        <v>38</v>
      </c>
      <c r="K42" s="101"/>
      <c r="L42" s="4"/>
      <c r="M42" s="103" t="s">
        <v>39</v>
      </c>
      <c r="N42" s="103"/>
      <c r="O42" s="103"/>
      <c r="P42" s="14"/>
    </row>
    <row r="43" spans="1:16" ht="16" thickBot="1" x14ac:dyDescent="0.25">
      <c r="A43" s="18"/>
      <c r="B43" s="24"/>
      <c r="C43" s="24"/>
      <c r="D43" s="24"/>
      <c r="E43" s="24"/>
      <c r="F43" s="24"/>
      <c r="G43" s="24"/>
      <c r="H43" s="24"/>
      <c r="I43" s="27"/>
      <c r="J43" s="20"/>
      <c r="K43" s="5"/>
      <c r="L43" s="6"/>
      <c r="M43" s="7"/>
      <c r="N43" s="8"/>
      <c r="O43" s="20"/>
      <c r="P43" s="16"/>
    </row>
  </sheetData>
  <mergeCells count="17">
    <mergeCell ref="J36:K36"/>
    <mergeCell ref="M36:O36"/>
    <mergeCell ref="B1:O1"/>
    <mergeCell ref="B2:K2"/>
    <mergeCell ref="B4:H4"/>
    <mergeCell ref="B6:H6"/>
    <mergeCell ref="I34:J34"/>
    <mergeCell ref="J41:K41"/>
    <mergeCell ref="M41:O41"/>
    <mergeCell ref="J42:K42"/>
    <mergeCell ref="M42:O42"/>
    <mergeCell ref="J37:K37"/>
    <mergeCell ref="M37:O37"/>
    <mergeCell ref="J38:K38"/>
    <mergeCell ref="M38:O38"/>
    <mergeCell ref="J40:K40"/>
    <mergeCell ref="M40:O40"/>
  </mergeCells>
  <printOptions horizontalCentered="1" verticalCentered="1"/>
  <pageMargins left="0.31496062992125984" right="0.15748031496062992" top="0.15748031496062992" bottom="0.36" header="0.15748031496062992" footer="0.35433070866141736"/>
  <pageSetup scale="75" orientation="landscape" horizontalDpi="4294967293" verticalDpi="0" r:id="rId1"/>
  <ignoredErrors>
    <ignoredError sqref="K9:O9 N11 N17 O15 N26 M3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ENERO</vt:lpstr>
      <vt:lpstr>FEBRERO</vt:lpstr>
      <vt:lpstr>FEBRERO!Área_de_impresión</vt:lpstr>
      <vt:lpstr>FEBRERO!Títulos_a_imprimir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Usuario de Microsoft Office</cp:lastModifiedBy>
  <cp:lastPrinted>2019-03-19T21:03:27Z</cp:lastPrinted>
  <dcterms:created xsi:type="dcterms:W3CDTF">2019-03-01T16:16:13Z</dcterms:created>
  <dcterms:modified xsi:type="dcterms:W3CDTF">2019-03-28T20:44:50Z</dcterms:modified>
</cp:coreProperties>
</file>