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3/PRESUPUESTO/INGRESOS/"/>
    </mc:Choice>
  </mc:AlternateContent>
  <xr:revisionPtr revIDLastSave="14" documentId="8_{BAB36074-A8B4-4A0F-BCEF-1B239284B3B9}" xr6:coauthVersionLast="47" xr6:coauthVersionMax="47" xr10:uidLastSave="{B8AEE1C7-2953-4A2D-9735-A88488E484C1}"/>
  <bookViews>
    <workbookView xWindow="-120" yWindow="-120" windowWidth="20730" windowHeight="11160" xr2:uid="{C89D9935-5FC0-4611-840E-8356AD4E95B8}"/>
  </bookViews>
  <sheets>
    <sheet name="ENERO 2023" sheetId="1" r:id="rId1"/>
  </sheets>
  <definedNames>
    <definedName name="_xlnm._FilterDatabase" localSheetId="0" hidden="1">'ENERO 2023'!$N$1:$N$48</definedName>
    <definedName name="_xlnm.Print_Area" localSheetId="0">'ENERO 2023'!$A:$M</definedName>
    <definedName name="_xlnm.Print_Titles" localSheetId="0">'ENERO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G35" i="1"/>
  <c r="I35" i="1"/>
  <c r="L35" i="1"/>
  <c r="K35" i="1"/>
  <c r="M35" i="1"/>
  <c r="M8" i="1"/>
  <c r="H8" i="1"/>
  <c r="H35" i="1"/>
  <c r="H34" i="1"/>
  <c r="L12" i="1"/>
  <c r="I12" i="1"/>
  <c r="L14" i="1"/>
  <c r="G14" i="1"/>
  <c r="J29" i="1"/>
  <c r="J28" i="1" s="1"/>
  <c r="I29" i="1"/>
  <c r="I28" i="1" s="1"/>
  <c r="K30" i="1"/>
  <c r="F30" i="1"/>
  <c r="G30" i="1" s="1"/>
  <c r="K34" i="1"/>
  <c r="F34" i="1"/>
  <c r="G34" i="1" s="1"/>
  <c r="K33" i="1"/>
  <c r="F33" i="1"/>
  <c r="G33" i="1" s="1"/>
  <c r="K32" i="1"/>
  <c r="F32" i="1"/>
  <c r="G32" i="1" s="1"/>
  <c r="J31" i="1"/>
  <c r="I31" i="1"/>
  <c r="K31" i="1" s="1"/>
  <c r="D31" i="1"/>
  <c r="F31" i="1" s="1"/>
  <c r="C31" i="1"/>
  <c r="F29" i="1"/>
  <c r="G29" i="1" s="1"/>
  <c r="E28" i="1"/>
  <c r="D28" i="1"/>
  <c r="C28" i="1"/>
  <c r="I26" i="1"/>
  <c r="F27" i="1"/>
  <c r="G27" i="1" s="1"/>
  <c r="J26" i="1"/>
  <c r="J21" i="1" s="1"/>
  <c r="E26" i="1"/>
  <c r="D26" i="1"/>
  <c r="D25" i="1" s="1"/>
  <c r="K25" i="1"/>
  <c r="K19" i="1"/>
  <c r="I18" i="1"/>
  <c r="K14" i="1"/>
  <c r="I13" i="1"/>
  <c r="K13" i="1" s="1"/>
  <c r="F13" i="1"/>
  <c r="C13" i="1"/>
  <c r="C12" i="1" s="1"/>
  <c r="C11" i="1" s="1"/>
  <c r="C10" i="1" s="1"/>
  <c r="C9" i="1" s="1"/>
  <c r="C8" i="1" s="1"/>
  <c r="E12" i="1"/>
  <c r="E11" i="1" s="1"/>
  <c r="E10" i="1" s="1"/>
  <c r="E9" i="1" s="1"/>
  <c r="E8" i="1" s="1"/>
  <c r="E35" i="1" s="1"/>
  <c r="D12" i="1"/>
  <c r="D11" i="1" s="1"/>
  <c r="F28" i="1" l="1"/>
  <c r="J11" i="1"/>
  <c r="G28" i="1"/>
  <c r="L30" i="1"/>
  <c r="L29" i="1" s="1"/>
  <c r="L28" i="1" s="1"/>
  <c r="K26" i="1"/>
  <c r="K27" i="1"/>
  <c r="L27" i="1" s="1"/>
  <c r="L26" i="1" s="1"/>
  <c r="M33" i="1"/>
  <c r="G13" i="1"/>
  <c r="L13" i="1" s="1"/>
  <c r="M13" i="1"/>
  <c r="L32" i="1"/>
  <c r="L34" i="1"/>
  <c r="M14" i="1"/>
  <c r="K18" i="1"/>
  <c r="I17" i="1"/>
  <c r="K29" i="1"/>
  <c r="K28" i="1"/>
  <c r="G31" i="1"/>
  <c r="M31" i="1" s="1"/>
  <c r="M32" i="1"/>
  <c r="M34" i="1"/>
  <c r="F11" i="1"/>
  <c r="D10" i="1"/>
  <c r="J20" i="1"/>
  <c r="E25" i="1"/>
  <c r="E24" i="1" s="1"/>
  <c r="E23" i="1" s="1"/>
  <c r="E22" i="1" s="1"/>
  <c r="E21" i="1" s="1"/>
  <c r="E20" i="1" s="1"/>
  <c r="E19" i="1" s="1"/>
  <c r="E18" i="1" s="1"/>
  <c r="E17" i="1" s="1"/>
  <c r="E16" i="1" s="1"/>
  <c r="E15" i="1" s="1"/>
  <c r="E14" i="1" s="1"/>
  <c r="F26" i="1"/>
  <c r="G26" i="1" s="1"/>
  <c r="I23" i="1"/>
  <c r="K24" i="1"/>
  <c r="F12" i="1"/>
  <c r="D24" i="1"/>
  <c r="L33" i="1"/>
  <c r="J10" i="1" l="1"/>
  <c r="J9" i="1" s="1"/>
  <c r="J8" i="1" s="1"/>
  <c r="J35" i="1" s="1"/>
  <c r="F25" i="1"/>
  <c r="G25" i="1" s="1"/>
  <c r="L25" i="1" s="1"/>
  <c r="G12" i="1"/>
  <c r="G11" i="1" s="1"/>
  <c r="I22" i="1"/>
  <c r="K23" i="1"/>
  <c r="F10" i="1"/>
  <c r="D9" i="1"/>
  <c r="I16" i="1"/>
  <c r="K17" i="1"/>
  <c r="F24" i="1"/>
  <c r="G24" i="1" s="1"/>
  <c r="D23" i="1"/>
  <c r="L31" i="1"/>
  <c r="G10" i="1" l="1"/>
  <c r="D22" i="1"/>
  <c r="F23" i="1"/>
  <c r="G23" i="1" s="1"/>
  <c r="L23" i="1" s="1"/>
  <c r="L24" i="1"/>
  <c r="K16" i="1"/>
  <c r="I15" i="1"/>
  <c r="D8" i="1"/>
  <c r="F9" i="1"/>
  <c r="K22" i="1"/>
  <c r="I21" i="1"/>
  <c r="F22" i="1" l="1"/>
  <c r="G22" i="1" s="1"/>
  <c r="D21" i="1"/>
  <c r="G9" i="1"/>
  <c r="D35" i="1"/>
  <c r="F35" i="1" s="1"/>
  <c r="F8" i="1"/>
  <c r="G8" i="1" s="1"/>
  <c r="K15" i="1"/>
  <c r="L15" i="1" s="1"/>
  <c r="I20" i="1"/>
  <c r="K20" i="1" s="1"/>
  <c r="K21" i="1"/>
  <c r="I11" i="1" l="1"/>
  <c r="K12" i="1"/>
  <c r="L22" i="1"/>
  <c r="D20" i="1"/>
  <c r="F21" i="1"/>
  <c r="G21" i="1" s="1"/>
  <c r="H30" i="1"/>
  <c r="H9" i="1" l="1"/>
  <c r="H22" i="1"/>
  <c r="H21" i="1"/>
  <c r="L21" i="1"/>
  <c r="D19" i="1"/>
  <c r="F20" i="1"/>
  <c r="G20" i="1" s="1"/>
  <c r="M12" i="1"/>
  <c r="H15" i="1"/>
  <c r="H14" i="1"/>
  <c r="H13" i="1"/>
  <c r="H32" i="1"/>
  <c r="H29" i="1"/>
  <c r="H28" i="1"/>
  <c r="H33" i="1"/>
  <c r="H27" i="1"/>
  <c r="H31" i="1"/>
  <c r="H12" i="1"/>
  <c r="H25" i="1"/>
  <c r="H26" i="1"/>
  <c r="H11" i="1"/>
  <c r="H24" i="1"/>
  <c r="H23" i="1"/>
  <c r="H10" i="1"/>
  <c r="K11" i="1"/>
  <c r="I10" i="1"/>
  <c r="M11" i="1" l="1"/>
  <c r="L11" i="1"/>
  <c r="H20" i="1"/>
  <c r="L20" i="1"/>
  <c r="F19" i="1"/>
  <c r="G19" i="1" s="1"/>
  <c r="L19" i="1" s="1"/>
  <c r="L18" i="1" s="1"/>
  <c r="D18" i="1"/>
  <c r="K10" i="1"/>
  <c r="I9" i="1"/>
  <c r="F18" i="1" l="1"/>
  <c r="G18" i="1" s="1"/>
  <c r="H18" i="1" s="1"/>
  <c r="D17" i="1"/>
  <c r="K9" i="1"/>
  <c r="I8" i="1"/>
  <c r="H19" i="1"/>
  <c r="L17" i="1"/>
  <c r="M10" i="1"/>
  <c r="L10" i="1"/>
  <c r="K8" i="1" l="1"/>
  <c r="M9" i="1"/>
  <c r="L9" i="1"/>
  <c r="D16" i="1"/>
  <c r="F17" i="1"/>
  <c r="G17" i="1" s="1"/>
  <c r="H17" i="1" s="1"/>
  <c r="L8" i="1" l="1"/>
  <c r="F16" i="1"/>
  <c r="G16" i="1" s="1"/>
  <c r="D15" i="1"/>
  <c r="H16" i="1" l="1"/>
  <c r="L16" i="1"/>
  <c r="D14" i="1"/>
  <c r="F14" i="1" s="1"/>
  <c r="F15" i="1"/>
</calcChain>
</file>

<file path=xl/sharedStrings.xml><?xml version="1.0" encoding="utf-8"?>
<sst xmlns="http://schemas.openxmlformats.org/spreadsheetml/2006/main" count="87" uniqueCount="71">
  <si>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</si>
  <si>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</si>
  <si>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</si>
  <si>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</si>
  <si>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</si>
  <si>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</si>
  <si>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</si>
  <si>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</si>
  <si>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</si>
  <si>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</si>
  <si>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</si>
  <si>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</si>
  <si>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</si>
  <si>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</si>
  <si>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</si>
  <si>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</si>
  <si>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</si>
  <si>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</si>
  <si>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</si>
  <si>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</si>
  <si>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</si>
  <si>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</si>
  <si>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</si>
  <si>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</si>
  <si>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</si>
  <si>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</si>
  <si>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</si>
  <si>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</si>
  <si>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</si>
  <si>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</si>
  <si>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</si>
  <si>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</si>
  <si>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</si>
  <si>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</si>
  <si>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</si>
  <si>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</si>
  <si>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</si>
  <si>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</si>
  <si>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</si>
  <si>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</si>
  <si>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</si>
  <si>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</si>
  <si>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</si>
  <si>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</si>
  <si>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</si>
  <si>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</si>
  <si>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</si>
  <si>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</si>
  <si>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</si>
  <si>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</si>
  <si>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</si>
  <si>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</si>
  <si>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</si>
  <si>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</si>
  <si>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</si>
  <si>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</si>
  <si>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</si>
  <si>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</si>
  <si>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</si>
  <si>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</si>
  <si>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</si>
  <si>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</si>
  <si>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</si>
  <si>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</si>
  <si>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</si>
  <si>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</si>
  <si>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</si>
  <si>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01/01/2023 AL  31/01/2023</t>
  </si>
  <si>
    <t>3-1-01-2-13-1-01</t>
  </si>
  <si>
    <t>REINTEGROS INCAPACIDADES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</si>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</sst>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2" applyNumberFormat="1" applyFont="1" applyFill="1" applyBorder="1" applyAlignment="1">
      <alignment vertical="center"/>
    </xf>
    <xf numFmtId="43" fontId="10" fillId="4" borderId="8" xfId="2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2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2" applyNumberFormat="1" applyFont="1" applyBorder="1" applyAlignment="1">
      <alignment vertical="center"/>
    </xf>
    <xf numFmtId="43" fontId="13" fillId="0" borderId="11" xfId="2" applyNumberFormat="1" applyFont="1" applyBorder="1" applyAlignment="1">
      <alignment vertical="center"/>
    </xf>
    <xf numFmtId="10" fontId="13" fillId="2" borderId="12" xfId="2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2" applyNumberFormat="1" applyFont="1" applyFill="1" applyBorder="1" applyAlignment="1">
      <alignment vertical="center"/>
    </xf>
    <xf numFmtId="43" fontId="13" fillId="2" borderId="11" xfId="2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2" applyNumberFormat="1" applyFont="1" applyFill="1" applyBorder="1" applyAlignment="1">
      <alignment vertical="center"/>
    </xf>
    <xf numFmtId="43" fontId="15" fillId="2" borderId="11" xfId="2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2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5" fillId="2" borderId="12" xfId="2" applyNumberFormat="1" applyFont="1" applyFill="1" applyBorder="1" applyAlignment="1">
      <alignment horizontal="right" vertical="center"/>
    </xf>
    <xf numFmtId="10" fontId="13" fillId="2" borderId="12" xfId="2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10" fontId="10" fillId="4" borderId="12" xfId="2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4" applyNumberFormat="1" applyFont="1" applyFill="1" applyBorder="1" applyAlignment="1">
      <alignment horizontal="right" vertical="center"/>
    </xf>
    <xf numFmtId="41" fontId="16" fillId="2" borderId="11" xfId="4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2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5" applyFont="1" applyFill="1" applyAlignment="1">
      <alignment horizontal="left" vertical="center"/>
    </xf>
    <xf numFmtId="43" fontId="20" fillId="2" borderId="0" xfId="1" applyFont="1" applyFill="1" applyBorder="1" applyAlignment="1">
      <alignment horizontal="right" vertical="center" readingOrder="1"/>
    </xf>
    <xf numFmtId="43" fontId="20" fillId="2" borderId="0" xfId="1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5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</cellXfs>
  <cellStyles count="6">
    <cellStyle name="Millares" xfId="1" builtinId="3"/>
    <cellStyle name="Millares 2 2" xfId="4" xr:uid="{68FB9EE6-ACAC-4C47-94CE-CDD52424C58D}"/>
    <cellStyle name="Normal" xfId="0" builtinId="0"/>
    <cellStyle name="Normal 14" xfId="3" xr:uid="{10A7FCDE-530C-4685-8097-9535AF1D0459}"/>
    <cellStyle name="Normal 2 2" xfId="5" xr:uid="{426EBD16-690E-40DE-B351-BE58FF16BE0E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C65B7C6-B906-44C2-8D2F-2C7E0EEA5BC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F487-64A7-4D6D-91F0-286E31EB07DC}">
  <dimension ref="A1:W48"/>
  <sheetViews>
    <sheetView tabSelected="1" topLeftCell="A2" zoomScale="80" zoomScaleNormal="80" workbookViewId="0">
      <pane xSplit="2" ySplit="6" topLeftCell="C8" activePane="bottomRight" state="frozen"/>
      <selection activeCell="A2" sqref="A2"/>
      <selection pane="topRight" activeCell="C2" sqref="C2"/>
      <selection pane="bottomLeft" activeCell="A8" sqref="A8"/>
      <selection pane="bottomRight" activeCell="L35" sqref="L3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67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G8/$G$35</f>
        <v>3.1800690083992535E-2</v>
      </c>
      <c r="I8" s="15">
        <f>I9</f>
        <v>19925225041.07</v>
      </c>
      <c r="J8" s="15">
        <f>J9</f>
        <v>0</v>
      </c>
      <c r="K8" s="15">
        <f>I8-J8</f>
        <v>19925225041.07</v>
      </c>
      <c r="L8" s="16">
        <f>G8-K8</f>
        <v>231044581934.92999</v>
      </c>
      <c r="M8" s="17">
        <f>+K8/G8</f>
        <v>7.9392916945485115E-2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3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250969806976</v>
      </c>
      <c r="H9" s="26">
        <f t="shared" ref="H8:H35" si="2">G9/$G$35</f>
        <v>3.1800690083992535E-2</v>
      </c>
      <c r="I9" s="27">
        <f>I10</f>
        <v>19925225041.07</v>
      </c>
      <c r="J9" s="27">
        <f>J10</f>
        <v>0</v>
      </c>
      <c r="K9" s="23">
        <f>I9-J9</f>
        <v>19925225041.07</v>
      </c>
      <c r="L9" s="23">
        <f>G9-K9</f>
        <v>231044581934.92999</v>
      </c>
      <c r="M9" s="28">
        <f>+K9/G9</f>
        <v>7.9392916945485115E-2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si="2"/>
        <v>3.1800690083992535E-2</v>
      </c>
      <c r="I10" s="27">
        <f>I11+I20</f>
        <v>19925225041.07</v>
      </c>
      <c r="J10" s="27">
        <f>J11+J20</f>
        <v>0</v>
      </c>
      <c r="K10" s="23">
        <f>I10-J10</f>
        <v>19925225041.07</v>
      </c>
      <c r="L10" s="23">
        <f>+G10-K10</f>
        <v>231044581934.92999</v>
      </c>
      <c r="M10" s="28">
        <f t="shared" ref="M10" si="3">+K10/G10</f>
        <v>7.9392916945485115E-2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18476993823.5</v>
      </c>
      <c r="J11" s="27">
        <f>J12</f>
        <v>0</v>
      </c>
      <c r="K11" s="23">
        <f t="shared" ref="K11:K26" si="4">I11-J11</f>
        <v>18476993823.5</v>
      </c>
      <c r="L11" s="23">
        <f t="shared" ref="L11:L16" si="5">G11-K11</f>
        <v>232492813152.5</v>
      </c>
      <c r="M11" s="28">
        <f>+K11/G11</f>
        <v>7.3622377313566398E-2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G13+G15</f>
        <v>250969806976</v>
      </c>
      <c r="H12" s="34">
        <f t="shared" si="2"/>
        <v>3.1800690083992535E-2</v>
      </c>
      <c r="I12" s="35">
        <f>I13+I15</f>
        <v>18476993823.5</v>
      </c>
      <c r="J12" s="35">
        <v>0</v>
      </c>
      <c r="K12" s="32">
        <f>I12-J12</f>
        <v>18476993823.5</v>
      </c>
      <c r="L12" s="23">
        <f t="shared" si="5"/>
        <v>232492813152.5</v>
      </c>
      <c r="M12" s="28">
        <f>+K12/G12</f>
        <v>7.3622377313566398E-2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 t="shared" si="2"/>
        <v>3.1800690083992535E-2</v>
      </c>
      <c r="I13" s="35">
        <f>I14</f>
        <v>18390034881.349998</v>
      </c>
      <c r="J13" s="35">
        <v>0</v>
      </c>
      <c r="K13" s="32">
        <f t="shared" si="4"/>
        <v>18390034881.349998</v>
      </c>
      <c r="L13" s="23">
        <f t="shared" si="5"/>
        <v>232579772094.64999</v>
      </c>
      <c r="M13" s="28">
        <f>+K13/G13</f>
        <v>7.3275885665037871E-2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D15</f>
        <v>0</v>
      </c>
      <c r="E14" s="39">
        <f>E15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v>18390034881.349998</v>
      </c>
      <c r="J14" s="41">
        <v>0</v>
      </c>
      <c r="K14" s="38">
        <f t="shared" si="4"/>
        <v>18390034881.349998</v>
      </c>
      <c r="L14" s="42">
        <f t="shared" si="5"/>
        <v>232579772094.64999</v>
      </c>
      <c r="M14" s="43">
        <f>+K14/G14</f>
        <v>7.3275885665037871E-2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v>0</v>
      </c>
      <c r="H15" s="34">
        <f t="shared" si="2"/>
        <v>0</v>
      </c>
      <c r="I15" s="35">
        <f>I16</f>
        <v>86958942.150000006</v>
      </c>
      <c r="J15" s="35">
        <v>0</v>
      </c>
      <c r="K15" s="32">
        <f t="shared" si="4"/>
        <v>86958942.150000006</v>
      </c>
      <c r="L15" s="23">
        <f t="shared" si="5"/>
        <v>-86958942.150000006</v>
      </c>
      <c r="M15" s="46" t="s">
        <v>30</v>
      </c>
    </row>
    <row r="16" spans="1:23" s="29" customFormat="1" ht="43.5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ref="G16:G34" si="6">C16-F16</f>
        <v>0</v>
      </c>
      <c r="H16" s="34">
        <f t="shared" si="2"/>
        <v>0</v>
      </c>
      <c r="I16" s="35">
        <f>I17</f>
        <v>86958942.150000006</v>
      </c>
      <c r="J16" s="35">
        <v>0</v>
      </c>
      <c r="K16" s="32">
        <f t="shared" si="4"/>
        <v>86958942.150000006</v>
      </c>
      <c r="L16" s="23">
        <f t="shared" si="5"/>
        <v>-86958942.150000006</v>
      </c>
      <c r="M16" s="46" t="s">
        <v>30</v>
      </c>
    </row>
    <row r="17" spans="1:16" s="29" customFormat="1" ht="64.5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 t="shared" si="6"/>
        <v>0</v>
      </c>
      <c r="H17" s="34">
        <f t="shared" si="2"/>
        <v>0</v>
      </c>
      <c r="I17" s="35">
        <f>I18</f>
        <v>86958942.150000006</v>
      </c>
      <c r="J17" s="35">
        <v>0</v>
      </c>
      <c r="K17" s="32">
        <f t="shared" si="4"/>
        <v>86958942.150000006</v>
      </c>
      <c r="L17" s="23">
        <f>L18</f>
        <v>-86958942.150000006</v>
      </c>
      <c r="M17" s="46" t="s">
        <v>30</v>
      </c>
    </row>
    <row r="18" spans="1:16" s="29" customFormat="1" ht="53.25" customHeight="1" x14ac:dyDescent="0.25">
      <c r="A18" s="21" t="s">
        <v>37</v>
      </c>
      <c r="B18" s="31" t="s">
        <v>38</v>
      </c>
      <c r="C18" s="32">
        <v>0</v>
      </c>
      <c r="D18" s="33">
        <f>D19</f>
        <v>0</v>
      </c>
      <c r="E18" s="33">
        <f>E19</f>
        <v>0</v>
      </c>
      <c r="F18" s="25">
        <f t="shared" si="1"/>
        <v>0</v>
      </c>
      <c r="G18" s="32">
        <f t="shared" si="6"/>
        <v>0</v>
      </c>
      <c r="H18" s="34">
        <f t="shared" si="2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>L19</f>
        <v>-86958942.150000006</v>
      </c>
      <c r="M18" s="46" t="s">
        <v>30</v>
      </c>
    </row>
    <row r="19" spans="1:16" s="29" customFormat="1" ht="51" customHeight="1" x14ac:dyDescent="0.25">
      <c r="A19" s="36" t="s">
        <v>39</v>
      </c>
      <c r="B19" s="37" t="s">
        <v>40</v>
      </c>
      <c r="C19" s="38">
        <v>0</v>
      </c>
      <c r="D19" s="39">
        <f>D20</f>
        <v>0</v>
      </c>
      <c r="E19" s="39">
        <f>E20</f>
        <v>0</v>
      </c>
      <c r="F19" s="25">
        <f t="shared" si="1"/>
        <v>0</v>
      </c>
      <c r="G19" s="38">
        <f t="shared" si="6"/>
        <v>0</v>
      </c>
      <c r="H19" s="40">
        <f t="shared" si="2"/>
        <v>0</v>
      </c>
      <c r="I19" s="41">
        <v>86958942.150000006</v>
      </c>
      <c r="J19" s="41">
        <v>0</v>
      </c>
      <c r="K19" s="38">
        <f>I19-J19</f>
        <v>86958942.150000006</v>
      </c>
      <c r="L19" s="42">
        <f>G19-K19</f>
        <v>-86958942.150000006</v>
      </c>
      <c r="M19" s="46" t="s">
        <v>30</v>
      </c>
    </row>
    <row r="20" spans="1:16" s="29" customFormat="1" ht="33" customHeight="1" x14ac:dyDescent="0.25">
      <c r="A20" s="21" t="s">
        <v>41</v>
      </c>
      <c r="B20" s="31" t="s">
        <v>42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6"/>
        <v>0</v>
      </c>
      <c r="H20" s="34">
        <f t="shared" si="2"/>
        <v>0</v>
      </c>
      <c r="I20" s="35">
        <f>I21+I28</f>
        <v>1448231217.5700002</v>
      </c>
      <c r="J20" s="35">
        <f>J21+J28</f>
        <v>0</v>
      </c>
      <c r="K20" s="32">
        <f>I20-J20</f>
        <v>1448231217.5700002</v>
      </c>
      <c r="L20" s="23">
        <f t="shared" ref="L20:L22" si="7">G20-K20</f>
        <v>-1448231217.5700002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6"/>
        <v>0</v>
      </c>
      <c r="H21" s="34">
        <f t="shared" si="2"/>
        <v>0</v>
      </c>
      <c r="I21" s="35">
        <f>I22+I26</f>
        <v>1447046981.5700002</v>
      </c>
      <c r="J21" s="35">
        <f>J26</f>
        <v>0</v>
      </c>
      <c r="K21" s="32">
        <f>I21-J21</f>
        <v>1447046981.5700002</v>
      </c>
      <c r="L21" s="23">
        <f t="shared" si="7"/>
        <v>-1447046981.5700002</v>
      </c>
      <c r="M21" s="46" t="s">
        <v>30</v>
      </c>
    </row>
    <row r="22" spans="1:16" s="29" customFormat="1" ht="33" customHeight="1" x14ac:dyDescent="0.25">
      <c r="A22" s="21" t="s">
        <v>45</v>
      </c>
      <c r="B22" s="31" t="s">
        <v>46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3799554.6799999997</v>
      </c>
      <c r="J22" s="35">
        <v>0</v>
      </c>
      <c r="K22" s="32">
        <f t="shared" si="4"/>
        <v>3799554.6799999997</v>
      </c>
      <c r="L22" s="23">
        <f t="shared" si="7"/>
        <v>-3799554.6799999997</v>
      </c>
      <c r="M22" s="46" t="s">
        <v>30</v>
      </c>
    </row>
    <row r="23" spans="1:16" s="29" customFormat="1" ht="33" customHeight="1" x14ac:dyDescent="0.25">
      <c r="A23" s="21" t="s">
        <v>47</v>
      </c>
      <c r="B23" s="31" t="s">
        <v>48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6"/>
        <v>0</v>
      </c>
      <c r="H23" s="34">
        <f t="shared" si="2"/>
        <v>0</v>
      </c>
      <c r="I23" s="35">
        <f>I24+I25</f>
        <v>3799554.6799999997</v>
      </c>
      <c r="J23" s="35">
        <v>0</v>
      </c>
      <c r="K23" s="32">
        <f>I23-J23</f>
        <v>3799554.6799999997</v>
      </c>
      <c r="L23" s="23">
        <f>G23-K23</f>
        <v>-3799554.6799999997</v>
      </c>
      <c r="M23" s="46" t="s">
        <v>30</v>
      </c>
    </row>
    <row r="24" spans="1:16" s="44" customFormat="1" ht="50.25" customHeight="1" x14ac:dyDescent="0.25">
      <c r="A24" s="36" t="s">
        <v>49</v>
      </c>
      <c r="B24" s="37" t="s">
        <v>50</v>
      </c>
      <c r="C24" s="38">
        <v>0</v>
      </c>
      <c r="D24" s="39">
        <f t="shared" ref="D24:E25" si="8">D25</f>
        <v>0</v>
      </c>
      <c r="E24" s="39">
        <f t="shared" si="8"/>
        <v>0</v>
      </c>
      <c r="F24" s="25">
        <f t="shared" si="1"/>
        <v>0</v>
      </c>
      <c r="G24" s="38">
        <f t="shared" si="6"/>
        <v>0</v>
      </c>
      <c r="H24" s="40">
        <f t="shared" si="2"/>
        <v>0</v>
      </c>
      <c r="I24" s="41">
        <v>1306193.2</v>
      </c>
      <c r="J24" s="41">
        <v>0</v>
      </c>
      <c r="K24" s="38">
        <f>I24-J24</f>
        <v>1306193.2</v>
      </c>
      <c r="L24" s="42">
        <f>G24-K24</f>
        <v>-1306193.2</v>
      </c>
      <c r="M24" s="45" t="s">
        <v>30</v>
      </c>
    </row>
    <row r="25" spans="1:16" s="44" customFormat="1" ht="48.75" customHeight="1" x14ac:dyDescent="0.25">
      <c r="A25" s="36" t="s">
        <v>51</v>
      </c>
      <c r="B25" s="37" t="s">
        <v>52</v>
      </c>
      <c r="C25" s="38">
        <v>0</v>
      </c>
      <c r="D25" s="39">
        <f t="shared" si="8"/>
        <v>0</v>
      </c>
      <c r="E25" s="39">
        <f t="shared" si="8"/>
        <v>0</v>
      </c>
      <c r="F25" s="25">
        <f t="shared" si="1"/>
        <v>0</v>
      </c>
      <c r="G25" s="38">
        <f t="shared" si="6"/>
        <v>0</v>
      </c>
      <c r="H25" s="40">
        <f t="shared" si="2"/>
        <v>0</v>
      </c>
      <c r="I25" s="41">
        <v>2493361.48</v>
      </c>
      <c r="J25" s="41">
        <v>0</v>
      </c>
      <c r="K25" s="38">
        <f t="shared" si="4"/>
        <v>2493361.48</v>
      </c>
      <c r="L25" s="42">
        <f>G25-K25</f>
        <v>-2493361.48</v>
      </c>
      <c r="M25" s="45" t="s">
        <v>30</v>
      </c>
    </row>
    <row r="26" spans="1:16" s="29" customFormat="1" ht="33" customHeight="1" x14ac:dyDescent="0.25">
      <c r="A26" s="21" t="s">
        <v>53</v>
      </c>
      <c r="B26" s="31" t="s">
        <v>54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6"/>
        <v>0</v>
      </c>
      <c r="H26" s="34">
        <f t="shared" si="2"/>
        <v>0</v>
      </c>
      <c r="I26" s="35">
        <f>I27</f>
        <v>1443247426.8900001</v>
      </c>
      <c r="J26" s="35">
        <f>J27</f>
        <v>0</v>
      </c>
      <c r="K26" s="32">
        <f t="shared" si="4"/>
        <v>1443247426.8900001</v>
      </c>
      <c r="L26" s="23">
        <f>L27</f>
        <v>-1443247426.8900001</v>
      </c>
      <c r="M26" s="46" t="s">
        <v>30</v>
      </c>
    </row>
    <row r="27" spans="1:16" s="44" customFormat="1" ht="76.5" customHeight="1" x14ac:dyDescent="0.25">
      <c r="A27" s="36" t="s">
        <v>55</v>
      </c>
      <c r="B27" s="37" t="s">
        <v>56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6"/>
        <v>0</v>
      </c>
      <c r="H27" s="40">
        <f t="shared" si="2"/>
        <v>0</v>
      </c>
      <c r="I27" s="41">
        <v>1443247426.8900001</v>
      </c>
      <c r="J27" s="41">
        <v>0</v>
      </c>
      <c r="K27" s="38">
        <f>I27-J27</f>
        <v>1443247426.8900001</v>
      </c>
      <c r="L27" s="38">
        <f>G27-K27</f>
        <v>-1443247426.8900001</v>
      </c>
      <c r="M27" s="45" t="s">
        <v>30</v>
      </c>
    </row>
    <row r="28" spans="1:16" s="29" customFormat="1" ht="45.75" customHeight="1" x14ac:dyDescent="0.25">
      <c r="A28" s="21" t="s">
        <v>57</v>
      </c>
      <c r="B28" s="31" t="s">
        <v>58</v>
      </c>
      <c r="C28" s="32">
        <f>C29</f>
        <v>0</v>
      </c>
      <c r="D28" s="33">
        <f>D29</f>
        <v>0</v>
      </c>
      <c r="E28" s="33">
        <f>E29</f>
        <v>0</v>
      </c>
      <c r="F28" s="25">
        <f t="shared" si="1"/>
        <v>0</v>
      </c>
      <c r="G28" s="32">
        <f t="shared" si="6"/>
        <v>0</v>
      </c>
      <c r="H28" s="34">
        <f t="shared" si="2"/>
        <v>0</v>
      </c>
      <c r="I28" s="35">
        <f>I29</f>
        <v>1184236</v>
      </c>
      <c r="J28" s="35">
        <f>J29</f>
        <v>0</v>
      </c>
      <c r="K28" s="32">
        <f t="shared" ref="K28:K29" si="9">I28-J28</f>
        <v>1184236</v>
      </c>
      <c r="L28" s="32">
        <f>L29</f>
        <v>-1184236</v>
      </c>
      <c r="M28" s="46" t="s">
        <v>30</v>
      </c>
    </row>
    <row r="29" spans="1:16" s="29" customFormat="1" ht="33" customHeight="1" x14ac:dyDescent="0.25">
      <c r="A29" s="21" t="s">
        <v>59</v>
      </c>
      <c r="B29" s="31" t="s">
        <v>60</v>
      </c>
      <c r="C29" s="32">
        <v>0</v>
      </c>
      <c r="D29" s="33">
        <v>0</v>
      </c>
      <c r="E29" s="33">
        <v>0</v>
      </c>
      <c r="F29" s="25">
        <f t="shared" si="1"/>
        <v>0</v>
      </c>
      <c r="G29" s="32">
        <f t="shared" si="6"/>
        <v>0</v>
      </c>
      <c r="H29" s="34">
        <f t="shared" si="2"/>
        <v>0</v>
      </c>
      <c r="I29" s="35">
        <f>I30</f>
        <v>1184236</v>
      </c>
      <c r="J29" s="35">
        <f>J30</f>
        <v>0</v>
      </c>
      <c r="K29" s="32">
        <f t="shared" si="9"/>
        <v>1184236</v>
      </c>
      <c r="L29" s="32">
        <f>L30</f>
        <v>-1184236</v>
      </c>
      <c r="M29" s="46" t="s">
        <v>30</v>
      </c>
    </row>
    <row r="30" spans="1:16" s="44" customFormat="1" ht="33" customHeight="1" x14ac:dyDescent="0.25">
      <c r="A30" s="36" t="s">
        <v>68</v>
      </c>
      <c r="B30" s="37" t="s">
        <v>69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6"/>
        <v>0</v>
      </c>
      <c r="H30" s="40">
        <f t="shared" si="2"/>
        <v>0</v>
      </c>
      <c r="I30" s="41">
        <v>1184236</v>
      </c>
      <c r="J30" s="41">
        <v>0</v>
      </c>
      <c r="K30" s="38">
        <f>I30-J30</f>
        <v>1184236</v>
      </c>
      <c r="L30" s="38">
        <f>G30-K30</f>
        <v>-1184236</v>
      </c>
      <c r="M30" s="45" t="s">
        <v>30</v>
      </c>
    </row>
    <row r="31" spans="1:16" s="19" customFormat="1" ht="33" customHeight="1" x14ac:dyDescent="0.25">
      <c r="A31" s="47">
        <v>4</v>
      </c>
      <c r="B31" s="48" t="s">
        <v>61</v>
      </c>
      <c r="C31" s="49">
        <f>C32+C33+C34</f>
        <v>7640991226358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6"/>
        <v>7640991226358</v>
      </c>
      <c r="H31" s="50">
        <f t="shared" si="2"/>
        <v>0.96819930991600744</v>
      </c>
      <c r="I31" s="51">
        <f>I32+I33+I34</f>
        <v>0</v>
      </c>
      <c r="J31" s="51">
        <f>SUM(J32:J34)</f>
        <v>0</v>
      </c>
      <c r="K31" s="49">
        <f>I31-J31</f>
        <v>0</v>
      </c>
      <c r="L31" s="49">
        <f>L32+L33+L34</f>
        <v>7640991226358</v>
      </c>
      <c r="M31" s="52">
        <f>+K31/G31</f>
        <v>0</v>
      </c>
      <c r="O31" s="18"/>
    </row>
    <row r="32" spans="1:16" s="58" customFormat="1" ht="33" customHeight="1" x14ac:dyDescent="0.25">
      <c r="A32" s="53">
        <v>41</v>
      </c>
      <c r="B32" s="54" t="s">
        <v>62</v>
      </c>
      <c r="C32" s="55">
        <v>10073090054</v>
      </c>
      <c r="D32" s="56">
        <v>0</v>
      </c>
      <c r="E32" s="56">
        <v>0</v>
      </c>
      <c r="F32" s="25">
        <f t="shared" si="1"/>
        <v>0</v>
      </c>
      <c r="G32" s="55">
        <f t="shared" si="6"/>
        <v>10073090054</v>
      </c>
      <c r="H32" s="40">
        <f t="shared" si="2"/>
        <v>1.2763735162215533E-3</v>
      </c>
      <c r="I32" s="41"/>
      <c r="J32" s="41">
        <v>0</v>
      </c>
      <c r="K32" s="55">
        <f>I32-J32</f>
        <v>0</v>
      </c>
      <c r="L32" s="57">
        <f>G32-K32</f>
        <v>10073090054</v>
      </c>
      <c r="M32" s="43">
        <f>+K32/G32</f>
        <v>0</v>
      </c>
      <c r="O32" s="59"/>
      <c r="P32" s="19"/>
    </row>
    <row r="33" spans="1:16" s="58" customFormat="1" ht="33" customHeight="1" x14ac:dyDescent="0.25">
      <c r="A33" s="53">
        <v>42</v>
      </c>
      <c r="B33" s="54" t="s">
        <v>63</v>
      </c>
      <c r="C33" s="60">
        <v>2720001826821</v>
      </c>
      <c r="D33" s="61">
        <v>0</v>
      </c>
      <c r="E33" s="61">
        <v>0</v>
      </c>
      <c r="F33" s="25">
        <f t="shared" si="1"/>
        <v>0</v>
      </c>
      <c r="G33" s="55">
        <f t="shared" si="6"/>
        <v>2720001826821</v>
      </c>
      <c r="H33" s="40">
        <f t="shared" si="2"/>
        <v>0.3446547461818778</v>
      </c>
      <c r="I33" s="41"/>
      <c r="J33" s="41">
        <v>0</v>
      </c>
      <c r="K33" s="57">
        <f>I33-J33</f>
        <v>0</v>
      </c>
      <c r="L33" s="57">
        <f>G33-K33</f>
        <v>2720001826821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64</v>
      </c>
      <c r="C34" s="64">
        <v>4910916309483</v>
      </c>
      <c r="D34" s="65">
        <v>0</v>
      </c>
      <c r="E34" s="65">
        <v>0</v>
      </c>
      <c r="F34" s="25">
        <f t="shared" si="1"/>
        <v>0</v>
      </c>
      <c r="G34" s="64">
        <f t="shared" si="6"/>
        <v>4910916309483</v>
      </c>
      <c r="H34" s="40">
        <f>G34/$G$35</f>
        <v>0.62226819021790813</v>
      </c>
      <c r="I34" s="66"/>
      <c r="J34" s="66">
        <v>0</v>
      </c>
      <c r="K34" s="64">
        <f>I34-J34</f>
        <v>0</v>
      </c>
      <c r="L34" s="67">
        <f>G34-K34</f>
        <v>4910916309483</v>
      </c>
      <c r="M34" s="43">
        <f>+K34/G34</f>
        <v>0</v>
      </c>
      <c r="N34" s="59"/>
      <c r="O34" s="59"/>
      <c r="P34" s="19"/>
    </row>
    <row r="35" spans="1:16" s="8" customFormat="1" ht="33" customHeight="1" thickTop="1" thickBot="1" x14ac:dyDescent="0.3">
      <c r="A35" s="83" t="s">
        <v>65</v>
      </c>
      <c r="B35" s="84"/>
      <c r="C35" s="68">
        <f>C8+C31</f>
        <v>7891961033334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7891961033334</v>
      </c>
      <c r="H35" s="69">
        <f>G35/$G$35</f>
        <v>1</v>
      </c>
      <c r="I35" s="68">
        <f>I8+I31</f>
        <v>19925225041.07</v>
      </c>
      <c r="J35" s="68">
        <f>J8+J31</f>
        <v>0</v>
      </c>
      <c r="K35" s="68">
        <f>K8+K31</f>
        <v>19925225041.07</v>
      </c>
      <c r="L35" s="68">
        <f>L8+L31</f>
        <v>7872035808292.9297</v>
      </c>
      <c r="M35" s="70">
        <f>+K35/G35</f>
        <v>2.5247495466475312E-3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70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66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2023</vt:lpstr>
      <vt:lpstr>'ENERO 2023'!Área_de_impresión</vt:lpstr>
      <vt:lpstr>'ENERO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dcterms:created xsi:type="dcterms:W3CDTF">2023-02-16T14:23:40Z</dcterms:created>
  <dcterms:modified xsi:type="dcterms:W3CDTF">2023-02-16T21:49:48Z</dcterms:modified>
</cp:coreProperties>
</file>