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4/VIGENCIA/INGRESOS/ABRIL/FIRMA/"/>
    </mc:Choice>
  </mc:AlternateContent>
  <xr:revisionPtr revIDLastSave="8" documentId="8_{0C8764D4-A29B-44F7-B86F-AD280EDDFEC2}" xr6:coauthVersionLast="47" xr6:coauthVersionMax="47" xr10:uidLastSave="{9158FDE7-D722-4E9D-AAC8-724CA2B55D51}"/>
  <bookViews>
    <workbookView xWindow="-120" yWindow="-120" windowWidth="20730" windowHeight="11160" activeTab="3" xr2:uid="{3A2219E2-A8D4-4B5C-9433-D31C68F267EC}"/>
  </bookViews>
  <sheets>
    <sheet name="ENERO 2024" sheetId="1" r:id="rId1"/>
    <sheet name="FEB 2024" sheetId="2" r:id="rId2"/>
    <sheet name="MAR 2024" sheetId="3" r:id="rId3"/>
    <sheet name="ABR 2024" sheetId="4" r:id="rId4"/>
  </sheets>
  <definedNames>
    <definedName name="_xlnm._FilterDatabase" localSheetId="3" hidden="1">'ABR 2024'!$N$1:$N$48</definedName>
    <definedName name="_xlnm._FilterDatabase" localSheetId="0" hidden="1">'ENERO 2024'!$N$1:$N$40</definedName>
    <definedName name="_xlnm._FilterDatabase" localSheetId="1" hidden="1">'FEB 2024'!$N$1:$N$48</definedName>
    <definedName name="_xlnm._FilterDatabase" localSheetId="2" hidden="1">'MAR 2024'!$N$1:$N$48</definedName>
    <definedName name="_xlnm.Print_Area" localSheetId="3">'ABR 2024'!$A:$M</definedName>
    <definedName name="_xlnm.Print_Area" localSheetId="0">'ENERO 2024'!$A:$M</definedName>
    <definedName name="_xlnm.Print_Area" localSheetId="1">'FEB 2024'!$A:$M</definedName>
    <definedName name="_xlnm.Print_Area" localSheetId="2">'MAR 2024'!$A:$M</definedName>
    <definedName name="_xlnm.Print_Titles" localSheetId="3">'ABR 2024'!$1:$7</definedName>
    <definedName name="_xlnm.Print_Titles" localSheetId="0">'ENERO 2024'!$1:$7</definedName>
    <definedName name="_xlnm.Print_Titles" localSheetId="1">'FEB 2024'!$1:$7</definedName>
    <definedName name="_xlnm.Print_Titles" localSheetId="2">'MAR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4" l="1"/>
  <c r="M14" i="4"/>
  <c r="M13" i="4"/>
  <c r="M12" i="4"/>
  <c r="M11" i="4"/>
  <c r="M10" i="4"/>
  <c r="M9" i="4"/>
  <c r="I14" i="4"/>
  <c r="I19" i="4"/>
  <c r="I18" i="4" s="1"/>
  <c r="K18" i="4" s="1"/>
  <c r="L18" i="4" s="1"/>
  <c r="K24" i="4"/>
  <c r="I24" i="4"/>
  <c r="I25" i="4"/>
  <c r="K25" i="4" s="1"/>
  <c r="I27" i="4"/>
  <c r="I26" i="4" s="1"/>
  <c r="K26" i="4" s="1"/>
  <c r="I30" i="4"/>
  <c r="K34" i="4"/>
  <c r="F34" i="4"/>
  <c r="G34" i="4" s="1"/>
  <c r="K33" i="4"/>
  <c r="F33" i="4"/>
  <c r="G33" i="4" s="1"/>
  <c r="K32" i="4"/>
  <c r="F32" i="4"/>
  <c r="G32" i="4" s="1"/>
  <c r="J31" i="4"/>
  <c r="I31" i="4"/>
  <c r="K31" i="4" s="1"/>
  <c r="D31" i="4"/>
  <c r="F31" i="4" s="1"/>
  <c r="G31" i="4" s="1"/>
  <c r="C31" i="4"/>
  <c r="K30" i="4"/>
  <c r="G30" i="4"/>
  <c r="F30" i="4"/>
  <c r="I29" i="4"/>
  <c r="I28" i="4" s="1"/>
  <c r="K28" i="4" s="1"/>
  <c r="G29" i="4"/>
  <c r="F29" i="4"/>
  <c r="G28" i="4"/>
  <c r="F28" i="4"/>
  <c r="G27" i="4"/>
  <c r="F27" i="4"/>
  <c r="J26" i="4"/>
  <c r="J21" i="4" s="1"/>
  <c r="J20" i="4" s="1"/>
  <c r="E26" i="4"/>
  <c r="E25" i="4" s="1"/>
  <c r="E24" i="4" s="1"/>
  <c r="E23" i="4" s="1"/>
  <c r="E22" i="4" s="1"/>
  <c r="E21" i="4" s="1"/>
  <c r="E20" i="4" s="1"/>
  <c r="D26" i="4"/>
  <c r="D25" i="4" s="1"/>
  <c r="K19" i="4"/>
  <c r="L19" i="4" s="1"/>
  <c r="F19" i="4"/>
  <c r="J18" i="4"/>
  <c r="G18" i="4"/>
  <c r="F18" i="4"/>
  <c r="E18" i="4"/>
  <c r="D18" i="4"/>
  <c r="C18" i="4"/>
  <c r="C17" i="4" s="1"/>
  <c r="C16" i="4" s="1"/>
  <c r="C15" i="4" s="1"/>
  <c r="J17" i="4"/>
  <c r="J16" i="4" s="1"/>
  <c r="J15" i="4" s="1"/>
  <c r="G17" i="4"/>
  <c r="G16" i="4" s="1"/>
  <c r="F17" i="4"/>
  <c r="F16" i="4"/>
  <c r="F15" i="4"/>
  <c r="K14" i="4"/>
  <c r="F14" i="4"/>
  <c r="G14" i="4" s="1"/>
  <c r="I13" i="4"/>
  <c r="K13" i="4" s="1"/>
  <c r="G13" i="4"/>
  <c r="L13" i="4" s="1"/>
  <c r="F13" i="4"/>
  <c r="C13" i="4"/>
  <c r="E12" i="4"/>
  <c r="E11" i="4" s="1"/>
  <c r="E10" i="4" s="1"/>
  <c r="E9" i="4" s="1"/>
  <c r="E8" i="4" s="1"/>
  <c r="E35" i="4" s="1"/>
  <c r="D12" i="4"/>
  <c r="F12" i="4" s="1"/>
  <c r="C12" i="4"/>
  <c r="G12" i="4" s="1"/>
  <c r="J11" i="4"/>
  <c r="J10" i="4" s="1"/>
  <c r="J9" i="4" s="1"/>
  <c r="J8" i="4" s="1"/>
  <c r="J35" i="4" s="1"/>
  <c r="L32" i="3"/>
  <c r="L33" i="3"/>
  <c r="L34" i="3"/>
  <c r="L35" i="3"/>
  <c r="K35" i="3"/>
  <c r="I14" i="3"/>
  <c r="K14" i="3" s="1"/>
  <c r="M14" i="3" s="1"/>
  <c r="I19" i="3"/>
  <c r="I24" i="3"/>
  <c r="K24" i="3" s="1"/>
  <c r="I25" i="3"/>
  <c r="K25" i="3" s="1"/>
  <c r="I27" i="3"/>
  <c r="I30" i="3"/>
  <c r="K34" i="3"/>
  <c r="F34" i="3"/>
  <c r="G34" i="3" s="1"/>
  <c r="K33" i="3"/>
  <c r="G33" i="3"/>
  <c r="F33" i="3"/>
  <c r="K32" i="3"/>
  <c r="F32" i="3"/>
  <c r="G32" i="3" s="1"/>
  <c r="J31" i="3"/>
  <c r="I31" i="3"/>
  <c r="K31" i="3" s="1"/>
  <c r="D31" i="3"/>
  <c r="F31" i="3" s="1"/>
  <c r="G31" i="3" s="1"/>
  <c r="C31" i="3"/>
  <c r="K30" i="3"/>
  <c r="F30" i="3"/>
  <c r="G30" i="3" s="1"/>
  <c r="L30" i="3" s="1"/>
  <c r="I29" i="3"/>
  <c r="I28" i="3" s="1"/>
  <c r="K28" i="3" s="1"/>
  <c r="F29" i="3"/>
  <c r="G29" i="3" s="1"/>
  <c r="F28" i="3"/>
  <c r="G28" i="3" s="1"/>
  <c r="K27" i="3"/>
  <c r="F27" i="3"/>
  <c r="G27" i="3" s="1"/>
  <c r="J26" i="3"/>
  <c r="J21" i="3" s="1"/>
  <c r="J20" i="3" s="1"/>
  <c r="E26" i="3"/>
  <c r="D26" i="3"/>
  <c r="E25" i="3"/>
  <c r="E24" i="3" s="1"/>
  <c r="E23" i="3"/>
  <c r="E22" i="3" s="1"/>
  <c r="E21" i="3" s="1"/>
  <c r="E20" i="3" s="1"/>
  <c r="K19" i="3"/>
  <c r="L19" i="3" s="1"/>
  <c r="F19" i="3"/>
  <c r="J18" i="3"/>
  <c r="I18" i="3"/>
  <c r="K18" i="3" s="1"/>
  <c r="L18" i="3" s="1"/>
  <c r="G18" i="3"/>
  <c r="G17" i="3" s="1"/>
  <c r="F18" i="3"/>
  <c r="E18" i="3"/>
  <c r="D18" i="3"/>
  <c r="C18" i="3"/>
  <c r="J17" i="3"/>
  <c r="J16" i="3" s="1"/>
  <c r="F17" i="3"/>
  <c r="C17" i="3"/>
  <c r="C16" i="3" s="1"/>
  <c r="C15" i="3" s="1"/>
  <c r="G16" i="3"/>
  <c r="G15" i="3" s="1"/>
  <c r="F16" i="3"/>
  <c r="J15" i="3"/>
  <c r="F15" i="3"/>
  <c r="F14" i="3"/>
  <c r="G14" i="3" s="1"/>
  <c r="I13" i="3"/>
  <c r="K13" i="3" s="1"/>
  <c r="F13" i="3"/>
  <c r="C13" i="3"/>
  <c r="G13" i="3" s="1"/>
  <c r="E12" i="3"/>
  <c r="E11" i="3" s="1"/>
  <c r="E10" i="3" s="1"/>
  <c r="E9" i="3" s="1"/>
  <c r="E8" i="3" s="1"/>
  <c r="E35" i="3" s="1"/>
  <c r="D12" i="3"/>
  <c r="F12" i="3" s="1"/>
  <c r="C12" i="3"/>
  <c r="G12" i="3" s="1"/>
  <c r="J11" i="3"/>
  <c r="C11" i="3"/>
  <c r="C10" i="3" s="1"/>
  <c r="C9" i="3" s="1"/>
  <c r="C8" i="3" s="1"/>
  <c r="I23" i="4" l="1"/>
  <c r="G11" i="4"/>
  <c r="M31" i="4"/>
  <c r="L33" i="4"/>
  <c r="M33" i="4"/>
  <c r="I22" i="4"/>
  <c r="K23" i="4"/>
  <c r="L14" i="4"/>
  <c r="G15" i="4"/>
  <c r="L32" i="4"/>
  <c r="M32" i="4"/>
  <c r="L34" i="4"/>
  <c r="M34" i="4"/>
  <c r="F25" i="4"/>
  <c r="G25" i="4" s="1"/>
  <c r="D24" i="4"/>
  <c r="C11" i="4"/>
  <c r="C10" i="4" s="1"/>
  <c r="C9" i="4" s="1"/>
  <c r="C8" i="4" s="1"/>
  <c r="K27" i="4"/>
  <c r="L27" i="4" s="1"/>
  <c r="L26" i="4" s="1"/>
  <c r="D11" i="4"/>
  <c r="F26" i="4"/>
  <c r="G26" i="4" s="1"/>
  <c r="L28" i="4"/>
  <c r="L30" i="4"/>
  <c r="K29" i="4"/>
  <c r="L29" i="4" s="1"/>
  <c r="I17" i="4"/>
  <c r="M31" i="3"/>
  <c r="L13" i="3"/>
  <c r="M13" i="3"/>
  <c r="C35" i="3"/>
  <c r="G11" i="3"/>
  <c r="M34" i="3"/>
  <c r="M32" i="3"/>
  <c r="L28" i="3"/>
  <c r="K29" i="3"/>
  <c r="L29" i="3" s="1"/>
  <c r="L27" i="3"/>
  <c r="L26" i="3" s="1"/>
  <c r="M33" i="3"/>
  <c r="D25" i="3"/>
  <c r="F26" i="3"/>
  <c r="G26" i="3" s="1"/>
  <c r="J10" i="3"/>
  <c r="J9" i="3" s="1"/>
  <c r="J8" i="3" s="1"/>
  <c r="J35" i="3" s="1"/>
  <c r="L14" i="3"/>
  <c r="I23" i="3"/>
  <c r="I26" i="3"/>
  <c r="K26" i="3" s="1"/>
  <c r="D11" i="3"/>
  <c r="I17" i="3"/>
  <c r="H14" i="2"/>
  <c r="H9" i="2"/>
  <c r="H34" i="2"/>
  <c r="H33" i="2"/>
  <c r="H32" i="2"/>
  <c r="M34" i="2"/>
  <c r="M32" i="2"/>
  <c r="M33" i="2"/>
  <c r="L34" i="2"/>
  <c r="L32" i="2"/>
  <c r="C35" i="4" l="1"/>
  <c r="K22" i="4"/>
  <c r="I21" i="4"/>
  <c r="K17" i="4"/>
  <c r="L17" i="4" s="1"/>
  <c r="I16" i="4"/>
  <c r="D23" i="4"/>
  <c r="F24" i="4"/>
  <c r="G24" i="4" s="1"/>
  <c r="L31" i="4"/>
  <c r="G10" i="4"/>
  <c r="L25" i="4"/>
  <c r="F11" i="4"/>
  <c r="D10" i="4"/>
  <c r="G10" i="3"/>
  <c r="I16" i="3"/>
  <c r="K17" i="3"/>
  <c r="L17" i="3" s="1"/>
  <c r="L31" i="3"/>
  <c r="D10" i="3"/>
  <c r="F11" i="3"/>
  <c r="I22" i="3"/>
  <c r="K23" i="3"/>
  <c r="D24" i="3"/>
  <c r="F25" i="3"/>
  <c r="G25" i="3" s="1"/>
  <c r="K35" i="2"/>
  <c r="L35" i="2"/>
  <c r="D22" i="4" l="1"/>
  <c r="F23" i="4"/>
  <c r="G23" i="4" s="1"/>
  <c r="I20" i="4"/>
  <c r="K20" i="4" s="1"/>
  <c r="K21" i="4"/>
  <c r="L24" i="4"/>
  <c r="I15" i="4"/>
  <c r="K16" i="4"/>
  <c r="L16" i="4" s="1"/>
  <c r="G9" i="4"/>
  <c r="F10" i="4"/>
  <c r="D9" i="4"/>
  <c r="F24" i="3"/>
  <c r="G24" i="3" s="1"/>
  <c r="D23" i="3"/>
  <c r="K22" i="3"/>
  <c r="I21" i="3"/>
  <c r="K16" i="3"/>
  <c r="L16" i="3" s="1"/>
  <c r="I15" i="3"/>
  <c r="G9" i="3"/>
  <c r="D9" i="3"/>
  <c r="F10" i="3"/>
  <c r="L25" i="3"/>
  <c r="I12" i="2"/>
  <c r="I14" i="2"/>
  <c r="I15" i="2"/>
  <c r="J15" i="2"/>
  <c r="J16" i="2"/>
  <c r="J17" i="2"/>
  <c r="K17" i="2" s="1"/>
  <c r="L17" i="2" s="1"/>
  <c r="J18" i="2"/>
  <c r="I16" i="2"/>
  <c r="I17" i="2"/>
  <c r="K18" i="2"/>
  <c r="L18" i="2" s="1"/>
  <c r="I18" i="2"/>
  <c r="L19" i="2"/>
  <c r="C15" i="2"/>
  <c r="C16" i="2"/>
  <c r="C17" i="2"/>
  <c r="G15" i="2"/>
  <c r="H15" i="2" s="1"/>
  <c r="G16" i="2"/>
  <c r="G17" i="2"/>
  <c r="G18" i="2"/>
  <c r="H18" i="2" s="1"/>
  <c r="E18" i="2"/>
  <c r="D18" i="2"/>
  <c r="C18" i="2"/>
  <c r="K19" i="2"/>
  <c r="H16" i="2"/>
  <c r="H17" i="2"/>
  <c r="H19" i="2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L23" i="4" l="1"/>
  <c r="D8" i="4"/>
  <c r="F9" i="4"/>
  <c r="I12" i="4"/>
  <c r="K15" i="4"/>
  <c r="L15" i="4" s="1"/>
  <c r="D21" i="4"/>
  <c r="F22" i="4"/>
  <c r="G22" i="4" s="1"/>
  <c r="K15" i="3"/>
  <c r="L15" i="3" s="1"/>
  <c r="I12" i="3"/>
  <c r="F9" i="3"/>
  <c r="D8" i="3"/>
  <c r="I20" i="3"/>
  <c r="K20" i="3" s="1"/>
  <c r="K21" i="3"/>
  <c r="D22" i="3"/>
  <c r="F23" i="3"/>
  <c r="G23" i="3" s="1"/>
  <c r="L24" i="3"/>
  <c r="K15" i="2"/>
  <c r="L15" i="2" s="1"/>
  <c r="K16" i="2"/>
  <c r="L16" i="2" s="1"/>
  <c r="F18" i="2"/>
  <c r="I28" i="2"/>
  <c r="K28" i="2" s="1"/>
  <c r="L30" i="2"/>
  <c r="L28" i="2"/>
  <c r="L29" i="2"/>
  <c r="F8" i="4" l="1"/>
  <c r="G8" i="4" s="1"/>
  <c r="D35" i="4"/>
  <c r="F35" i="4" s="1"/>
  <c r="D20" i="4"/>
  <c r="F20" i="4" s="1"/>
  <c r="G20" i="4" s="1"/>
  <c r="F21" i="4"/>
  <c r="G21" i="4" s="1"/>
  <c r="L22" i="4"/>
  <c r="K12" i="4"/>
  <c r="I11" i="4"/>
  <c r="L23" i="3"/>
  <c r="F8" i="3"/>
  <c r="G8" i="3" s="1"/>
  <c r="D35" i="3"/>
  <c r="F35" i="3" s="1"/>
  <c r="F22" i="3"/>
  <c r="G22" i="3" s="1"/>
  <c r="D21" i="3"/>
  <c r="K12" i="3"/>
  <c r="I11" i="3"/>
  <c r="K34" i="2"/>
  <c r="F34" i="2"/>
  <c r="G34" i="2" s="1"/>
  <c r="K33" i="2"/>
  <c r="F33" i="2"/>
  <c r="G33" i="2" s="1"/>
  <c r="K32" i="2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K13" i="2" s="1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14" i="1"/>
  <c r="M13" i="1"/>
  <c r="M8" i="1"/>
  <c r="M23" i="1"/>
  <c r="M27" i="1"/>
  <c r="H8" i="1"/>
  <c r="H16" i="1"/>
  <c r="H17" i="1"/>
  <c r="H18" i="1"/>
  <c r="H19" i="1"/>
  <c r="H20" i="1"/>
  <c r="H21" i="1"/>
  <c r="H22" i="1"/>
  <c r="H23" i="1"/>
  <c r="H24" i="1"/>
  <c r="H25" i="1"/>
  <c r="H26" i="1"/>
  <c r="C27" i="1"/>
  <c r="L21" i="4" l="1"/>
  <c r="L20" i="4"/>
  <c r="H20" i="4"/>
  <c r="K11" i="4"/>
  <c r="I10" i="4"/>
  <c r="L12" i="4"/>
  <c r="G35" i="4"/>
  <c r="H8" i="4"/>
  <c r="D20" i="3"/>
  <c r="F20" i="3" s="1"/>
  <c r="G20" i="3" s="1"/>
  <c r="F21" i="3"/>
  <c r="G21" i="3" s="1"/>
  <c r="L22" i="3"/>
  <c r="G35" i="3"/>
  <c r="H8" i="3"/>
  <c r="K11" i="3"/>
  <c r="I10" i="3"/>
  <c r="M12" i="3"/>
  <c r="L12" i="3"/>
  <c r="L33" i="2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M13" i="2" s="1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I12" i="1"/>
  <c r="G12" i="1"/>
  <c r="J15" i="1"/>
  <c r="I15" i="1"/>
  <c r="K26" i="1"/>
  <c r="F26" i="1"/>
  <c r="G26" i="1" s="1"/>
  <c r="K25" i="1"/>
  <c r="F25" i="1"/>
  <c r="G25" i="1" s="1"/>
  <c r="K24" i="1"/>
  <c r="F24" i="1"/>
  <c r="G24" i="1" s="1"/>
  <c r="J23" i="1"/>
  <c r="I23" i="1"/>
  <c r="K23" i="1" s="1"/>
  <c r="D23" i="1"/>
  <c r="F23" i="1" s="1"/>
  <c r="C23" i="1"/>
  <c r="K22" i="1"/>
  <c r="F22" i="1"/>
  <c r="G22" i="1" s="1"/>
  <c r="J21" i="1"/>
  <c r="J16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I17" i="1"/>
  <c r="I16" i="1" s="1"/>
  <c r="K14" i="1"/>
  <c r="I13" i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H18" i="4" l="1"/>
  <c r="H35" i="4"/>
  <c r="H19" i="4"/>
  <c r="H12" i="4"/>
  <c r="H27" i="4"/>
  <c r="H34" i="4"/>
  <c r="H33" i="4"/>
  <c r="H17" i="4"/>
  <c r="H14" i="4"/>
  <c r="H32" i="4"/>
  <c r="H13" i="4"/>
  <c r="H31" i="4"/>
  <c r="H29" i="4"/>
  <c r="H28" i="4"/>
  <c r="H30" i="4"/>
  <c r="H16" i="4"/>
  <c r="H26" i="4"/>
  <c r="H15" i="4"/>
  <c r="H11" i="4"/>
  <c r="H25" i="4"/>
  <c r="H24" i="4"/>
  <c r="H10" i="4"/>
  <c r="H9" i="4"/>
  <c r="H23" i="4"/>
  <c r="H22" i="4"/>
  <c r="K10" i="4"/>
  <c r="I9" i="4"/>
  <c r="L11" i="4"/>
  <c r="H21" i="4"/>
  <c r="H19" i="3"/>
  <c r="H35" i="3"/>
  <c r="H15" i="3"/>
  <c r="H18" i="3"/>
  <c r="H16" i="3"/>
  <c r="H31" i="3"/>
  <c r="H33" i="3"/>
  <c r="H14" i="3"/>
  <c r="H13" i="3"/>
  <c r="H12" i="3"/>
  <c r="H32" i="3"/>
  <c r="H28" i="3"/>
  <c r="H27" i="3"/>
  <c r="H30" i="3"/>
  <c r="H17" i="3"/>
  <c r="H34" i="3"/>
  <c r="H29" i="3"/>
  <c r="H11" i="3"/>
  <c r="H26" i="3"/>
  <c r="H10" i="3"/>
  <c r="H25" i="3"/>
  <c r="H9" i="3"/>
  <c r="H24" i="3"/>
  <c r="H23" i="3"/>
  <c r="I9" i="3"/>
  <c r="K10" i="3"/>
  <c r="H22" i="3"/>
  <c r="M11" i="3"/>
  <c r="L11" i="3"/>
  <c r="L21" i="3"/>
  <c r="H21" i="3"/>
  <c r="H20" i="3"/>
  <c r="L20" i="3"/>
  <c r="M31" i="2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L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C12" i="1"/>
  <c r="C11" i="1" s="1"/>
  <c r="C10" i="1" s="1"/>
  <c r="C9" i="1" s="1"/>
  <c r="C8" i="1" s="1"/>
  <c r="K9" i="4" l="1"/>
  <c r="I8" i="4"/>
  <c r="L10" i="4"/>
  <c r="M10" i="3"/>
  <c r="L10" i="3"/>
  <c r="I8" i="3"/>
  <c r="K9" i="3"/>
  <c r="I10" i="2"/>
  <c r="K10" i="2" s="1"/>
  <c r="L12" i="2"/>
  <c r="I9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19" i="1"/>
  <c r="L23" i="1"/>
  <c r="I35" i="4" l="1"/>
  <c r="K8" i="4"/>
  <c r="L9" i="4"/>
  <c r="M9" i="3"/>
  <c r="L9" i="3"/>
  <c r="I35" i="3"/>
  <c r="K8" i="3"/>
  <c r="D22" i="2"/>
  <c r="F23" i="2"/>
  <c r="G23" i="2" s="1"/>
  <c r="L10" i="2"/>
  <c r="G9" i="2"/>
  <c r="L24" i="2"/>
  <c r="G35" i="2"/>
  <c r="I8" i="2"/>
  <c r="K9" i="2"/>
  <c r="M9" i="2" s="1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K35" i="4" l="1"/>
  <c r="M35" i="4" s="1"/>
  <c r="L8" i="4"/>
  <c r="L35" i="4" s="1"/>
  <c r="M8" i="3"/>
  <c r="M35" i="3"/>
  <c r="L8" i="3"/>
  <c r="H10" i="2"/>
  <c r="H30" i="2"/>
  <c r="H29" i="2"/>
  <c r="H28" i="2"/>
  <c r="I35" i="2"/>
  <c r="K8" i="2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L21" i="2" l="1"/>
  <c r="H21" i="2"/>
  <c r="L20" i="2"/>
  <c r="H20" i="2"/>
  <c r="G27" i="1"/>
  <c r="L8" i="1"/>
  <c r="L27" i="1" s="1"/>
  <c r="H27" i="1" l="1"/>
  <c r="H13" i="1"/>
  <c r="H12" i="1"/>
  <c r="H11" i="1"/>
  <c r="H10" i="1"/>
  <c r="H15" i="1"/>
  <c r="H9" i="1"/>
  <c r="F14" i="1" l="1"/>
  <c r="G14" i="1" s="1"/>
  <c r="L14" i="1" l="1"/>
  <c r="H14" i="1"/>
</calcChain>
</file>

<file path=xl/sharedStrings.xml><?xml version="1.0" encoding="utf-8"?>
<sst xmlns="http://schemas.openxmlformats.org/spreadsheetml/2006/main" count="324" uniqueCount="77">
  <si>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</si>
  <si>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</si>
  <si>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</si>
  <si>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</si>
  <si>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</si>
  <si>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</si>
  <si>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</si>
  <si>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</si>
  <si>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</si>
  <si>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</si>
  <si>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</si>
  <si>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</si>
  <si>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</si>
  <si>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</si>
  <si>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</si>
  <si>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</si>
  <si>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</si>
  <si>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</si>
  <si>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</si>
  <si>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</si>
  <si>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</si>
  <si>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</si>
  <si>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</si>
  <si>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</si>
  <si>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</si>
  <si>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</si>
  <si>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</si>
  <si>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</si>
  <si>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</si>
  <si>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</si>
  <si>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</si>
  <si>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</si>
  <si>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</si>
  <si>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</si>
  <si>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</si>
  <si>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</si>
  <si>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</si>
  <si>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</si>
  <si>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</si>
  <si>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</si>
  <si>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</si>
  <si>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</si>
  <si>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</si>
  <si>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</si>
  <si>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</si>
  <si>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</si>
  <si>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</si>
  <si>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</si>
  <si>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</si>
  <si>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</si>
  <si>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</si>
  <si>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</si>
  <si>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</si>
  <si>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</si>
  <si>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</si>
  <si>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</si>
  <si>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</si>
  <si>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</si>
  <si>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</si>
  <si>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</si>
  <si>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</si>
  <si>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</si>
  <si>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</si>
  <si>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</si>
  <si>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</si>
  <si>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</si>
  <si>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</si>
  <si>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</si>
  <si>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</si>
  <si>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</si>
  <si>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</si>
  <si>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</si>
  <si>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</si>
  <si>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PERIODO: 01/01/2024 AL  31/03/2024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</si>
  <si>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2024</t>
    </r>
  </si>
  <si>
    <t>PERIODO: 01/01/2024 AL  30/04/2024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</si>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</sst>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</cellXfs>
  <cellStyles count="5">
    <cellStyle name="Millares 2 2" xfId="3" xr:uid="{BBCBE508-7770-43C9-BD23-A9F0BF01F73B}"/>
    <cellStyle name="Normal" xfId="0" builtinId="0"/>
    <cellStyle name="Normal 14" xfId="2" xr:uid="{C20E0106-98E7-4D7F-9693-3A0EADC7A29D}"/>
    <cellStyle name="Normal 2 2" xfId="4" xr:uid="{9EAFF564-7113-44C9-87CD-E2BFCBE17FF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DC9EB91-8E7D-48BF-92A4-4BFAE5AE7E0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CCB87E2-432E-415D-9841-0529725D0DF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7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53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83" t="s">
        <v>51</v>
      </c>
      <c r="B27" s="84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55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38F-2CDC-4045-BB84-7658D41AA602}">
  <dimension ref="A1:W48"/>
  <sheetViews>
    <sheetView topLeftCell="A2" zoomScale="80" zoomScaleNormal="80" workbookViewId="0">
      <pane xSplit="2" ySplit="6" topLeftCell="H29" activePane="bottomRight" state="frozen"/>
      <selection activeCell="A2" sqref="A2"/>
      <selection pane="topRight" activeCell="C2" sqref="C2"/>
      <selection pane="bottomLeft" activeCell="A8" sqref="A8"/>
      <selection pane="bottomRight" activeCell="M30" sqref="M30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73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51643149888.889999</v>
      </c>
      <c r="J8" s="15">
        <f>J9</f>
        <v>0</v>
      </c>
      <c r="K8" s="15">
        <f>I8-J8</f>
        <v>51643149888.889999</v>
      </c>
      <c r="L8" s="16">
        <f>G8-K8</f>
        <v>221237850111.10999</v>
      </c>
      <c r="M8" s="17">
        <f>+K8/G8</f>
        <v>0.18925154147371931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51643149888.889999</v>
      </c>
      <c r="J9" s="27">
        <f>J10</f>
        <v>0</v>
      </c>
      <c r="K9" s="23">
        <f>I9-J9</f>
        <v>51643149888.889999</v>
      </c>
      <c r="L9" s="23">
        <f>G9-K9</f>
        <v>221237850111.10999</v>
      </c>
      <c r="M9" s="28">
        <f>+K9/G9</f>
        <v>0.18925154147371931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51643149888.889999</v>
      </c>
      <c r="J10" s="27">
        <f>J11+J20</f>
        <v>0</v>
      </c>
      <c r="K10" s="23">
        <f>I10-J10</f>
        <v>51643149888.889999</v>
      </c>
      <c r="L10" s="23">
        <f>+G10-K10</f>
        <v>221237850111.10999</v>
      </c>
      <c r="M10" s="28">
        <f t="shared" ref="M10" si="3">+K10/G10</f>
        <v>0.18925154147371931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49311093274.610001</v>
      </c>
      <c r="J11" s="27">
        <f>J12</f>
        <v>0</v>
      </c>
      <c r="K11" s="23">
        <f t="shared" ref="K11:K26" si="4">I11-J11</f>
        <v>49311093274.610001</v>
      </c>
      <c r="L11" s="23">
        <f t="shared" ref="L11:L22" si="5">G11-K11</f>
        <v>223569906725.39001</v>
      </c>
      <c r="M11" s="28">
        <f>+K11/G11</f>
        <v>0.180705484348892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49311093274.610001</v>
      </c>
      <c r="J12" s="35">
        <v>0</v>
      </c>
      <c r="K12" s="32">
        <f>I12-J12</f>
        <v>49311093274.610001</v>
      </c>
      <c r="L12" s="23">
        <f t="shared" si="5"/>
        <v>223569906725.39001</v>
      </c>
      <c r="M12" s="28">
        <f>+K12/G12</f>
        <v>0.180705484348892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49069094938.690002</v>
      </c>
      <c r="J13" s="35">
        <v>0</v>
      </c>
      <c r="K13" s="32">
        <f t="shared" si="4"/>
        <v>49069094938.690002</v>
      </c>
      <c r="L13" s="23">
        <f t="shared" si="5"/>
        <v>223811905061.31</v>
      </c>
      <c r="M13" s="28">
        <f>+K13/G13</f>
        <v>0.17981865699220539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</f>
        <v>49069094938.690002</v>
      </c>
      <c r="J14" s="41">
        <v>0</v>
      </c>
      <c r="K14" s="38">
        <f t="shared" si="4"/>
        <v>49069094938.690002</v>
      </c>
      <c r="L14" s="42">
        <f t="shared" si="5"/>
        <v>223811905061.31</v>
      </c>
      <c r="M14" s="43">
        <f>+K14/G14</f>
        <v>0.17981865699220539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241998335.92000002</v>
      </c>
      <c r="J15" s="35">
        <f t="shared" si="6"/>
        <v>0</v>
      </c>
      <c r="K15" s="32">
        <f t="shared" si="4"/>
        <v>241998335.92000002</v>
      </c>
      <c r="L15" s="42">
        <f t="shared" si="5"/>
        <v>-241998335.92000002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241998335.92000002</v>
      </c>
      <c r="J16" s="41">
        <f t="shared" si="6"/>
        <v>0</v>
      </c>
      <c r="K16" s="38">
        <f t="shared" si="4"/>
        <v>241998335.92000002</v>
      </c>
      <c r="L16" s="42">
        <f t="shared" si="5"/>
        <v>-241998335.92000002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241998335.92000002</v>
      </c>
      <c r="J17" s="41">
        <f t="shared" si="6"/>
        <v>0</v>
      </c>
      <c r="K17" s="38">
        <f t="shared" si="4"/>
        <v>241998335.92000002</v>
      </c>
      <c r="L17" s="42">
        <f t="shared" si="5"/>
        <v>-241998335.92000002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241998335.92000002</v>
      </c>
      <c r="J18" s="41">
        <f t="shared" si="6"/>
        <v>0</v>
      </c>
      <c r="K18" s="38">
        <f t="shared" si="4"/>
        <v>241998335.92000002</v>
      </c>
      <c r="L18" s="42">
        <f t="shared" si="5"/>
        <v>-241998335.92000002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f>241080818.81+917517.11</f>
        <v>241998335.92000002</v>
      </c>
      <c r="J19" s="41">
        <v>0</v>
      </c>
      <c r="K19" s="38">
        <f t="shared" si="4"/>
        <v>241998335.92000002</v>
      </c>
      <c r="L19" s="42">
        <f t="shared" si="5"/>
        <v>-241998335.92000002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2332056614.2800002</v>
      </c>
      <c r="J20" s="35">
        <f>J21</f>
        <v>0</v>
      </c>
      <c r="K20" s="32">
        <f>I20-J20</f>
        <v>2332056614.2800002</v>
      </c>
      <c r="L20" s="23">
        <f t="shared" si="5"/>
        <v>-2332056614.2800002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2222916183.2800002</v>
      </c>
      <c r="J21" s="35">
        <f>J26</f>
        <v>0</v>
      </c>
      <c r="K21" s="32">
        <f>I21-J21</f>
        <v>2222916183.2800002</v>
      </c>
      <c r="L21" s="23">
        <f t="shared" si="5"/>
        <v>-2222916183.2800002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854437198.04000008</v>
      </c>
      <c r="J22" s="35">
        <v>0</v>
      </c>
      <c r="K22" s="32">
        <f t="shared" si="4"/>
        <v>854437198.04000008</v>
      </c>
      <c r="L22" s="23">
        <f t="shared" si="5"/>
        <v>-854437198.04000008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854437198.04000008</v>
      </c>
      <c r="J23" s="35">
        <v>0</v>
      </c>
      <c r="K23" s="32">
        <f>I23-J23</f>
        <v>854437198.04000008</v>
      </c>
      <c r="L23" s="23">
        <f>G23-K23</f>
        <v>-854437198.04000008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2230079.75+3063503.99+1248011.46</f>
        <v>6541595.2000000002</v>
      </c>
      <c r="J24" s="41">
        <v>0</v>
      </c>
      <c r="K24" s="38">
        <f>I24-J24</f>
        <v>6541595.2000000002</v>
      </c>
      <c r="L24" s="42">
        <f>G24-K24</f>
        <v>-6541595.2000000002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405420813.75+225811625.96+216663163.13</f>
        <v>847895602.84000003</v>
      </c>
      <c r="J25" s="41">
        <v>0</v>
      </c>
      <c r="K25" s="38">
        <f t="shared" si="4"/>
        <v>847895602.84000003</v>
      </c>
      <c r="L25" s="42">
        <f>G25-K25</f>
        <v>-847895602.84000003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1368478985.24</v>
      </c>
      <c r="J26" s="35">
        <f>J27</f>
        <v>0</v>
      </c>
      <c r="K26" s="32">
        <f t="shared" si="4"/>
        <v>1368478985.24</v>
      </c>
      <c r="L26" s="23">
        <f>L27</f>
        <v>-1368478985.24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1328530800.97+17375714.76+22572469.51</f>
        <v>1368478985.24</v>
      </c>
      <c r="J27" s="41">
        <v>0</v>
      </c>
      <c r="K27" s="38">
        <f>I27-J27</f>
        <v>1368478985.24</v>
      </c>
      <c r="L27" s="38">
        <f>G27-K27</f>
        <v>-1368478985.24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109140431</v>
      </c>
      <c r="J28" s="41">
        <v>0</v>
      </c>
      <c r="K28" s="38">
        <f t="shared" ref="K28:K30" si="8">I28-J28</f>
        <v>109140431</v>
      </c>
      <c r="L28" s="38">
        <f t="shared" ref="L28:L30" si="9">G28-K28</f>
        <v>-109140431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109140431</v>
      </c>
      <c r="J29" s="41">
        <v>0</v>
      </c>
      <c r="K29" s="38">
        <f t="shared" si="8"/>
        <v>109140431</v>
      </c>
      <c r="L29" s="38">
        <f t="shared" si="9"/>
        <v>-109140431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f>3934316+105206115</f>
        <v>109140431</v>
      </c>
      <c r="J30" s="41">
        <v>0</v>
      </c>
      <c r="K30" s="38">
        <f t="shared" si="8"/>
        <v>109140431</v>
      </c>
      <c r="L30" s="38">
        <f t="shared" si="9"/>
        <v>-109140431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1883138838015.5603</v>
      </c>
      <c r="J31" s="51">
        <f>SUM(J32:J34)</f>
        <v>0</v>
      </c>
      <c r="K31" s="49">
        <f>I31-J31</f>
        <v>1883138838015.5603</v>
      </c>
      <c r="L31" s="49">
        <f>L32+L33+L34</f>
        <v>6987196377706.4395</v>
      </c>
      <c r="M31" s="52">
        <f>+K31/G31</f>
        <v>0.21229624272573586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2528289.6</v>
      </c>
      <c r="J32" s="41">
        <v>0</v>
      </c>
      <c r="K32" s="55">
        <f>I32-J32</f>
        <v>2528289.6</v>
      </c>
      <c r="L32" s="57">
        <f>G32-K32</f>
        <v>10644727710.4</v>
      </c>
      <c r="M32" s="43">
        <f>+K32/G32</f>
        <v>2.3745926650021377E-4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1709975459130.9602</v>
      </c>
      <c r="J34" s="66">
        <v>0</v>
      </c>
      <c r="K34" s="64">
        <f>I34-J34</f>
        <v>1709975459130.9602</v>
      </c>
      <c r="L34" s="67">
        <f>G34-K34</f>
        <v>5610199929591.04</v>
      </c>
      <c r="M34" s="43">
        <f>+K34/G34</f>
        <v>0.23359760775205934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1934781987904.4502</v>
      </c>
      <c r="J35" s="68">
        <f>J8+J31</f>
        <v>0</v>
      </c>
      <c r="K35" s="68">
        <f>K8+K31</f>
        <v>1934781987904.4502</v>
      </c>
      <c r="L35" s="68">
        <f>L8+L31</f>
        <v>7208434227817.5498</v>
      </c>
      <c r="M35" s="70">
        <f>+K35/G35</f>
        <v>0.21160846930181329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74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F42A-8120-4316-87C8-DAFEDFBE1F39}">
  <dimension ref="A1:W48"/>
  <sheetViews>
    <sheetView tabSelected="1" topLeftCell="A2" zoomScale="80" zoomScaleNormal="80" workbookViewId="0">
      <pane xSplit="2" ySplit="6" topLeftCell="I8" activePane="bottomRight" state="frozen"/>
      <selection activeCell="A2" sqref="A2"/>
      <selection pane="topRight" activeCell="C2" sqref="C2"/>
      <selection pane="bottomLeft" activeCell="A8" sqref="A8"/>
      <selection pane="bottomRight" activeCell="M9" sqref="M9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75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72680996797.270004</v>
      </c>
      <c r="J8" s="15">
        <f>J9</f>
        <v>0</v>
      </c>
      <c r="K8" s="15">
        <f>I8-J8</f>
        <v>72680996797.270004</v>
      </c>
      <c r="L8" s="16">
        <f>G8-K8</f>
        <v>200200003202.72998</v>
      </c>
      <c r="M8" s="17">
        <f>+K8/G8</f>
        <v>0.26634685741136249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72680996797.270004</v>
      </c>
      <c r="J9" s="27">
        <f>J10</f>
        <v>0</v>
      </c>
      <c r="K9" s="23">
        <f>I9-J9</f>
        <v>72680996797.270004</v>
      </c>
      <c r="L9" s="23">
        <f>G9-K9</f>
        <v>200200003202.72998</v>
      </c>
      <c r="M9" s="28">
        <f t="shared" ref="M8:M14" si="2">+K9/G9</f>
        <v>0.26634685741136249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72680996797.270004</v>
      </c>
      <c r="J10" s="27">
        <f>J11+J20</f>
        <v>0</v>
      </c>
      <c r="K10" s="23">
        <f>I10-J10</f>
        <v>72680996797.270004</v>
      </c>
      <c r="L10" s="23">
        <f>+G10-K10</f>
        <v>200200003202.72998</v>
      </c>
      <c r="M10" s="28">
        <f t="shared" si="2"/>
        <v>0.26634685741136249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68416715496.57</v>
      </c>
      <c r="J11" s="27">
        <f>J12</f>
        <v>0</v>
      </c>
      <c r="K11" s="23">
        <f t="shared" ref="K11:K26" si="4">I11-J11</f>
        <v>68416715496.57</v>
      </c>
      <c r="L11" s="23">
        <f t="shared" ref="L11:L22" si="5">G11-K11</f>
        <v>204464284503.42999</v>
      </c>
      <c r="M11" s="28">
        <f t="shared" si="2"/>
        <v>0.25071996766564913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68416715496.57</v>
      </c>
      <c r="J12" s="35">
        <v>0</v>
      </c>
      <c r="K12" s="32">
        <f>I12-J12</f>
        <v>68416715496.57</v>
      </c>
      <c r="L12" s="23">
        <f t="shared" si="5"/>
        <v>204464284503.42999</v>
      </c>
      <c r="M12" s="28">
        <f t="shared" si="2"/>
        <v>0.25071996766564913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68061231055.779999</v>
      </c>
      <c r="J13" s="35">
        <v>0</v>
      </c>
      <c r="K13" s="32">
        <f t="shared" si="4"/>
        <v>68061231055.779999</v>
      </c>
      <c r="L13" s="23">
        <f t="shared" si="5"/>
        <v>204819768944.22</v>
      </c>
      <c r="M13" s="28">
        <f t="shared" si="2"/>
        <v>0.24941725900953163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</f>
        <v>68061231055.779999</v>
      </c>
      <c r="J14" s="41">
        <v>0</v>
      </c>
      <c r="K14" s="38">
        <f t="shared" si="4"/>
        <v>68061231055.779999</v>
      </c>
      <c r="L14" s="42">
        <f t="shared" si="5"/>
        <v>204819768944.22</v>
      </c>
      <c r="M14" s="43">
        <f>+K14/G14</f>
        <v>0.24941725900953163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355484440.79000002</v>
      </c>
      <c r="J15" s="35">
        <f t="shared" si="6"/>
        <v>0</v>
      </c>
      <c r="K15" s="32">
        <f t="shared" si="4"/>
        <v>355484440.79000002</v>
      </c>
      <c r="L15" s="42">
        <f t="shared" si="5"/>
        <v>-355484440.79000002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355484440.79000002</v>
      </c>
      <c r="J16" s="41">
        <f t="shared" si="6"/>
        <v>0</v>
      </c>
      <c r="K16" s="38">
        <f t="shared" si="4"/>
        <v>355484440.79000002</v>
      </c>
      <c r="L16" s="42">
        <f t="shared" si="5"/>
        <v>-355484440.79000002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355484440.79000002</v>
      </c>
      <c r="J17" s="41">
        <f t="shared" si="6"/>
        <v>0</v>
      </c>
      <c r="K17" s="38">
        <f t="shared" si="4"/>
        <v>355484440.79000002</v>
      </c>
      <c r="L17" s="42">
        <f t="shared" si="5"/>
        <v>-355484440.79000002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355484440.79000002</v>
      </c>
      <c r="J18" s="41">
        <f t="shared" si="6"/>
        <v>0</v>
      </c>
      <c r="K18" s="38">
        <f t="shared" si="4"/>
        <v>355484440.79000002</v>
      </c>
      <c r="L18" s="42">
        <f t="shared" si="5"/>
        <v>-355484440.79000002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</f>
        <v>355484440.79000002</v>
      </c>
      <c r="J19" s="41">
        <v>0</v>
      </c>
      <c r="K19" s="38">
        <f t="shared" si="4"/>
        <v>355484440.79000002</v>
      </c>
      <c r="L19" s="42">
        <f t="shared" si="5"/>
        <v>-355484440.79000002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4264281300.7000003</v>
      </c>
      <c r="J20" s="35">
        <f>J21</f>
        <v>0</v>
      </c>
      <c r="K20" s="32">
        <f>I20-J20</f>
        <v>4264281300.7000003</v>
      </c>
      <c r="L20" s="23">
        <f t="shared" si="5"/>
        <v>-4264281300.7000003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4110068645.7000003</v>
      </c>
      <c r="J21" s="35">
        <f>J26</f>
        <v>0</v>
      </c>
      <c r="K21" s="32">
        <f>I21-J21</f>
        <v>4110068645.7000003</v>
      </c>
      <c r="L21" s="23">
        <f t="shared" si="5"/>
        <v>-4110068645.7000003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1325381813.4000001</v>
      </c>
      <c r="J22" s="35">
        <v>0</v>
      </c>
      <c r="K22" s="32">
        <f t="shared" si="4"/>
        <v>1325381813.4000001</v>
      </c>
      <c r="L22" s="23">
        <f t="shared" si="5"/>
        <v>-1325381813.4000001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1325381813.4000001</v>
      </c>
      <c r="J23" s="35">
        <v>0</v>
      </c>
      <c r="K23" s="32">
        <f>I23-J23</f>
        <v>1325381813.4000001</v>
      </c>
      <c r="L23" s="23">
        <f>G23-K23</f>
        <v>-1325381813.4000001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</f>
        <v>9022665.6699999999</v>
      </c>
      <c r="J24" s="41">
        <v>0</v>
      </c>
      <c r="K24" s="38">
        <f>I24-J24</f>
        <v>9022665.6699999999</v>
      </c>
      <c r="L24" s="42">
        <f>G24-K24</f>
        <v>-9022665.6699999999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</f>
        <v>1316359147.73</v>
      </c>
      <c r="J25" s="41">
        <v>0</v>
      </c>
      <c r="K25" s="38">
        <f t="shared" si="4"/>
        <v>1316359147.73</v>
      </c>
      <c r="L25" s="42">
        <f>G25-K25</f>
        <v>-1316359147.73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2784686832.3000002</v>
      </c>
      <c r="J26" s="35">
        <f>J27</f>
        <v>0</v>
      </c>
      <c r="K26" s="32">
        <f t="shared" si="4"/>
        <v>2784686832.3000002</v>
      </c>
      <c r="L26" s="23">
        <f>L27</f>
        <v>-2784686832.3000002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</f>
        <v>2784686832.3000002</v>
      </c>
      <c r="J27" s="41">
        <v>0</v>
      </c>
      <c r="K27" s="38">
        <f>I27-J27</f>
        <v>2784686832.3000002</v>
      </c>
      <c r="L27" s="38">
        <f>G27-K27</f>
        <v>-2784686832.3000002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1885823280769.4202</v>
      </c>
      <c r="J31" s="51">
        <f>SUM(J32:J34)</f>
        <v>0</v>
      </c>
      <c r="K31" s="49">
        <f>I31-J31</f>
        <v>1885823280769.4202</v>
      </c>
      <c r="L31" s="49">
        <f>L32+L33+L34</f>
        <v>6984511934952.5801</v>
      </c>
      <c r="M31" s="52">
        <f>+K31/G31</f>
        <v>0.2125988742146904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2568570.7600000002</v>
      </c>
      <c r="J32" s="41">
        <v>0</v>
      </c>
      <c r="K32" s="55">
        <f>I32-J32</f>
        <v>2568570.7600000002</v>
      </c>
      <c r="L32" s="57">
        <f>G32-K32</f>
        <v>10644687429.24</v>
      </c>
      <c r="M32" s="43">
        <f>+K32/G32</f>
        <v>2.4124250980722171E-4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1712659861603.6602</v>
      </c>
      <c r="J34" s="66">
        <v>0</v>
      </c>
      <c r="K34" s="64">
        <f>I34-J34</f>
        <v>1712659861603.6602</v>
      </c>
      <c r="L34" s="67">
        <f>G34-K34</f>
        <v>5607515527118.3398</v>
      </c>
      <c r="M34" s="43">
        <f>+K34/G34</f>
        <v>0.23396432061481884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1958504277566.6902</v>
      </c>
      <c r="J35" s="68">
        <f>J8+J31</f>
        <v>0</v>
      </c>
      <c r="K35" s="68">
        <f>K8+K31</f>
        <v>1958504277566.6902</v>
      </c>
      <c r="L35" s="68">
        <f>L8+L31</f>
        <v>7184711938155.3105</v>
      </c>
      <c r="M35" s="70">
        <f>+K35/G35</f>
        <v>0.21420299283735528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 2024</vt:lpstr>
      <vt:lpstr>FEB 2024</vt:lpstr>
      <vt:lpstr>MAR 2024</vt:lpstr>
      <vt:lpstr>ABR 2024</vt:lpstr>
      <vt:lpstr>'ABR 2024'!Área_de_impresión</vt:lpstr>
      <vt:lpstr>'ENERO 2024'!Área_de_impresión</vt:lpstr>
      <vt:lpstr>'FEB 2024'!Área_de_impresión</vt:lpstr>
      <vt:lpstr>'MAR 2024'!Área_de_impresión</vt:lpstr>
      <vt:lpstr>'ABR 2024'!Títulos_a_imprimir</vt:lpstr>
      <vt:lpstr>'ENERO 2024'!Títulos_a_imprimir</vt:lpstr>
      <vt:lpstr>'FEB 2024'!Títulos_a_imprimir</vt:lpstr>
      <vt:lpstr>'MAR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2024-03-19T17:13:27Z</cp:lastPrinted>
  <dcterms:created xsi:type="dcterms:W3CDTF">2024-02-17T01:42:10Z</dcterms:created>
  <dcterms:modified xsi:type="dcterms:W3CDTF">2024-05-16T20:00:53Z</dcterms:modified>
</cp:coreProperties>
</file>