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abril\"/>
    </mc:Choice>
  </mc:AlternateContent>
  <bookViews>
    <workbookView xWindow="0" yWindow="0" windowWidth="20496" windowHeight="7848" tabRatio="877" firstSheet="3" activeTab="3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RESERVAS ENERO 2018" sheetId="93" r:id="rId5"/>
    <sheet name="RESERVAS FEBRERO 2018" sheetId="97" r:id="rId6"/>
    <sheet name="RESERVAS MARZO 2018" sheetId="103" r:id="rId7"/>
    <sheet name="RESERVA ABRIL 2018" sheetId="112" r:id="rId8"/>
    <sheet name="CxP ENERO 2018 " sheetId="90" r:id="rId9"/>
    <sheet name="CxP FEBRERO 2018" sheetId="99" r:id="rId10"/>
    <sheet name="CxP MARZO 2018" sheetId="108" r:id="rId11"/>
    <sheet name="CxP ABRIL 2018" sheetId="116" r:id="rId12"/>
  </sheets>
  <definedNames>
    <definedName name="_xlnm.Print_Area" localSheetId="11">'CxP ABRIL 2018'!$A$1:$G$129</definedName>
    <definedName name="_xlnm.Print_Area" localSheetId="8">'CxP ENERO 2018 '!$A$2:$G$130</definedName>
    <definedName name="_xlnm.Print_Area" localSheetId="9">'CxP FEBRERO 2018'!$A$2:$G$130</definedName>
    <definedName name="_xlnm.Print_Area" localSheetId="10">'CxP MARZO 2018'!$A$1:$G$129</definedName>
    <definedName name="_xlnm.Print_Area" localSheetId="7">'RESERVA ABRIL 2018'!$A$1:$M$73</definedName>
    <definedName name="_xlnm.Print_Area" localSheetId="4">'RESERVAS ENERO 2018'!$A$1:$M$73</definedName>
    <definedName name="_xlnm.Print_Area" localSheetId="5">'RESERVAS FEBRERO 2018'!$A$1:$M$73</definedName>
    <definedName name="_xlnm.Print_Area" localSheetId="6">'RESERVAS MARZO 2018'!$A$1:$M$73</definedName>
    <definedName name="_xlnm.Print_Area" localSheetId="3">'VIGENCIA ABRIL 2018'!$A$1:$I$220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2">'VIGENCIA MARZO 2018'!$A$1:$H$213</definedName>
  </definedNames>
  <calcPr calcId="171027"/>
</workbook>
</file>

<file path=xl/calcChain.xml><?xml version="1.0" encoding="utf-8"?>
<calcChain xmlns="http://schemas.openxmlformats.org/spreadsheetml/2006/main">
  <c r="F114" i="116" l="1"/>
  <c r="F113" i="116"/>
  <c r="F112" i="116"/>
  <c r="F111" i="116"/>
  <c r="F110" i="116"/>
  <c r="G109" i="116"/>
  <c r="G108" i="116" s="1"/>
  <c r="F109" i="116"/>
  <c r="E109" i="116"/>
  <c r="D109" i="116"/>
  <c r="D108" i="116" s="1"/>
  <c r="F108" i="116" s="1"/>
  <c r="E108" i="116"/>
  <c r="F101" i="116"/>
  <c r="G100" i="116"/>
  <c r="G99" i="116" s="1"/>
  <c r="E100" i="116"/>
  <c r="D100" i="116"/>
  <c r="D99" i="116" s="1"/>
  <c r="F99" i="116" s="1"/>
  <c r="E99" i="116"/>
  <c r="F98" i="116"/>
  <c r="F97" i="116"/>
  <c r="G96" i="116"/>
  <c r="F96" i="116"/>
  <c r="E96" i="116"/>
  <c r="D96" i="116"/>
  <c r="D95" i="116" s="1"/>
  <c r="F95" i="116" s="1"/>
  <c r="G95" i="116"/>
  <c r="E95" i="116"/>
  <c r="F94" i="116"/>
  <c r="F93" i="116"/>
  <c r="F92" i="116"/>
  <c r="F91" i="116"/>
  <c r="G90" i="116"/>
  <c r="G89" i="116" s="1"/>
  <c r="E90" i="116"/>
  <c r="E89" i="116" s="1"/>
  <c r="D90" i="116"/>
  <c r="F90" i="116" s="1"/>
  <c r="D89" i="116"/>
  <c r="F87" i="116"/>
  <c r="F86" i="116"/>
  <c r="F85" i="116"/>
  <c r="G84" i="116"/>
  <c r="G83" i="116" s="1"/>
  <c r="G82" i="116" s="1"/>
  <c r="F84" i="116"/>
  <c r="E84" i="116"/>
  <c r="D84" i="116"/>
  <c r="D83" i="116" s="1"/>
  <c r="E83" i="116"/>
  <c r="E82" i="116" s="1"/>
  <c r="F81" i="116"/>
  <c r="G80" i="116"/>
  <c r="F80" i="116"/>
  <c r="E80" i="116"/>
  <c r="D80" i="116"/>
  <c r="G77" i="116"/>
  <c r="G106" i="116" s="1"/>
  <c r="F71" i="116"/>
  <c r="F70" i="116"/>
  <c r="G69" i="116"/>
  <c r="F69" i="116"/>
  <c r="E69" i="116"/>
  <c r="D69" i="116"/>
  <c r="F68" i="116"/>
  <c r="F67" i="116"/>
  <c r="G66" i="116"/>
  <c r="E66" i="116"/>
  <c r="D66" i="116"/>
  <c r="F66" i="116" s="1"/>
  <c r="F65" i="116"/>
  <c r="G64" i="116"/>
  <c r="F64" i="116"/>
  <c r="E64" i="116"/>
  <c r="D64" i="116"/>
  <c r="F63" i="116"/>
  <c r="F62" i="116"/>
  <c r="G61" i="116"/>
  <c r="E61" i="116"/>
  <c r="D61" i="116"/>
  <c r="F61" i="116" s="1"/>
  <c r="G59" i="116"/>
  <c r="F59" i="116"/>
  <c r="E59" i="116"/>
  <c r="D59" i="116"/>
  <c r="F58" i="116"/>
  <c r="F57" i="116"/>
  <c r="G56" i="116"/>
  <c r="F56" i="116"/>
  <c r="E56" i="116"/>
  <c r="D56" i="116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E38" i="116" s="1"/>
  <c r="E37" i="116" s="1"/>
  <c r="D42" i="116"/>
  <c r="F42" i="116" s="1"/>
  <c r="F41" i="116"/>
  <c r="F40" i="116"/>
  <c r="G39" i="116"/>
  <c r="F39" i="116"/>
  <c r="E39" i="116"/>
  <c r="D39" i="116"/>
  <c r="G38" i="116"/>
  <c r="G37" i="116" s="1"/>
  <c r="G36" i="116" s="1"/>
  <c r="D38" i="116"/>
  <c r="F38" i="116" s="1"/>
  <c r="G33" i="116"/>
  <c r="F33" i="116"/>
  <c r="F77" i="116" s="1"/>
  <c r="F106" i="116" s="1"/>
  <c r="F26" i="116"/>
  <c r="F25" i="116"/>
  <c r="F24" i="116"/>
  <c r="G23" i="116"/>
  <c r="E23" i="116"/>
  <c r="F23" i="116" s="1"/>
  <c r="D23" i="116"/>
  <c r="F22" i="116"/>
  <c r="F21" i="116"/>
  <c r="F20" i="116"/>
  <c r="G19" i="116"/>
  <c r="G18" i="116" s="1"/>
  <c r="F19" i="116"/>
  <c r="E19" i="116"/>
  <c r="D19" i="116"/>
  <c r="D18" i="116" s="1"/>
  <c r="F17" i="116"/>
  <c r="F16" i="116"/>
  <c r="G15" i="116"/>
  <c r="F15" i="116"/>
  <c r="E15" i="116"/>
  <c r="D15" i="116"/>
  <c r="F14" i="116"/>
  <c r="G13" i="116"/>
  <c r="E13" i="116"/>
  <c r="F13" i="116" s="1"/>
  <c r="D13" i="116"/>
  <c r="G12" i="116"/>
  <c r="D12" i="116"/>
  <c r="D11" i="116" s="1"/>
  <c r="L59" i="112"/>
  <c r="I59" i="112"/>
  <c r="F58" i="112"/>
  <c r="O58" i="112" s="1"/>
  <c r="E58" i="112"/>
  <c r="E52" i="112" s="1"/>
  <c r="F57" i="112"/>
  <c r="F56" i="112"/>
  <c r="F55" i="112"/>
  <c r="O54" i="112"/>
  <c r="F54" i="112"/>
  <c r="F53" i="112"/>
  <c r="O53" i="112" s="1"/>
  <c r="M52" i="112"/>
  <c r="J52" i="112"/>
  <c r="D52" i="112"/>
  <c r="M51" i="112"/>
  <c r="P51" i="112" s="1"/>
  <c r="L51" i="112"/>
  <c r="K51" i="112"/>
  <c r="J51" i="112"/>
  <c r="D51" i="112"/>
  <c r="O50" i="112"/>
  <c r="F50" i="112"/>
  <c r="M49" i="112"/>
  <c r="J49" i="112"/>
  <c r="J48" i="112" s="1"/>
  <c r="E49" i="112"/>
  <c r="D49" i="112"/>
  <c r="F49" i="112" s="1"/>
  <c r="M48" i="112"/>
  <c r="E48" i="112"/>
  <c r="M44" i="112"/>
  <c r="J44" i="112"/>
  <c r="F44" i="112"/>
  <c r="F36" i="112"/>
  <c r="F35" i="112"/>
  <c r="F34" i="112"/>
  <c r="M33" i="112"/>
  <c r="M32" i="112" s="1"/>
  <c r="M25" i="112" s="1"/>
  <c r="L33" i="112"/>
  <c r="K33" i="112"/>
  <c r="J33" i="112"/>
  <c r="J32" i="112" s="1"/>
  <c r="F33" i="112"/>
  <c r="E33" i="112"/>
  <c r="E32" i="112" s="1"/>
  <c r="D33" i="112"/>
  <c r="D32" i="112"/>
  <c r="F32" i="112" s="1"/>
  <c r="F31" i="112"/>
  <c r="F30" i="112"/>
  <c r="F29" i="112"/>
  <c r="F28" i="112"/>
  <c r="O28" i="112" s="1"/>
  <c r="M27" i="112"/>
  <c r="O27" i="112" s="1"/>
  <c r="L27" i="112"/>
  <c r="K27" i="112"/>
  <c r="J27" i="112"/>
  <c r="E27" i="112"/>
  <c r="D27" i="112"/>
  <c r="F27" i="112" s="1"/>
  <c r="M26" i="112"/>
  <c r="J26" i="112"/>
  <c r="E26" i="112"/>
  <c r="L25" i="112"/>
  <c r="K25" i="112"/>
  <c r="F24" i="112"/>
  <c r="O24" i="112" s="1"/>
  <c r="M23" i="112"/>
  <c r="O23" i="112" s="1"/>
  <c r="J23" i="112"/>
  <c r="J20" i="112" s="1"/>
  <c r="J19" i="112" s="1"/>
  <c r="J18" i="112" s="1"/>
  <c r="F23" i="112"/>
  <c r="E23" i="112"/>
  <c r="D23" i="112"/>
  <c r="F22" i="112"/>
  <c r="M21" i="112"/>
  <c r="M20" i="112" s="1"/>
  <c r="J21" i="112"/>
  <c r="E21" i="112"/>
  <c r="D21" i="112"/>
  <c r="F21" i="112" s="1"/>
  <c r="L20" i="112"/>
  <c r="K20" i="112"/>
  <c r="E20" i="112"/>
  <c r="E19" i="112" s="1"/>
  <c r="E18" i="112" s="1"/>
  <c r="D20" i="112"/>
  <c r="F20" i="112" s="1"/>
  <c r="L17" i="112"/>
  <c r="K17" i="112"/>
  <c r="F17" i="112"/>
  <c r="O17" i="112" s="1"/>
  <c r="L16" i="112"/>
  <c r="K16" i="112"/>
  <c r="F16" i="112"/>
  <c r="O16" i="112" s="1"/>
  <c r="M15" i="112"/>
  <c r="O15" i="112" s="1"/>
  <c r="J15" i="112"/>
  <c r="J14" i="112" s="1"/>
  <c r="J13" i="112" s="1"/>
  <c r="J12" i="112" s="1"/>
  <c r="F15" i="112"/>
  <c r="E15" i="112"/>
  <c r="D15" i="112"/>
  <c r="M14" i="112"/>
  <c r="M13" i="112" s="1"/>
  <c r="E14" i="112"/>
  <c r="E13" i="112" s="1"/>
  <c r="D14" i="112"/>
  <c r="F14" i="112" s="1"/>
  <c r="L12" i="112"/>
  <c r="K12" i="112"/>
  <c r="K59" i="112" s="1"/>
  <c r="E14" i="110"/>
  <c r="E15" i="110"/>
  <c r="F15" i="110"/>
  <c r="F14" i="110" s="1"/>
  <c r="G15" i="110"/>
  <c r="G14" i="110" s="1"/>
  <c r="G13" i="110" s="1"/>
  <c r="G12" i="110" s="1"/>
  <c r="H15" i="110"/>
  <c r="H14" i="110" s="1"/>
  <c r="H13" i="110" s="1"/>
  <c r="H12" i="110" s="1"/>
  <c r="I15" i="110"/>
  <c r="I14" i="110" s="1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G37" i="110"/>
  <c r="E38" i="110"/>
  <c r="F38" i="110"/>
  <c r="F37" i="110" s="1"/>
  <c r="G38" i="110"/>
  <c r="H38" i="110"/>
  <c r="H37" i="110" s="1"/>
  <c r="I38" i="110"/>
  <c r="I37" i="110" s="1"/>
  <c r="E42" i="110"/>
  <c r="E37" i="110" s="1"/>
  <c r="F42" i="110"/>
  <c r="G42" i="110"/>
  <c r="H42" i="110"/>
  <c r="I42" i="110"/>
  <c r="F54" i="110"/>
  <c r="G54" i="110"/>
  <c r="H54" i="110"/>
  <c r="H60" i="110"/>
  <c r="I60" i="110"/>
  <c r="E61" i="110"/>
  <c r="E60" i="110" s="1"/>
  <c r="F61" i="110"/>
  <c r="F60" i="110" s="1"/>
  <c r="G61" i="110"/>
  <c r="G60" i="110" s="1"/>
  <c r="H61" i="110"/>
  <c r="I61" i="110"/>
  <c r="E64" i="110"/>
  <c r="F64" i="110"/>
  <c r="G64" i="110"/>
  <c r="H64" i="110"/>
  <c r="I64" i="110"/>
  <c r="E66" i="110"/>
  <c r="F66" i="110"/>
  <c r="G66" i="110"/>
  <c r="H66" i="110"/>
  <c r="I66" i="110"/>
  <c r="E69" i="110"/>
  <c r="E63" i="110" s="1"/>
  <c r="F69" i="110"/>
  <c r="G69" i="110"/>
  <c r="G63" i="110" s="1"/>
  <c r="H69" i="110"/>
  <c r="H63" i="110" s="1"/>
  <c r="H59" i="110" s="1"/>
  <c r="H58" i="110" s="1"/>
  <c r="I69" i="110"/>
  <c r="E74" i="110"/>
  <c r="F74" i="110"/>
  <c r="G74" i="110"/>
  <c r="H74" i="110"/>
  <c r="I74" i="110"/>
  <c r="F86" i="110"/>
  <c r="F126" i="110" s="1"/>
  <c r="F187" i="110" s="1"/>
  <c r="G86" i="110"/>
  <c r="H86" i="110"/>
  <c r="E90" i="110"/>
  <c r="F90" i="110"/>
  <c r="G90" i="110"/>
  <c r="H90" i="110"/>
  <c r="I90" i="110"/>
  <c r="E94" i="110"/>
  <c r="F94" i="110"/>
  <c r="F63" i="110" s="1"/>
  <c r="F59" i="110" s="1"/>
  <c r="F58" i="110" s="1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I63" i="110" s="1"/>
  <c r="I59" i="110" s="1"/>
  <c r="I58" i="110" s="1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6" i="110"/>
  <c r="F116" i="110"/>
  <c r="F115" i="110" s="1"/>
  <c r="G116" i="110"/>
  <c r="G115" i="110" s="1"/>
  <c r="H116" i="110"/>
  <c r="E117" i="110"/>
  <c r="F117" i="110"/>
  <c r="G117" i="110"/>
  <c r="H117" i="110"/>
  <c r="I117" i="110"/>
  <c r="I116" i="110" s="1"/>
  <c r="G126" i="110"/>
  <c r="H126" i="110"/>
  <c r="H160" i="110" s="1"/>
  <c r="H187" i="110" s="1"/>
  <c r="E130" i="110"/>
  <c r="E119" i="110" s="1"/>
  <c r="E115" i="110" s="1"/>
  <c r="F130" i="110"/>
  <c r="F119" i="110" s="1"/>
  <c r="E131" i="110"/>
  <c r="F131" i="110"/>
  <c r="G131" i="110"/>
  <c r="G130" i="110" s="1"/>
  <c r="G119" i="110" s="1"/>
  <c r="H131" i="110"/>
  <c r="H130" i="110" s="1"/>
  <c r="H119" i="110" s="1"/>
  <c r="I131" i="110"/>
  <c r="I130" i="110" s="1"/>
  <c r="I119" i="110" s="1"/>
  <c r="E132" i="110"/>
  <c r="F132" i="110"/>
  <c r="G132" i="110"/>
  <c r="H132" i="110"/>
  <c r="I132" i="110"/>
  <c r="G137" i="110"/>
  <c r="G138" i="110"/>
  <c r="H138" i="110"/>
  <c r="H137" i="110" s="1"/>
  <c r="I138" i="110"/>
  <c r="I137" i="110" s="1"/>
  <c r="E139" i="110"/>
  <c r="E138" i="110" s="1"/>
  <c r="E137" i="110" s="1"/>
  <c r="F139" i="110"/>
  <c r="F138" i="110" s="1"/>
  <c r="F137" i="110" s="1"/>
  <c r="G139" i="110"/>
  <c r="H139" i="110"/>
  <c r="I139" i="110"/>
  <c r="E140" i="110"/>
  <c r="H142" i="110"/>
  <c r="H141" i="110" s="1"/>
  <c r="E143" i="110"/>
  <c r="E142" i="110" s="1"/>
  <c r="E141" i="110" s="1"/>
  <c r="F143" i="110"/>
  <c r="F142" i="110" s="1"/>
  <c r="G143" i="110"/>
  <c r="G142" i="110" s="1"/>
  <c r="H143" i="110"/>
  <c r="I143" i="110"/>
  <c r="I142" i="110" s="1"/>
  <c r="F160" i="110"/>
  <c r="G160" i="110"/>
  <c r="E175" i="110"/>
  <c r="E176" i="110"/>
  <c r="F176" i="110"/>
  <c r="F175" i="110" s="1"/>
  <c r="G176" i="110"/>
  <c r="G175" i="110" s="1"/>
  <c r="H176" i="110"/>
  <c r="H175" i="110" s="1"/>
  <c r="I176" i="110"/>
  <c r="I175" i="110" s="1"/>
  <c r="E179" i="110"/>
  <c r="I179" i="110"/>
  <c r="E180" i="110"/>
  <c r="F180" i="110"/>
  <c r="F179" i="110" s="1"/>
  <c r="G180" i="110"/>
  <c r="G179" i="110" s="1"/>
  <c r="H180" i="110"/>
  <c r="H179" i="110" s="1"/>
  <c r="I180" i="110"/>
  <c r="G187" i="110"/>
  <c r="F192" i="110"/>
  <c r="E193" i="110"/>
  <c r="E192" i="110" s="1"/>
  <c r="F193" i="110"/>
  <c r="G193" i="110"/>
  <c r="G192" i="110" s="1"/>
  <c r="H193" i="110"/>
  <c r="H192" i="110" s="1"/>
  <c r="I193" i="110"/>
  <c r="I192" i="110" s="1"/>
  <c r="G11" i="116" l="1"/>
  <c r="G10" i="116" s="1"/>
  <c r="G9" i="116" s="1"/>
  <c r="G115" i="116" s="1"/>
  <c r="D88" i="116"/>
  <c r="F88" i="116" s="1"/>
  <c r="D82" i="116"/>
  <c r="F82" i="116" s="1"/>
  <c r="F83" i="116"/>
  <c r="E88" i="116"/>
  <c r="F89" i="116"/>
  <c r="G88" i="116"/>
  <c r="E36" i="116"/>
  <c r="E27" i="116"/>
  <c r="D10" i="116"/>
  <c r="E12" i="116"/>
  <c r="F12" i="116" s="1"/>
  <c r="D37" i="116"/>
  <c r="F100" i="116"/>
  <c r="O20" i="112"/>
  <c r="M19" i="112"/>
  <c r="O49" i="112"/>
  <c r="J25" i="112"/>
  <c r="J59" i="112" s="1"/>
  <c r="E51" i="112"/>
  <c r="E25" i="112" s="1"/>
  <c r="F52" i="112"/>
  <c r="O52" i="112" s="1"/>
  <c r="E12" i="112"/>
  <c r="D48" i="112"/>
  <c r="F48" i="112" s="1"/>
  <c r="O48" i="112" s="1"/>
  <c r="O14" i="112"/>
  <c r="D26" i="112"/>
  <c r="D13" i="112"/>
  <c r="D19" i="112"/>
  <c r="I115" i="110"/>
  <c r="I13" i="110"/>
  <c r="I12" i="110" s="1"/>
  <c r="I141" i="110"/>
  <c r="G59" i="110"/>
  <c r="G58" i="110" s="1"/>
  <c r="G11" i="110" s="1"/>
  <c r="G199" i="110" s="1"/>
  <c r="G141" i="110"/>
  <c r="F13" i="110"/>
  <c r="F12" i="110" s="1"/>
  <c r="F11" i="110" s="1"/>
  <c r="F141" i="110"/>
  <c r="H115" i="110"/>
  <c r="H11" i="110" s="1"/>
  <c r="H199" i="110" s="1"/>
  <c r="E59" i="110"/>
  <c r="E58" i="110" s="1"/>
  <c r="E13" i="110"/>
  <c r="E12" i="110" s="1"/>
  <c r="J32" i="103"/>
  <c r="D9" i="116" l="1"/>
  <c r="F27" i="116"/>
  <c r="E18" i="116"/>
  <c r="F18" i="116" s="1"/>
  <c r="D36" i="116"/>
  <c r="F36" i="116" s="1"/>
  <c r="F37" i="116"/>
  <c r="F51" i="112"/>
  <c r="O51" i="112" s="1"/>
  <c r="F19" i="112"/>
  <c r="D18" i="112"/>
  <c r="F18" i="112" s="1"/>
  <c r="F12" i="112" s="1"/>
  <c r="F13" i="112"/>
  <c r="O13" i="112" s="1"/>
  <c r="O19" i="112"/>
  <c r="M18" i="112"/>
  <c r="F26" i="112"/>
  <c r="O26" i="112" s="1"/>
  <c r="D25" i="112"/>
  <c r="F25" i="112" s="1"/>
  <c r="O25" i="112" s="1"/>
  <c r="E59" i="112"/>
  <c r="F199" i="110"/>
  <c r="E11" i="110"/>
  <c r="E199" i="110" s="1"/>
  <c r="I199" i="110"/>
  <c r="I11" i="110"/>
  <c r="J33" i="97"/>
  <c r="J32" i="97"/>
  <c r="M32" i="93"/>
  <c r="M33" i="93"/>
  <c r="J33" i="93"/>
  <c r="J32" i="93"/>
  <c r="D115" i="116" l="1"/>
  <c r="E11" i="116"/>
  <c r="O18" i="112"/>
  <c r="M12" i="112"/>
  <c r="D12" i="112"/>
  <c r="D59" i="112" s="1"/>
  <c r="F59" i="112" s="1"/>
  <c r="M33" i="97"/>
  <c r="M32" i="97"/>
  <c r="J33" i="103"/>
  <c r="E10" i="116" l="1"/>
  <c r="F11" i="116"/>
  <c r="M59" i="112"/>
  <c r="O59" i="112" s="1"/>
  <c r="O12" i="112"/>
  <c r="F114" i="108"/>
  <c r="F113" i="108"/>
  <c r="F112" i="108"/>
  <c r="F111" i="108"/>
  <c r="F110" i="108"/>
  <c r="G109" i="108"/>
  <c r="E109" i="108"/>
  <c r="D109" i="108"/>
  <c r="D108" i="108" s="1"/>
  <c r="F108" i="108" s="1"/>
  <c r="G108" i="108"/>
  <c r="E108" i="108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F96" i="108"/>
  <c r="E96" i="108"/>
  <c r="D96" i="108"/>
  <c r="E95" i="108"/>
  <c r="D95" i="108"/>
  <c r="F95" i="108" s="1"/>
  <c r="F94" i="108"/>
  <c r="F93" i="108"/>
  <c r="F92" i="108"/>
  <c r="F91" i="108"/>
  <c r="G90" i="108"/>
  <c r="E90" i="108"/>
  <c r="E89" i="108" s="1"/>
  <c r="E88" i="108" s="1"/>
  <c r="D90" i="108"/>
  <c r="D89" i="108" s="1"/>
  <c r="G89" i="108"/>
  <c r="F87" i="108"/>
  <c r="F86" i="108"/>
  <c r="F85" i="108"/>
  <c r="G84" i="108"/>
  <c r="E84" i="108"/>
  <c r="D84" i="108"/>
  <c r="D83" i="108" s="1"/>
  <c r="G83" i="108"/>
  <c r="G82" i="108" s="1"/>
  <c r="E83" i="108"/>
  <c r="E82" i="108" s="1"/>
  <c r="F81" i="108"/>
  <c r="G80" i="108"/>
  <c r="F80" i="108"/>
  <c r="E80" i="108"/>
  <c r="D80" i="108"/>
  <c r="F71" i="108"/>
  <c r="F70" i="108"/>
  <c r="G69" i="108"/>
  <c r="F69" i="108"/>
  <c r="E69" i="108"/>
  <c r="D69" i="108"/>
  <c r="F68" i="108"/>
  <c r="F67" i="108"/>
  <c r="G66" i="108"/>
  <c r="E66" i="108"/>
  <c r="D66" i="108"/>
  <c r="F66" i="108" s="1"/>
  <c r="F65" i="108"/>
  <c r="G64" i="108"/>
  <c r="F64" i="108"/>
  <c r="E64" i="108"/>
  <c r="D64" i="108"/>
  <c r="F63" i="108"/>
  <c r="F62" i="108"/>
  <c r="G61" i="108"/>
  <c r="E61" i="108"/>
  <c r="D61" i="108"/>
  <c r="F61" i="108" s="1"/>
  <c r="G59" i="108"/>
  <c r="E59" i="108"/>
  <c r="D59" i="108"/>
  <c r="F59" i="108" s="1"/>
  <c r="F58" i="108"/>
  <c r="F57" i="108"/>
  <c r="G56" i="108"/>
  <c r="E56" i="108"/>
  <c r="D56" i="108"/>
  <c r="F56" i="108" s="1"/>
  <c r="F55" i="108"/>
  <c r="F54" i="108"/>
  <c r="F53" i="108"/>
  <c r="F52" i="108"/>
  <c r="F51" i="108"/>
  <c r="F50" i="108"/>
  <c r="F49" i="108"/>
  <c r="G48" i="108"/>
  <c r="E48" i="108"/>
  <c r="D48" i="108"/>
  <c r="D38" i="108" s="1"/>
  <c r="F47" i="108"/>
  <c r="F46" i="108"/>
  <c r="F45" i="108"/>
  <c r="F44" i="108"/>
  <c r="F43" i="108"/>
  <c r="G42" i="108"/>
  <c r="E42" i="108"/>
  <c r="D42" i="108"/>
  <c r="F42" i="108" s="1"/>
  <c r="F41" i="108"/>
  <c r="F40" i="108"/>
  <c r="G39" i="108"/>
  <c r="E39" i="108"/>
  <c r="E38" i="108" s="1"/>
  <c r="E37" i="108" s="1"/>
  <c r="D39" i="108"/>
  <c r="F39" i="108" s="1"/>
  <c r="G38" i="108"/>
  <c r="G37" i="108" s="1"/>
  <c r="G36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E19" i="108"/>
  <c r="D19" i="108"/>
  <c r="D18" i="108" s="1"/>
  <c r="G18" i="108"/>
  <c r="F17" i="108"/>
  <c r="F16" i="108"/>
  <c r="G15" i="108"/>
  <c r="E15" i="108"/>
  <c r="F15" i="108" s="1"/>
  <c r="D15" i="108"/>
  <c r="F14" i="108"/>
  <c r="G13" i="108"/>
  <c r="E13" i="108"/>
  <c r="E12" i="108" s="1"/>
  <c r="D13" i="108"/>
  <c r="F13" i="108" s="1"/>
  <c r="G12" i="108"/>
  <c r="G11" i="108" s="1"/>
  <c r="G10" i="108" s="1"/>
  <c r="G9" i="108" s="1"/>
  <c r="D12" i="108"/>
  <c r="F12" i="108" s="1"/>
  <c r="I59" i="103"/>
  <c r="E58" i="103"/>
  <c r="F58" i="103" s="1"/>
  <c r="O58" i="103" s="1"/>
  <c r="F57" i="103"/>
  <c r="F56" i="103"/>
  <c r="F55" i="103"/>
  <c r="O54" i="103"/>
  <c r="F54" i="103"/>
  <c r="F53" i="103"/>
  <c r="O53" i="103" s="1"/>
  <c r="M52" i="103"/>
  <c r="J52" i="103"/>
  <c r="E52" i="103"/>
  <c r="E51" i="103" s="1"/>
  <c r="D52" i="103"/>
  <c r="D51" i="103" s="1"/>
  <c r="F51" i="103" s="1"/>
  <c r="M51" i="103"/>
  <c r="P51" i="103" s="1"/>
  <c r="L51" i="103"/>
  <c r="K51" i="103"/>
  <c r="J51" i="103"/>
  <c r="F50" i="103"/>
  <c r="O50" i="103" s="1"/>
  <c r="M49" i="103"/>
  <c r="O49" i="103" s="1"/>
  <c r="J49" i="103"/>
  <c r="J48" i="103" s="1"/>
  <c r="F49" i="103"/>
  <c r="E49" i="103"/>
  <c r="D49" i="103"/>
  <c r="M48" i="103"/>
  <c r="E48" i="103"/>
  <c r="D48" i="103"/>
  <c r="F48" i="103" s="1"/>
  <c r="M44" i="103"/>
  <c r="F44" i="103"/>
  <c r="F36" i="103"/>
  <c r="F35" i="103"/>
  <c r="F34" i="103"/>
  <c r="M33" i="103"/>
  <c r="M32" i="103" s="1"/>
  <c r="L33" i="103"/>
  <c r="K33" i="103"/>
  <c r="J25" i="103"/>
  <c r="E33" i="103"/>
  <c r="D33" i="103"/>
  <c r="D32" i="103" s="1"/>
  <c r="F32" i="103" s="1"/>
  <c r="E32" i="103"/>
  <c r="F31" i="103"/>
  <c r="F30" i="103"/>
  <c r="F29" i="103"/>
  <c r="F28" i="103"/>
  <c r="O28" i="103" s="1"/>
  <c r="M27" i="103"/>
  <c r="O27" i="103" s="1"/>
  <c r="L27" i="103"/>
  <c r="K27" i="103"/>
  <c r="J27" i="103"/>
  <c r="F27" i="103"/>
  <c r="E27" i="103"/>
  <c r="E26" i="103" s="1"/>
  <c r="E25" i="103" s="1"/>
  <c r="D27" i="103"/>
  <c r="M26" i="103"/>
  <c r="J26" i="103"/>
  <c r="D26" i="103"/>
  <c r="L25" i="103"/>
  <c r="K25" i="103"/>
  <c r="F24" i="103"/>
  <c r="O24" i="103" s="1"/>
  <c r="M23" i="103"/>
  <c r="M20" i="103" s="1"/>
  <c r="J23" i="103"/>
  <c r="E23" i="103"/>
  <c r="D23" i="103"/>
  <c r="F23" i="103" s="1"/>
  <c r="F22" i="103"/>
  <c r="M21" i="103"/>
  <c r="J21" i="103"/>
  <c r="F21" i="103"/>
  <c r="E21" i="103"/>
  <c r="D21" i="103"/>
  <c r="L20" i="103"/>
  <c r="K20" i="103"/>
  <c r="J20" i="103"/>
  <c r="J19" i="103" s="1"/>
  <c r="J18" i="103" s="1"/>
  <c r="E20" i="103"/>
  <c r="E19" i="103"/>
  <c r="E18" i="103" s="1"/>
  <c r="E12" i="103" s="1"/>
  <c r="E59" i="103" s="1"/>
  <c r="O17" i="103"/>
  <c r="L17" i="103"/>
  <c r="K17" i="103"/>
  <c r="F17" i="103"/>
  <c r="L16" i="103"/>
  <c r="K16" i="103"/>
  <c r="F16" i="103"/>
  <c r="O16" i="103" s="1"/>
  <c r="M15" i="103"/>
  <c r="M14" i="103" s="1"/>
  <c r="J15" i="103"/>
  <c r="E15" i="103"/>
  <c r="D15" i="103"/>
  <c r="F15" i="103" s="1"/>
  <c r="J14" i="103"/>
  <c r="J13" i="103" s="1"/>
  <c r="J12" i="103" s="1"/>
  <c r="E14" i="103"/>
  <c r="E13" i="103"/>
  <c r="L12" i="103"/>
  <c r="L59" i="103" s="1"/>
  <c r="K12" i="103"/>
  <c r="K59" i="103" s="1"/>
  <c r="H189" i="101"/>
  <c r="G189" i="101"/>
  <c r="F189" i="101"/>
  <c r="F188" i="101" s="1"/>
  <c r="E189" i="101"/>
  <c r="E188" i="101" s="1"/>
  <c r="D189" i="101"/>
  <c r="D188" i="101" s="1"/>
  <c r="H188" i="101"/>
  <c r="G188" i="101"/>
  <c r="F183" i="101"/>
  <c r="H176" i="101"/>
  <c r="H175" i="101" s="1"/>
  <c r="G176" i="101"/>
  <c r="G175" i="101" s="1"/>
  <c r="F176" i="101"/>
  <c r="E176" i="101"/>
  <c r="D176" i="101"/>
  <c r="F175" i="101"/>
  <c r="E175" i="101"/>
  <c r="D175" i="101"/>
  <c r="H172" i="101"/>
  <c r="G172" i="101"/>
  <c r="F172" i="101"/>
  <c r="E172" i="101"/>
  <c r="E171" i="101" s="1"/>
  <c r="D172" i="101"/>
  <c r="D171" i="101" s="1"/>
  <c r="H171" i="101"/>
  <c r="G171" i="101"/>
  <c r="F171" i="101"/>
  <c r="F156" i="101"/>
  <c r="E156" i="101"/>
  <c r="H139" i="101"/>
  <c r="H138" i="101" s="1"/>
  <c r="G139" i="101"/>
  <c r="G138" i="101" s="1"/>
  <c r="G137" i="101" s="1"/>
  <c r="F139" i="101"/>
  <c r="F138" i="101" s="1"/>
  <c r="F137" i="101" s="1"/>
  <c r="E139" i="101"/>
  <c r="D139" i="101"/>
  <c r="E138" i="101"/>
  <c r="E137" i="101" s="1"/>
  <c r="D138" i="10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G127" i="101"/>
  <c r="F127" i="101"/>
  <c r="F126" i="101" s="1"/>
  <c r="F115" i="101" s="1"/>
  <c r="E127" i="101"/>
  <c r="E126" i="101" s="1"/>
  <c r="E115" i="101" s="1"/>
  <c r="D127" i="101"/>
  <c r="D126" i="101" s="1"/>
  <c r="D115" i="101" s="1"/>
  <c r="H126" i="101"/>
  <c r="H115" i="101" s="1"/>
  <c r="G126" i="101"/>
  <c r="G115" i="101" s="1"/>
  <c r="F122" i="101"/>
  <c r="H113" i="101"/>
  <c r="H112" i="101" s="1"/>
  <c r="H111" i="101" s="1"/>
  <c r="G113" i="101"/>
  <c r="G112" i="101" s="1"/>
  <c r="F113" i="101"/>
  <c r="F112" i="101" s="1"/>
  <c r="F111" i="101" s="1"/>
  <c r="E113" i="101"/>
  <c r="E112" i="101" s="1"/>
  <c r="E111" i="101" s="1"/>
  <c r="D113" i="101"/>
  <c r="D112" i="101" s="1"/>
  <c r="D111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G63" i="101" s="1"/>
  <c r="G59" i="101" s="1"/>
  <c r="G58" i="101" s="1"/>
  <c r="F71" i="101"/>
  <c r="F63" i="101" s="1"/>
  <c r="E71" i="101"/>
  <c r="D71" i="101"/>
  <c r="H66" i="101"/>
  <c r="G66" i="101"/>
  <c r="F66" i="101"/>
  <c r="E66" i="101"/>
  <c r="D66" i="101"/>
  <c r="D63" i="101" s="1"/>
  <c r="D59" i="101" s="1"/>
  <c r="D58" i="101" s="1"/>
  <c r="H64" i="101"/>
  <c r="H63" i="101" s="1"/>
  <c r="H59" i="101" s="1"/>
  <c r="H58" i="101" s="1"/>
  <c r="G64" i="101"/>
  <c r="F64" i="101"/>
  <c r="E64" i="101"/>
  <c r="D64" i="101"/>
  <c r="E63" i="101"/>
  <c r="H61" i="101"/>
  <c r="G61" i="101"/>
  <c r="F61" i="101"/>
  <c r="F60" i="101" s="1"/>
  <c r="E61" i="101"/>
  <c r="E60" i="101" s="1"/>
  <c r="D61" i="101"/>
  <c r="D60" i="101" s="1"/>
  <c r="H60" i="101"/>
  <c r="G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7" i="101"/>
  <c r="D37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D14" i="101" s="1"/>
  <c r="D13" i="101" s="1"/>
  <c r="D12" i="101" s="1"/>
  <c r="H19" i="101"/>
  <c r="G19" i="101"/>
  <c r="F19" i="101"/>
  <c r="E19" i="101"/>
  <c r="D19" i="101"/>
  <c r="H15" i="101"/>
  <c r="H14" i="101" s="1"/>
  <c r="H13" i="101" s="1"/>
  <c r="H12" i="101" s="1"/>
  <c r="H11" i="101" s="1"/>
  <c r="G15" i="101"/>
  <c r="G14" i="101" s="1"/>
  <c r="F15" i="101"/>
  <c r="F14" i="101" s="1"/>
  <c r="E15" i="101"/>
  <c r="E14" i="101" s="1"/>
  <c r="D15" i="101"/>
  <c r="E9" i="116" l="1"/>
  <c r="F10" i="116"/>
  <c r="G115" i="108"/>
  <c r="E36" i="108"/>
  <c r="E27" i="108"/>
  <c r="G88" i="108"/>
  <c r="F89" i="108"/>
  <c r="D82" i="108"/>
  <c r="F82" i="108" s="1"/>
  <c r="F83" i="108"/>
  <c r="F38" i="108"/>
  <c r="D37" i="108"/>
  <c r="F48" i="108"/>
  <c r="D11" i="108"/>
  <c r="F90" i="108"/>
  <c r="D99" i="108"/>
  <c r="F99" i="108" s="1"/>
  <c r="F19" i="108"/>
  <c r="F84" i="108"/>
  <c r="F109" i="108"/>
  <c r="J59" i="103"/>
  <c r="M19" i="103"/>
  <c r="O48" i="103"/>
  <c r="M13" i="103"/>
  <c r="D25" i="103"/>
  <c r="F25" i="103" s="1"/>
  <c r="O15" i="103"/>
  <c r="M25" i="103"/>
  <c r="O25" i="103" s="1"/>
  <c r="O23" i="103"/>
  <c r="F52" i="103"/>
  <c r="O52" i="103" s="1"/>
  <c r="O51" i="103"/>
  <c r="D14" i="103"/>
  <c r="D20" i="103"/>
  <c r="F26" i="103"/>
  <c r="O26" i="103" s="1"/>
  <c r="F33" i="103"/>
  <c r="F13" i="101"/>
  <c r="F12" i="101" s="1"/>
  <c r="D11" i="101"/>
  <c r="G13" i="101"/>
  <c r="G12" i="101" s="1"/>
  <c r="G111" i="101"/>
  <c r="E13" i="101"/>
  <c r="E12" i="101" s="1"/>
  <c r="E11" i="101" s="1"/>
  <c r="E195" i="101" s="1"/>
  <c r="F59" i="101"/>
  <c r="F58" i="101" s="1"/>
  <c r="H137" i="101"/>
  <c r="H195" i="101" s="1"/>
  <c r="E59" i="101"/>
  <c r="E58" i="101" s="1"/>
  <c r="D195" i="101"/>
  <c r="F115" i="99"/>
  <c r="F114" i="99"/>
  <c r="F113" i="99"/>
  <c r="F112" i="99"/>
  <c r="F111" i="99"/>
  <c r="G110" i="99"/>
  <c r="E110" i="99"/>
  <c r="D110" i="99"/>
  <c r="D109" i="99" s="1"/>
  <c r="F109" i="99" s="1"/>
  <c r="G109" i="99"/>
  <c r="E109" i="99"/>
  <c r="F102" i="99"/>
  <c r="G101" i="99"/>
  <c r="G100" i="99" s="1"/>
  <c r="F101" i="99"/>
  <c r="E101" i="99"/>
  <c r="E100" i="99" s="1"/>
  <c r="D101" i="99"/>
  <c r="D100" i="99" s="1"/>
  <c r="F100" i="99" s="1"/>
  <c r="F99" i="99"/>
  <c r="F98" i="99"/>
  <c r="G97" i="99"/>
  <c r="G96" i="99" s="1"/>
  <c r="F97" i="99"/>
  <c r="E97" i="99"/>
  <c r="D97" i="99"/>
  <c r="E96" i="99"/>
  <c r="D96" i="99"/>
  <c r="F96" i="99" s="1"/>
  <c r="F95" i="99"/>
  <c r="F94" i="99"/>
  <c r="F93" i="99"/>
  <c r="F92" i="99"/>
  <c r="G91" i="99"/>
  <c r="E91" i="99"/>
  <c r="E90" i="99" s="1"/>
  <c r="E89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81" i="99" s="1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5" i="99" s="1"/>
  <c r="F64" i="99"/>
  <c r="F63" i="99"/>
  <c r="G62" i="99"/>
  <c r="E62" i="99"/>
  <c r="D62" i="99"/>
  <c r="F62" i="99" s="1"/>
  <c r="G60" i="99"/>
  <c r="F60" i="99"/>
  <c r="E60" i="99"/>
  <c r="D60" i="99"/>
  <c r="F59" i="99"/>
  <c r="F58" i="99"/>
  <c r="G57" i="99"/>
  <c r="E57" i="99"/>
  <c r="D57" i="99"/>
  <c r="F57" i="99" s="1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F43" i="99"/>
  <c r="E43" i="99"/>
  <c r="D43" i="99"/>
  <c r="F42" i="99"/>
  <c r="F41" i="99"/>
  <c r="G40" i="99"/>
  <c r="G39" i="99" s="1"/>
  <c r="G38" i="99" s="1"/>
  <c r="G37" i="99" s="1"/>
  <c r="F40" i="99"/>
  <c r="E40" i="99"/>
  <c r="D40" i="99"/>
  <c r="D39" i="99" s="1"/>
  <c r="E39" i="99"/>
  <c r="E38" i="99" s="1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F24" i="99" s="1"/>
  <c r="D24" i="99"/>
  <c r="F23" i="99"/>
  <c r="F22" i="99"/>
  <c r="F21" i="99"/>
  <c r="G20" i="99"/>
  <c r="G19" i="99" s="1"/>
  <c r="E20" i="99"/>
  <c r="D20" i="99"/>
  <c r="D19" i="99" s="1"/>
  <c r="F18" i="99"/>
  <c r="F17" i="99"/>
  <c r="G16" i="99"/>
  <c r="F16" i="99"/>
  <c r="E16" i="99"/>
  <c r="D16" i="99"/>
  <c r="F15" i="99"/>
  <c r="G14" i="99"/>
  <c r="E14" i="99"/>
  <c r="D14" i="99"/>
  <c r="D13" i="99" s="1"/>
  <c r="G13" i="99"/>
  <c r="G12" i="99" s="1"/>
  <c r="G11" i="99" s="1"/>
  <c r="G10" i="99" s="1"/>
  <c r="E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F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O28" i="97"/>
  <c r="F28" i="97"/>
  <c r="M27" i="97"/>
  <c r="M26" i="97" s="1"/>
  <c r="L27" i="97"/>
  <c r="K27" i="97"/>
  <c r="J27" i="97"/>
  <c r="J26" i="97" s="1"/>
  <c r="E27" i="97"/>
  <c r="E26" i="97" s="1"/>
  <c r="D27" i="97"/>
  <c r="D26" i="97" s="1"/>
  <c r="O24" i="97"/>
  <c r="F24" i="97"/>
  <c r="M23" i="97"/>
  <c r="J23" i="97"/>
  <c r="E23" i="97"/>
  <c r="D23" i="97"/>
  <c r="F22" i="97"/>
  <c r="M21" i="97"/>
  <c r="J21" i="97"/>
  <c r="E21" i="97"/>
  <c r="D21" i="97"/>
  <c r="D20" i="97" s="1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E15" i="97"/>
  <c r="E14" i="97" s="1"/>
  <c r="E13" i="97" s="1"/>
  <c r="D15" i="97"/>
  <c r="F15" i="97" s="1"/>
  <c r="J14" i="97"/>
  <c r="J13" i="97" s="1"/>
  <c r="D14" i="97"/>
  <c r="L12" i="97"/>
  <c r="K12" i="97"/>
  <c r="H189" i="95"/>
  <c r="G189" i="95"/>
  <c r="G188" i="95" s="1"/>
  <c r="F189" i="95"/>
  <c r="F188" i="95" s="1"/>
  <c r="E189" i="95"/>
  <c r="E188" i="95" s="1"/>
  <c r="D189" i="95"/>
  <c r="H188" i="95"/>
  <c r="F183" i="95"/>
  <c r="H176" i="95"/>
  <c r="H175" i="95" s="1"/>
  <c r="G176" i="95"/>
  <c r="G175" i="95" s="1"/>
  <c r="F176" i="95"/>
  <c r="F175" i="95" s="1"/>
  <c r="E176" i="95"/>
  <c r="D176" i="95"/>
  <c r="E175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E137" i="95" s="1"/>
  <c r="D139" i="95"/>
  <c r="F138" i="95"/>
  <c r="D138" i="95"/>
  <c r="D136" i="95"/>
  <c r="H135" i="95"/>
  <c r="H134" i="95" s="1"/>
  <c r="H133" i="95" s="1"/>
  <c r="G135" i="95"/>
  <c r="F135" i="95"/>
  <c r="F134" i="95" s="1"/>
  <c r="F133" i="95" s="1"/>
  <c r="E135" i="95"/>
  <c r="D135" i="95"/>
  <c r="G134" i="95"/>
  <c r="G133" i="95" s="1"/>
  <c r="E134" i="95"/>
  <c r="E133" i="95" s="1"/>
  <c r="H128" i="95"/>
  <c r="G128" i="95"/>
  <c r="F128" i="95"/>
  <c r="E128" i="95"/>
  <c r="D128" i="95"/>
  <c r="H127" i="95"/>
  <c r="H126" i="95" s="1"/>
  <c r="H115" i="95" s="1"/>
  <c r="G127" i="95"/>
  <c r="G126" i="95" s="1"/>
  <c r="G115" i="95" s="1"/>
  <c r="F127" i="95"/>
  <c r="E127" i="95"/>
  <c r="D127" i="95"/>
  <c r="F126" i="95"/>
  <c r="F115" i="95" s="1"/>
  <c r="E126" i="95"/>
  <c r="F122" i="95"/>
  <c r="E115" i="95"/>
  <c r="H113" i="95"/>
  <c r="G113" i="95"/>
  <c r="G112" i="95" s="1"/>
  <c r="F113" i="95"/>
  <c r="F112" i="95" s="1"/>
  <c r="E113" i="95"/>
  <c r="E112" i="95" s="1"/>
  <c r="E111" i="95" s="1"/>
  <c r="D113" i="95"/>
  <c r="D112" i="95" s="1"/>
  <c r="H112" i="95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G61" i="95"/>
  <c r="G60" i="95" s="1"/>
  <c r="F61" i="95"/>
  <c r="F60" i="95" s="1"/>
  <c r="E61" i="95"/>
  <c r="E60" i="95" s="1"/>
  <c r="D61" i="95"/>
  <c r="D60" i="95" s="1"/>
  <c r="H60" i="95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H37" i="95" s="1"/>
  <c r="G42" i="95"/>
  <c r="F42" i="95"/>
  <c r="E42" i="95"/>
  <c r="D42" i="95"/>
  <c r="H38" i="95"/>
  <c r="G38" i="95"/>
  <c r="G37" i="95" s="1"/>
  <c r="F38" i="95"/>
  <c r="F37" i="95" s="1"/>
  <c r="E38" i="95"/>
  <c r="E37" i="95" s="1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E14" i="95" s="1"/>
  <c r="D19" i="95"/>
  <c r="H15" i="95"/>
  <c r="G15" i="95"/>
  <c r="F15" i="95"/>
  <c r="E15" i="95"/>
  <c r="D15" i="95"/>
  <c r="D14" i="95"/>
  <c r="E115" i="116" l="1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F89" i="99" s="1"/>
  <c r="D12" i="99"/>
  <c r="F13" i="99"/>
  <c r="F39" i="99"/>
  <c r="D38" i="99"/>
  <c r="G89" i="99"/>
  <c r="G116" i="99" s="1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E59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F25" i="97" s="1"/>
  <c r="D19" i="97"/>
  <c r="F20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H13" i="95" s="1"/>
  <c r="H12" i="95" s="1"/>
  <c r="H11" i="95" s="1"/>
  <c r="E63" i="95"/>
  <c r="E59" i="95" s="1"/>
  <c r="E58" i="95" s="1"/>
  <c r="F63" i="95"/>
  <c r="F59" i="95" s="1"/>
  <c r="F58" i="95" s="1"/>
  <c r="F14" i="95"/>
  <c r="F13" i="95" s="1"/>
  <c r="F12" i="95" s="1"/>
  <c r="D63" i="95"/>
  <c r="G63" i="95"/>
  <c r="G59" i="95" s="1"/>
  <c r="G58" i="95" s="1"/>
  <c r="G14" i="95"/>
  <c r="G13" i="95" s="1"/>
  <c r="G12" i="95" s="1"/>
  <c r="G11" i="95" s="1"/>
  <c r="H63" i="95"/>
  <c r="H59" i="95" s="1"/>
  <c r="H58" i="95" s="1"/>
  <c r="H111" i="95"/>
  <c r="H137" i="95"/>
  <c r="H195" i="95" s="1"/>
  <c r="D59" i="95"/>
  <c r="F137" i="95"/>
  <c r="F111" i="95"/>
  <c r="F11" i="95" s="1"/>
  <c r="F195" i="95" s="1"/>
  <c r="G111" i="95"/>
  <c r="G137" i="95"/>
  <c r="D13" i="95"/>
  <c r="D175" i="95"/>
  <c r="D188" i="95"/>
  <c r="D134" i="95"/>
  <c r="D37" i="95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E52" i="93"/>
  <c r="D52" i="93"/>
  <c r="D51" i="93" s="1"/>
  <c r="F51" i="93" s="1"/>
  <c r="L51" i="93"/>
  <c r="K51" i="93"/>
  <c r="J51" i="93"/>
  <c r="E51" i="93"/>
  <c r="F50" i="93"/>
  <c r="O50" i="93" s="1"/>
  <c r="M49" i="93"/>
  <c r="M48" i="93" s="1"/>
  <c r="J49" i="93"/>
  <c r="J48" i="93" s="1"/>
  <c r="J25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F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E27" i="93"/>
  <c r="D27" i="93"/>
  <c r="F27" i="93" s="1"/>
  <c r="J26" i="93"/>
  <c r="E26" i="93"/>
  <c r="L25" i="93"/>
  <c r="K25" i="93"/>
  <c r="F24" i="93"/>
  <c r="O24" i="93" s="1"/>
  <c r="M23" i="93"/>
  <c r="O23" i="93" s="1"/>
  <c r="J23" i="93"/>
  <c r="J20" i="93" s="1"/>
  <c r="J19" i="93" s="1"/>
  <c r="J18" i="93" s="1"/>
  <c r="F23" i="93"/>
  <c r="E23" i="93"/>
  <c r="D23" i="93"/>
  <c r="F22" i="93"/>
  <c r="M21" i="93"/>
  <c r="M20" i="93" s="1"/>
  <c r="J21" i="93"/>
  <c r="F21" i="93"/>
  <c r="E21" i="93"/>
  <c r="D21" i="93"/>
  <c r="L20" i="93"/>
  <c r="K20" i="93"/>
  <c r="F20" i="93"/>
  <c r="E20" i="93"/>
  <c r="E19" i="93" s="1"/>
  <c r="E18" i="93" s="1"/>
  <c r="D20" i="93"/>
  <c r="D19" i="93"/>
  <c r="F19" i="93" s="1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F14" i="93"/>
  <c r="E14" i="93"/>
  <c r="E13" i="93" s="1"/>
  <c r="E12" i="93" s="1"/>
  <c r="D14" i="93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F137" i="92" s="1"/>
  <c r="E172" i="92"/>
  <c r="E171" i="92" s="1"/>
  <c r="E137" i="92" s="1"/>
  <c r="D172" i="92"/>
  <c r="D171" i="92"/>
  <c r="F156" i="92"/>
  <c r="E156" i="92"/>
  <c r="H139" i="92"/>
  <c r="G139" i="92"/>
  <c r="G138" i="92" s="1"/>
  <c r="F139" i="92"/>
  <c r="E139" i="92"/>
  <c r="D139" i="92"/>
  <c r="D138" i="92" s="1"/>
  <c r="H138" i="92"/>
  <c r="F138" i="92"/>
  <c r="E138" i="92"/>
  <c r="D136" i="92"/>
  <c r="H135" i="92"/>
  <c r="G135" i="92"/>
  <c r="G134" i="92" s="1"/>
  <c r="G133" i="92" s="1"/>
  <c r="F135" i="92"/>
  <c r="E135" i="92"/>
  <c r="D135" i="92"/>
  <c r="D134" i="92" s="1"/>
  <c r="D133" i="92" s="1"/>
  <c r="H134" i="92"/>
  <c r="H133" i="92" s="1"/>
  <c r="F134" i="92"/>
  <c r="E134" i="92"/>
  <c r="F133" i="92"/>
  <c r="E133" i="92"/>
  <c r="H128" i="92"/>
  <c r="G128" i="92"/>
  <c r="F128" i="92"/>
  <c r="E128" i="92"/>
  <c r="D128" i="92"/>
  <c r="H127" i="92"/>
  <c r="H126" i="92" s="1"/>
  <c r="H115" i="92" s="1"/>
  <c r="G127" i="92"/>
  <c r="G126" i="92" s="1"/>
  <c r="G115" i="92" s="1"/>
  <c r="F127" i="92"/>
  <c r="F126" i="92" s="1"/>
  <c r="F115" i="92" s="1"/>
  <c r="E127" i="92"/>
  <c r="D127" i="92"/>
  <c r="E126" i="92"/>
  <c r="D126" i="92"/>
  <c r="D115" i="92" s="1"/>
  <c r="D111" i="92" s="1"/>
  <c r="F122" i="92"/>
  <c r="E115" i="92"/>
  <c r="H113" i="92"/>
  <c r="H112" i="92" s="1"/>
  <c r="H111" i="92" s="1"/>
  <c r="G113" i="92"/>
  <c r="F113" i="92"/>
  <c r="E113" i="92"/>
  <c r="E112" i="92" s="1"/>
  <c r="E111" i="92" s="1"/>
  <c r="D113" i="92"/>
  <c r="G112" i="92"/>
  <c r="G111" i="92" s="1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G83" i="92"/>
  <c r="G122" i="92" s="1"/>
  <c r="G156" i="92" s="1"/>
  <c r="G183" i="92" s="1"/>
  <c r="F83" i="92"/>
  <c r="H71" i="92"/>
  <c r="G71" i="92"/>
  <c r="F71" i="92"/>
  <c r="E71" i="92"/>
  <c r="D71" i="92"/>
  <c r="H66" i="92"/>
  <c r="H63" i="92" s="1"/>
  <c r="G66" i="92"/>
  <c r="G63" i="92" s="1"/>
  <c r="F66" i="92"/>
  <c r="E66" i="92"/>
  <c r="D66" i="92"/>
  <c r="D63" i="92" s="1"/>
  <c r="D59" i="92" s="1"/>
  <c r="D58" i="92" s="1"/>
  <c r="H64" i="92"/>
  <c r="G64" i="92"/>
  <c r="F64" i="92"/>
  <c r="F63" i="92" s="1"/>
  <c r="E64" i="92"/>
  <c r="E63" i="92" s="1"/>
  <c r="E59" i="92" s="1"/>
  <c r="E58" i="92" s="1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F54" i="92"/>
  <c r="E54" i="92"/>
  <c r="E83" i="92" s="1"/>
  <c r="E122" i="92" s="1"/>
  <c r="E183" i="92" s="1"/>
  <c r="H42" i="92"/>
  <c r="G42" i="92"/>
  <c r="F42" i="92"/>
  <c r="E42" i="92"/>
  <c r="D42" i="92"/>
  <c r="H38" i="92"/>
  <c r="G38" i="92"/>
  <c r="G37" i="92" s="1"/>
  <c r="F38" i="92"/>
  <c r="F37" i="92" s="1"/>
  <c r="E38" i="92"/>
  <c r="D38" i="92"/>
  <c r="D37" i="92" s="1"/>
  <c r="H37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G14" i="92" s="1"/>
  <c r="G13" i="92" s="1"/>
  <c r="G12" i="92" s="1"/>
  <c r="F22" i="92"/>
  <c r="E22" i="92"/>
  <c r="D22" i="92"/>
  <c r="H19" i="92"/>
  <c r="G19" i="92"/>
  <c r="F19" i="92"/>
  <c r="E19" i="92"/>
  <c r="D19" i="92"/>
  <c r="H15" i="92"/>
  <c r="H14" i="92" s="1"/>
  <c r="H13" i="92" s="1"/>
  <c r="H12" i="92" s="1"/>
  <c r="G15" i="92"/>
  <c r="F15" i="92"/>
  <c r="E15" i="92"/>
  <c r="E14" i="92" s="1"/>
  <c r="E13" i="92" s="1"/>
  <c r="E12" i="92" s="1"/>
  <c r="D15" i="92"/>
  <c r="D14" i="92" s="1"/>
  <c r="F14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D97" i="90"/>
  <c r="D96" i="90" s="1"/>
  <c r="F96" i="90" s="1"/>
  <c r="E96" i="90"/>
  <c r="F95" i="90"/>
  <c r="F94" i="90"/>
  <c r="F93" i="90"/>
  <c r="F92" i="90"/>
  <c r="G91" i="90"/>
  <c r="F91" i="90"/>
  <c r="E91" i="90"/>
  <c r="E90" i="90" s="1"/>
  <c r="D91" i="90"/>
  <c r="G90" i="90"/>
  <c r="D90" i="90"/>
  <c r="F88" i="90"/>
  <c r="F87" i="90"/>
  <c r="F86" i="90"/>
  <c r="G85" i="90"/>
  <c r="G84" i="90" s="1"/>
  <c r="G83" i="90" s="1"/>
  <c r="E85" i="90"/>
  <c r="D85" i="90"/>
  <c r="D84" i="90" s="1"/>
  <c r="E84" i="90"/>
  <c r="E83" i="90" s="1"/>
  <c r="F82" i="90"/>
  <c r="G81" i="90"/>
  <c r="F81" i="90"/>
  <c r="E81" i="90"/>
  <c r="D81" i="90"/>
  <c r="F72" i="90"/>
  <c r="F71" i="90"/>
  <c r="G70" i="90"/>
  <c r="G39" i="90" s="1"/>
  <c r="G38" i="90" s="1"/>
  <c r="G37" i="90" s="1"/>
  <c r="F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9" i="90" s="1"/>
  <c r="F48" i="90"/>
  <c r="F47" i="90"/>
  <c r="F46" i="90"/>
  <c r="F45" i="90"/>
  <c r="F44" i="90"/>
  <c r="G43" i="90"/>
  <c r="F43" i="90"/>
  <c r="E43" i="90"/>
  <c r="E39" i="90" s="1"/>
  <c r="E38" i="90" s="1"/>
  <c r="D43" i="90"/>
  <c r="F42" i="90"/>
  <c r="F41" i="90"/>
  <c r="G40" i="90"/>
  <c r="E40" i="90"/>
  <c r="D40" i="90"/>
  <c r="D39" i="90" s="1"/>
  <c r="G34" i="90"/>
  <c r="G78" i="90" s="1"/>
  <c r="G107" i="90" s="1"/>
  <c r="F34" i="90"/>
  <c r="F78" i="90" s="1"/>
  <c r="F107" i="90" s="1"/>
  <c r="F27" i="90"/>
  <c r="F26" i="90"/>
  <c r="F25" i="90"/>
  <c r="G24" i="90"/>
  <c r="F24" i="90"/>
  <c r="E24" i="90"/>
  <c r="D24" i="90"/>
  <c r="F23" i="90"/>
  <c r="F22" i="90"/>
  <c r="F21" i="90"/>
  <c r="G20" i="90"/>
  <c r="G19" i="90" s="1"/>
  <c r="E20" i="90"/>
  <c r="D20" i="90"/>
  <c r="D19" i="90" s="1"/>
  <c r="F18" i="90"/>
  <c r="F17" i="90"/>
  <c r="G16" i="90"/>
  <c r="E16" i="90"/>
  <c r="D16" i="90"/>
  <c r="F16" i="90" s="1"/>
  <c r="F15" i="90"/>
  <c r="G14" i="90"/>
  <c r="E14" i="90"/>
  <c r="D14" i="90"/>
  <c r="F14" i="90" s="1"/>
  <c r="G13" i="90"/>
  <c r="G12" i="90" s="1"/>
  <c r="G11" i="90" s="1"/>
  <c r="E13" i="90"/>
  <c r="E11" i="108" l="1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D12" i="97"/>
  <c r="D59" i="97" s="1"/>
  <c r="F59" i="97" s="1"/>
  <c r="O14" i="97"/>
  <c r="M13" i="97"/>
  <c r="D18" i="97"/>
  <c r="F18" i="97" s="1"/>
  <c r="F12" i="97" s="1"/>
  <c r="F19" i="97"/>
  <c r="O25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20" i="93"/>
  <c r="M19" i="93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D13" i="92"/>
  <c r="D12" i="92" s="1"/>
  <c r="D11" i="92" s="1"/>
  <c r="H59" i="92"/>
  <c r="H58" i="92" s="1"/>
  <c r="H11" i="92" s="1"/>
  <c r="F13" i="92"/>
  <c r="F12" i="92" s="1"/>
  <c r="G59" i="92"/>
  <c r="G58" i="92" s="1"/>
  <c r="G11" i="92" s="1"/>
  <c r="E11" i="92"/>
  <c r="F59" i="92"/>
  <c r="F58" i="92" s="1"/>
  <c r="F111" i="92"/>
  <c r="H137" i="92"/>
  <c r="D137" i="92"/>
  <c r="E195" i="92"/>
  <c r="F109" i="90"/>
  <c r="E28" i="90"/>
  <c r="F28" i="90" s="1"/>
  <c r="E37" i="90"/>
  <c r="G10" i="90"/>
  <c r="G116" i="90" s="1"/>
  <c r="F39" i="90"/>
  <c r="D38" i="90"/>
  <c r="D89" i="90"/>
  <c r="F89" i="90" s="1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D115" i="108" l="1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7" i="90"/>
  <c r="F37" i="90" s="1"/>
  <c r="F38" i="90"/>
  <c r="E19" i="90"/>
  <c r="D12" i="90"/>
  <c r="F13" i="90"/>
  <c r="E9" i="108" l="1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<sst xmlns="http://schemas.openxmlformats.org/spreadsheetml/2006/main" count="2125" uniqueCount="356">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</sst>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1">
    <xf numFmtId="0" fontId="0" fillId="0" borderId="0" xfId="0" applyFont="1" applyFill="1" applyBorder="1"/>
    <xf numFmtId="0" fontId="15" fillId="2" borderId="0" xfId="28" applyFont="1" applyFill="1" applyBorder="1"/>
    <xf numFmtId="0" fontId="15" fillId="2" borderId="4" xfId="28" applyFont="1" applyFill="1" applyBorder="1"/>
    <xf numFmtId="164" fontId="15" fillId="2" borderId="0" xfId="29" applyFont="1" applyFill="1" applyBorder="1"/>
    <xf numFmtId="4" fontId="15" fillId="2" borderId="0" xfId="29" applyNumberFormat="1" applyFont="1" applyFill="1" applyBorder="1" applyAlignment="1">
      <alignment horizontal="right"/>
    </xf>
    <xf numFmtId="164" fontId="15" fillId="2" borderId="5" xfId="29" applyFont="1" applyFill="1" applyBorder="1"/>
    <xf numFmtId="0" fontId="16" fillId="2" borderId="4" xfId="28" applyFont="1" applyFill="1" applyBorder="1"/>
    <xf numFmtId="14" fontId="15" fillId="2" borderId="5" xfId="29" applyNumberFormat="1" applyFont="1" applyFill="1" applyBorder="1"/>
    <xf numFmtId="4" fontId="15" fillId="2" borderId="0" xfId="28" applyNumberFormat="1" applyFont="1" applyFill="1" applyBorder="1" applyAlignment="1">
      <alignment horizontal="right"/>
    </xf>
    <xf numFmtId="0" fontId="15" fillId="2" borderId="5" xfId="28" applyFont="1" applyFill="1" applyBorder="1"/>
    <xf numFmtId="0" fontId="15" fillId="2" borderId="30" xfId="28" applyFont="1" applyFill="1" applyBorder="1" applyAlignment="1">
      <alignment horizontal="center" vertical="center" wrapText="1"/>
    </xf>
    <xf numFmtId="0" fontId="15" fillId="2" borderId="31" xfId="28" applyFont="1" applyFill="1" applyBorder="1" applyAlignment="1">
      <alignment horizontal="center" vertical="center" wrapText="1"/>
    </xf>
    <xf numFmtId="164" fontId="15" fillId="2" borderId="31" xfId="29" applyFont="1" applyFill="1" applyBorder="1" applyAlignment="1">
      <alignment horizontal="center" vertical="center" wrapText="1"/>
    </xf>
    <xf numFmtId="4" fontId="15" fillId="2" borderId="31" xfId="29" applyNumberFormat="1" applyFont="1" applyFill="1" applyBorder="1" applyAlignment="1">
      <alignment horizontal="center" vertical="center" wrapText="1"/>
    </xf>
    <xf numFmtId="164" fontId="15" fillId="2" borderId="32" xfId="29" applyFont="1" applyFill="1" applyBorder="1" applyAlignment="1">
      <alignment horizontal="center" vertical="center" wrapText="1"/>
    </xf>
    <xf numFmtId="0" fontId="17" fillId="2" borderId="21" xfId="28" applyFont="1" applyFill="1" applyBorder="1" applyAlignment="1">
      <alignment horizontal="left"/>
    </xf>
    <xf numFmtId="0" fontId="17" fillId="2" borderId="22" xfId="28" applyFont="1" applyFill="1" applyBorder="1" applyAlignment="1">
      <alignment horizontal="center"/>
    </xf>
    <xf numFmtId="0" fontId="17" fillId="2" borderId="22" xfId="28" applyFont="1" applyFill="1" applyBorder="1" applyAlignment="1">
      <alignment horizontal="left"/>
    </xf>
    <xf numFmtId="164" fontId="17" fillId="2" borderId="38" xfId="28" applyNumberFormat="1" applyFont="1" applyFill="1" applyBorder="1" applyAlignment="1">
      <alignment horizontal="center"/>
    </xf>
    <xf numFmtId="4" fontId="18" fillId="2" borderId="36" xfId="28" applyNumberFormat="1" applyFont="1" applyFill="1" applyBorder="1" applyAlignment="1">
      <alignment horizontal="right"/>
    </xf>
    <xf numFmtId="164" fontId="17" fillId="2" borderId="39" xfId="28" applyNumberFormat="1" applyFont="1" applyFill="1" applyBorder="1" applyAlignment="1">
      <alignment horizontal="center"/>
    </xf>
    <xf numFmtId="164" fontId="17" fillId="2" borderId="23" xfId="28" applyNumberFormat="1" applyFont="1" applyFill="1" applyBorder="1" applyAlignment="1">
      <alignment horizontal="center"/>
    </xf>
    <xf numFmtId="0" fontId="18" fillId="2" borderId="12" xfId="28" applyFont="1" applyFill="1" applyBorder="1" applyAlignment="1">
      <alignment horizontal="left"/>
    </xf>
    <xf numFmtId="0" fontId="18" fillId="2" borderId="13" xfId="28" applyFont="1" applyFill="1" applyBorder="1"/>
    <xf numFmtId="39" fontId="18" fillId="2" borderId="13" xfId="29" applyNumberFormat="1" applyFont="1" applyFill="1" applyBorder="1" applyAlignment="1">
      <alignment horizontal="right"/>
    </xf>
    <xf numFmtId="4" fontId="18" fillId="2" borderId="13" xfId="29" applyNumberFormat="1" applyFont="1" applyFill="1" applyBorder="1" applyAlignment="1">
      <alignment horizontal="right"/>
    </xf>
    <xf numFmtId="39" fontId="18" fillId="2" borderId="14" xfId="29" applyNumberFormat="1" applyFont="1" applyFill="1" applyBorder="1" applyAlignment="1">
      <alignment horizontal="right"/>
    </xf>
    <xf numFmtId="0" fontId="18" fillId="2" borderId="15" xfId="28" applyFont="1" applyFill="1" applyBorder="1" applyAlignment="1">
      <alignment horizontal="left"/>
    </xf>
    <xf numFmtId="0" fontId="18" fillId="2" borderId="16" xfId="28" applyFont="1" applyFill="1" applyBorder="1"/>
    <xf numFmtId="39" fontId="18" fillId="2" borderId="16" xfId="29" applyNumberFormat="1" applyFont="1" applyFill="1" applyBorder="1" applyAlignment="1">
      <alignment horizontal="right"/>
    </xf>
    <xf numFmtId="4" fontId="18" fillId="2" borderId="16" xfId="29" applyNumberFormat="1" applyFont="1" applyFill="1" applyBorder="1" applyAlignment="1">
      <alignment horizontal="right"/>
    </xf>
    <xf numFmtId="39" fontId="18" fillId="2" borderId="17" xfId="29" applyNumberFormat="1" applyFont="1" applyFill="1" applyBorder="1" applyAlignment="1">
      <alignment horizontal="right"/>
    </xf>
    <xf numFmtId="4" fontId="18" fillId="2" borderId="16" xfId="28" applyNumberFormat="1" applyFont="1" applyFill="1" applyBorder="1" applyAlignment="1">
      <alignment horizontal="right"/>
    </xf>
    <xf numFmtId="0" fontId="18" fillId="2" borderId="16" xfId="28" applyFont="1" applyFill="1" applyBorder="1" applyAlignment="1">
      <alignment wrapText="1"/>
    </xf>
    <xf numFmtId="0" fontId="15" fillId="2" borderId="16" xfId="28" applyFont="1" applyFill="1" applyBorder="1" applyAlignment="1">
      <alignment wrapText="1"/>
    </xf>
    <xf numFmtId="0" fontId="18" fillId="2" borderId="18" xfId="28" applyFont="1" applyFill="1" applyBorder="1" applyAlignment="1">
      <alignment horizontal="left"/>
    </xf>
    <xf numFmtId="0" fontId="18" fillId="2" borderId="19" xfId="28" applyFont="1" applyFill="1" applyBorder="1"/>
    <xf numFmtId="164" fontId="18" fillId="2" borderId="19" xfId="29" applyFont="1" applyFill="1" applyBorder="1" applyAlignment="1">
      <alignment horizontal="right"/>
    </xf>
    <xf numFmtId="4" fontId="18" fillId="2" borderId="19" xfId="29" applyNumberFormat="1" applyFont="1" applyFill="1" applyBorder="1" applyAlignment="1">
      <alignment horizontal="right"/>
    </xf>
    <xf numFmtId="39" fontId="18" fillId="2" borderId="19" xfId="29" applyNumberFormat="1" applyFont="1" applyFill="1" applyBorder="1" applyAlignment="1">
      <alignment horizontal="right"/>
    </xf>
    <xf numFmtId="39" fontId="18" fillId="2" borderId="20" xfId="29" applyNumberFormat="1" applyFont="1" applyFill="1" applyBorder="1" applyAlignment="1">
      <alignment horizontal="right"/>
    </xf>
    <xf numFmtId="0" fontId="18" fillId="2" borderId="0" xfId="28" applyFont="1" applyFill="1" applyBorder="1" applyAlignment="1">
      <alignment horizontal="left"/>
    </xf>
    <xf numFmtId="0" fontId="18" fillId="2" borderId="0" xfId="28" applyFont="1" applyFill="1" applyBorder="1"/>
    <xf numFmtId="164" fontId="18" fillId="2" borderId="0" xfId="29" applyFont="1" applyFill="1" applyBorder="1" applyAlignment="1">
      <alignment horizontal="right"/>
    </xf>
    <xf numFmtId="4" fontId="18" fillId="2" borderId="0" xfId="28" applyNumberFormat="1" applyFont="1" applyFill="1" applyBorder="1" applyAlignment="1">
      <alignment horizontal="right"/>
    </xf>
    <xf numFmtId="39" fontId="18" fillId="2" borderId="0" xfId="29" applyNumberFormat="1" applyFont="1" applyFill="1" applyBorder="1" applyAlignment="1">
      <alignment horizontal="right"/>
    </xf>
    <xf numFmtId="0" fontId="15" fillId="2" borderId="27" xfId="28" applyFont="1" applyFill="1" applyBorder="1"/>
    <xf numFmtId="0" fontId="15" fillId="2" borderId="28" xfId="28" applyFont="1" applyFill="1" applyBorder="1"/>
    <xf numFmtId="164" fontId="15" fillId="2" borderId="28" xfId="29" applyFont="1" applyFill="1" applyBorder="1"/>
    <xf numFmtId="4" fontId="15" fillId="2" borderId="28" xfId="29" applyNumberFormat="1" applyFont="1" applyFill="1" applyBorder="1" applyAlignment="1">
      <alignment horizontal="right"/>
    </xf>
    <xf numFmtId="164" fontId="15" fillId="2" borderId="29" xfId="29" applyFont="1" applyFill="1" applyBorder="1"/>
    <xf numFmtId="0" fontId="15" fillId="2" borderId="40" xfId="28" applyFont="1" applyFill="1" applyBorder="1" applyAlignment="1">
      <alignment horizontal="center" vertical="center" wrapText="1"/>
    </xf>
    <xf numFmtId="0" fontId="15" fillId="2" borderId="41" xfId="28" applyFont="1" applyFill="1" applyBorder="1" applyAlignment="1">
      <alignment horizontal="center" vertical="center" wrapText="1"/>
    </xf>
    <xf numFmtId="164" fontId="15" fillId="2" borderId="41" xfId="29" applyFont="1" applyFill="1" applyBorder="1" applyAlignment="1">
      <alignment horizontal="center" vertical="center" wrapText="1"/>
    </xf>
    <xf numFmtId="4" fontId="15" fillId="2" borderId="41" xfId="29" applyNumberFormat="1" applyFont="1" applyFill="1" applyBorder="1" applyAlignment="1">
      <alignment horizontal="center" vertical="center" wrapText="1"/>
    </xf>
    <xf numFmtId="164" fontId="15" fillId="2" borderId="42" xfId="29" applyFont="1" applyFill="1" applyBorder="1" applyAlignment="1">
      <alignment horizontal="center" vertical="center" wrapText="1"/>
    </xf>
    <xf numFmtId="0" fontId="18" fillId="2" borderId="24" xfId="28" applyFont="1" applyFill="1" applyBorder="1" applyAlignment="1">
      <alignment horizontal="left"/>
    </xf>
    <xf numFmtId="0" fontId="18" fillId="2" borderId="25" xfId="28" applyFont="1" applyFill="1" applyBorder="1"/>
    <xf numFmtId="164" fontId="18" fillId="2" borderId="25" xfId="29" applyFont="1" applyFill="1" applyBorder="1" applyAlignment="1">
      <alignment horizontal="right"/>
    </xf>
    <xf numFmtId="4" fontId="18" fillId="2" borderId="25" xfId="29" applyNumberFormat="1" applyFont="1" applyFill="1" applyBorder="1" applyAlignment="1">
      <alignment horizontal="right"/>
    </xf>
    <xf numFmtId="39" fontId="18" fillId="2" borderId="25" xfId="29" applyNumberFormat="1" applyFont="1" applyFill="1" applyBorder="1" applyAlignment="1">
      <alignment horizontal="right"/>
    </xf>
    <xf numFmtId="164" fontId="18" fillId="2" borderId="26" xfId="29" applyFont="1" applyFill="1" applyBorder="1" applyAlignment="1">
      <alignment horizontal="right"/>
    </xf>
    <xf numFmtId="0" fontId="18" fillId="2" borderId="15" xfId="28" applyFont="1" applyFill="1" applyBorder="1" applyAlignment="1">
      <alignment horizontal="left" wrapText="1"/>
    </xf>
    <xf numFmtId="39" fontId="18" fillId="2" borderId="16" xfId="29" applyNumberFormat="1" applyFont="1" applyFill="1" applyBorder="1" applyAlignment="1">
      <alignment horizontal="right" wrapText="1"/>
    </xf>
    <xf numFmtId="4" fontId="18" fillId="2" borderId="16" xfId="28" applyNumberFormat="1" applyFont="1" applyFill="1" applyBorder="1" applyAlignment="1">
      <alignment horizontal="right" wrapText="1"/>
    </xf>
    <xf numFmtId="39" fontId="18" fillId="2" borderId="17" xfId="29" applyNumberFormat="1" applyFont="1" applyFill="1" applyBorder="1" applyAlignment="1">
      <alignment horizontal="right" wrapText="1"/>
    </xf>
    <xf numFmtId="0" fontId="15" fillId="2" borderId="0" xfId="28" applyFont="1" applyFill="1" applyBorder="1" applyAlignment="1">
      <alignment wrapText="1"/>
    </xf>
    <xf numFmtId="4" fontId="18" fillId="2" borderId="19" xfId="28" applyNumberFormat="1" applyFont="1" applyFill="1" applyBorder="1" applyAlignment="1">
      <alignment horizontal="right"/>
    </xf>
    <xf numFmtId="0" fontId="15" fillId="2" borderId="0" xfId="28" applyFont="1" applyFill="1" applyBorder="1" applyAlignment="1">
      <alignment horizontal="left"/>
    </xf>
    <xf numFmtId="39" fontId="15" fillId="2" borderId="0" xfId="29" applyNumberFormat="1" applyFont="1" applyFill="1" applyBorder="1" applyAlignment="1">
      <alignment horizontal="right"/>
    </xf>
    <xf numFmtId="0" fontId="15" fillId="2" borderId="0" xfId="28" applyFont="1" applyFill="1" applyBorder="1" applyAlignment="1">
      <alignment horizontal="center"/>
    </xf>
    <xf numFmtId="0" fontId="16" fillId="2" borderId="27" xfId="28" applyFont="1" applyFill="1" applyBorder="1"/>
    <xf numFmtId="4" fontId="18" fillId="2" borderId="25" xfId="28" applyNumberFormat="1" applyFont="1" applyFill="1" applyBorder="1" applyAlignment="1">
      <alignment horizontal="right"/>
    </xf>
    <xf numFmtId="39" fontId="18" fillId="2" borderId="26" xfId="29" applyNumberFormat="1" applyFont="1" applyFill="1" applyBorder="1" applyAlignment="1">
      <alignment horizontal="right"/>
    </xf>
    <xf numFmtId="0" fontId="18" fillId="2" borderId="33" xfId="28" applyFont="1" applyFill="1" applyBorder="1" applyAlignment="1">
      <alignment horizontal="left"/>
    </xf>
    <xf numFmtId="0" fontId="18" fillId="2" borderId="34" xfId="28" applyFont="1" applyFill="1" applyBorder="1"/>
    <xf numFmtId="39" fontId="18" fillId="2" borderId="34" xfId="29" applyNumberFormat="1" applyFont="1" applyFill="1" applyBorder="1" applyAlignment="1">
      <alignment horizontal="right"/>
    </xf>
    <xf numFmtId="4" fontId="18" fillId="2" borderId="34" xfId="28" applyNumberFormat="1" applyFont="1" applyFill="1" applyBorder="1" applyAlignment="1">
      <alignment horizontal="right"/>
    </xf>
    <xf numFmtId="39" fontId="18" fillId="2" borderId="35" xfId="29" applyNumberFormat="1" applyFont="1" applyFill="1" applyBorder="1" applyAlignment="1">
      <alignment horizontal="right"/>
    </xf>
    <xf numFmtId="0" fontId="17" fillId="2" borderId="21" xfId="28" applyFont="1" applyFill="1" applyBorder="1"/>
    <xf numFmtId="0" fontId="17" fillId="2" borderId="22" xfId="28" applyFont="1" applyFill="1" applyBorder="1"/>
    <xf numFmtId="39" fontId="17" fillId="2" borderId="22" xfId="29" applyNumberFormat="1" applyFont="1" applyFill="1" applyBorder="1" applyAlignment="1">
      <alignment horizontal="right"/>
    </xf>
    <xf numFmtId="4" fontId="18" fillId="2" borderId="22" xfId="28" applyNumberFormat="1" applyFont="1" applyFill="1" applyBorder="1" applyAlignment="1">
      <alignment horizontal="right"/>
    </xf>
    <xf numFmtId="39" fontId="17" fillId="2" borderId="23" xfId="29" applyNumberFormat="1" applyFont="1" applyFill="1" applyBorder="1" applyAlignment="1">
      <alignment horizontal="right"/>
    </xf>
    <xf numFmtId="0" fontId="18" fillId="2" borderId="13" xfId="28" applyFont="1" applyFill="1" applyBorder="1" applyAlignment="1">
      <alignment wrapText="1"/>
    </xf>
    <xf numFmtId="0" fontId="28" fillId="2" borderId="15" xfId="28" applyFont="1" applyFill="1" applyBorder="1" applyAlignment="1">
      <alignment horizontal="left"/>
    </xf>
    <xf numFmtId="0" fontId="28" fillId="2" borderId="16" xfId="28" applyFont="1" applyFill="1" applyBorder="1"/>
    <xf numFmtId="0" fontId="28" fillId="2" borderId="16" xfId="28" applyFont="1" applyFill="1" applyBorder="1" applyAlignment="1">
      <alignment wrapText="1"/>
    </xf>
    <xf numFmtId="0" fontId="18" fillId="2" borderId="19" xfId="28" applyFont="1" applyFill="1" applyBorder="1" applyAlignment="1">
      <alignment wrapText="1"/>
    </xf>
    <xf numFmtId="0" fontId="18" fillId="2" borderId="0" xfId="28" applyFont="1" applyFill="1" applyBorder="1" applyAlignment="1">
      <alignment wrapText="1"/>
    </xf>
    <xf numFmtId="0" fontId="18" fillId="2" borderId="25" xfId="28" applyFont="1" applyFill="1" applyBorder="1" applyAlignment="1">
      <alignment wrapText="1"/>
    </xf>
    <xf numFmtId="39" fontId="18" fillId="2" borderId="19" xfId="29" applyNumberFormat="1" applyFont="1" applyFill="1" applyBorder="1" applyAlignment="1">
      <alignment horizontal="right" wrapText="1"/>
    </xf>
    <xf numFmtId="4" fontId="18" fillId="2" borderId="19" xfId="28" applyNumberFormat="1" applyFont="1" applyFill="1" applyBorder="1" applyAlignment="1">
      <alignment horizontal="right" wrapText="1"/>
    </xf>
    <xf numFmtId="39" fontId="18" fillId="2" borderId="20" xfId="29" applyNumberFormat="1" applyFont="1" applyFill="1" applyBorder="1" applyAlignment="1">
      <alignment horizontal="right" wrapText="1"/>
    </xf>
    <xf numFmtId="39" fontId="17" fillId="2" borderId="43" xfId="29" applyNumberFormat="1" applyFont="1" applyFill="1" applyBorder="1" applyAlignment="1">
      <alignment horizontal="right"/>
    </xf>
    <xf numFmtId="4" fontId="17" fillId="2" borderId="43" xfId="29" applyNumberFormat="1" applyFont="1" applyFill="1" applyBorder="1" applyAlignment="1">
      <alignment horizontal="right"/>
    </xf>
    <xf numFmtId="0" fontId="19" fillId="2" borderId="4" xfId="28" applyFont="1" applyFill="1" applyBorder="1"/>
    <xf numFmtId="0" fontId="19" fillId="2" borderId="0" xfId="28" applyFont="1" applyFill="1" applyBorder="1"/>
    <xf numFmtId="164" fontId="19" fillId="2" borderId="0" xfId="29" applyFont="1" applyFill="1" applyBorder="1"/>
    <xf numFmtId="164" fontId="19" fillId="2" borderId="5" xfId="29" applyFont="1" applyFill="1" applyBorder="1"/>
    <xf numFmtId="0" fontId="20" fillId="2" borderId="4" xfId="28" applyFont="1" applyFill="1" applyBorder="1"/>
    <xf numFmtId="0" fontId="20" fillId="2" borderId="0" xfId="28" applyFont="1" applyFill="1" applyBorder="1"/>
    <xf numFmtId="0" fontId="20" fillId="2" borderId="5" xfId="28" applyFont="1" applyFill="1" applyBorder="1"/>
    <xf numFmtId="39" fontId="19" fillId="2" borderId="0" xfId="28" applyNumberFormat="1" applyFont="1" applyFill="1" applyBorder="1"/>
    <xf numFmtId="164" fontId="20" fillId="2" borderId="0" xfId="29" applyFont="1" applyFill="1" applyBorder="1"/>
    <xf numFmtId="4" fontId="20" fillId="2" borderId="0" xfId="29" applyNumberFormat="1" applyFont="1" applyFill="1" applyBorder="1" applyAlignment="1">
      <alignment horizontal="right"/>
    </xf>
    <xf numFmtId="0" fontId="19" fillId="2" borderId="5" xfId="28" applyFont="1" applyFill="1" applyBorder="1"/>
    <xf numFmtId="164" fontId="16" fillId="2" borderId="0" xfId="29" applyFont="1" applyFill="1" applyBorder="1"/>
    <xf numFmtId="0" fontId="15" fillId="2" borderId="28" xfId="28" applyFont="1" applyFill="1" applyBorder="1" applyAlignment="1">
      <alignment wrapText="1"/>
    </xf>
    <xf numFmtId="0" fontId="16" fillId="2" borderId="1" xfId="28" applyFont="1" applyFill="1" applyBorder="1"/>
    <xf numFmtId="0" fontId="15" fillId="2" borderId="2" xfId="28" applyFont="1" applyFill="1" applyBorder="1"/>
    <xf numFmtId="0" fontId="15" fillId="2" borderId="2" xfId="28" applyFont="1" applyFill="1" applyBorder="1" applyAlignment="1">
      <alignment wrapText="1"/>
    </xf>
    <xf numFmtId="164" fontId="15" fillId="2" borderId="2" xfId="29" applyFont="1" applyFill="1" applyBorder="1"/>
    <xf numFmtId="164" fontId="15" fillId="2" borderId="3" xfId="29" applyFont="1" applyFill="1" applyBorder="1"/>
    <xf numFmtId="0" fontId="15" fillId="2" borderId="21" xfId="28" applyFont="1" applyFill="1" applyBorder="1" applyAlignment="1">
      <alignment horizontal="center" vertical="center" wrapText="1"/>
    </xf>
    <xf numFmtId="0" fontId="15" fillId="2" borderId="22" xfId="28" applyFont="1" applyFill="1" applyBorder="1" applyAlignment="1">
      <alignment horizontal="center" vertical="center" wrapText="1"/>
    </xf>
    <xf numFmtId="164" fontId="15" fillId="2" borderId="22" xfId="29" applyFont="1" applyFill="1" applyBorder="1" applyAlignment="1">
      <alignment horizontal="center" vertical="center" wrapText="1"/>
    </xf>
    <xf numFmtId="164" fontId="15" fillId="2" borderId="23" xfId="29" applyFont="1" applyFill="1" applyBorder="1" applyAlignment="1">
      <alignment horizontal="center" vertical="center" wrapText="1"/>
    </xf>
    <xf numFmtId="0" fontId="17" fillId="2" borderId="22" xfId="28" applyFont="1" applyFill="1" applyBorder="1" applyAlignment="1">
      <alignment horizontal="left" wrapText="1"/>
    </xf>
    <xf numFmtId="0" fontId="16" fillId="2" borderId="0" xfId="28" applyFont="1" applyFill="1" applyBorder="1"/>
    <xf numFmtId="4" fontId="21" fillId="2" borderId="13" xfId="28" applyNumberFormat="1" applyFont="1" applyFill="1" applyBorder="1" applyAlignment="1">
      <alignment horizontal="right" vertical="center" wrapText="1" readingOrder="1"/>
    </xf>
    <xf numFmtId="4" fontId="21" fillId="2" borderId="14" xfId="28" applyNumberFormat="1" applyFont="1" applyFill="1" applyBorder="1" applyAlignment="1">
      <alignment horizontal="right" vertical="center" wrapText="1" readingOrder="1"/>
    </xf>
    <xf numFmtId="4" fontId="21" fillId="2" borderId="16" xfId="28" applyNumberFormat="1" applyFont="1" applyFill="1" applyBorder="1" applyAlignment="1">
      <alignment horizontal="right" vertical="center" wrapText="1" readingOrder="1"/>
    </xf>
    <xf numFmtId="4" fontId="21" fillId="2" borderId="17" xfId="28" applyNumberFormat="1" applyFont="1" applyFill="1" applyBorder="1" applyAlignment="1">
      <alignment horizontal="right" vertical="center" wrapText="1" readingOrder="1"/>
    </xf>
    <xf numFmtId="4" fontId="22" fillId="2" borderId="16" xfId="28" applyNumberFormat="1" applyFont="1" applyFill="1" applyBorder="1" applyAlignment="1">
      <alignment horizontal="right" vertical="center" wrapText="1" readingOrder="1"/>
    </xf>
    <xf numFmtId="4" fontId="22" fillId="2" borderId="17" xfId="28" applyNumberFormat="1" applyFont="1" applyFill="1" applyBorder="1" applyAlignment="1">
      <alignment horizontal="right" vertical="center" wrapText="1" readingOrder="1"/>
    </xf>
    <xf numFmtId="4" fontId="23" fillId="2" borderId="16" xfId="28" applyNumberFormat="1" applyFont="1" applyFill="1" applyBorder="1" applyAlignment="1">
      <alignment horizontal="right" vertical="center" wrapText="1" readingOrder="1"/>
    </xf>
    <xf numFmtId="4" fontId="21" fillId="2" borderId="19" xfId="28" applyNumberFormat="1" applyFont="1" applyFill="1" applyBorder="1" applyAlignment="1">
      <alignment horizontal="right" vertical="center" wrapText="1" readingOrder="1"/>
    </xf>
    <xf numFmtId="4" fontId="21" fillId="2" borderId="20" xfId="28" applyNumberFormat="1" applyFont="1" applyFill="1" applyBorder="1" applyAlignment="1">
      <alignment horizontal="right" vertical="center" wrapText="1" readingOrder="1"/>
    </xf>
    <xf numFmtId="4" fontId="21" fillId="2" borderId="0" xfId="28" applyNumberFormat="1" applyFont="1" applyFill="1" applyBorder="1" applyAlignment="1">
      <alignment horizontal="right" vertical="center" wrapText="1" readingOrder="1"/>
    </xf>
    <xf numFmtId="0" fontId="21" fillId="2" borderId="0" xfId="28" applyNumberFormat="1" applyFont="1" applyFill="1" applyBorder="1" applyAlignment="1">
      <alignment horizontal="right" vertical="center" wrapText="1" readingOrder="1"/>
    </xf>
    <xf numFmtId="4" fontId="24" fillId="2" borderId="0" xfId="28" applyNumberFormat="1" applyFont="1" applyFill="1" applyBorder="1" applyAlignment="1">
      <alignment vertical="top" wrapText="1" readingOrder="1"/>
    </xf>
    <xf numFmtId="0" fontId="16" fillId="2" borderId="6" xfId="28" applyFont="1" applyFill="1" applyBorder="1"/>
    <xf numFmtId="0" fontId="15" fillId="2" borderId="7" xfId="28" applyFont="1" applyFill="1" applyBorder="1"/>
    <xf numFmtId="0" fontId="15" fillId="2" borderId="7" xfId="28" applyFont="1" applyFill="1" applyBorder="1" applyAlignment="1">
      <alignment wrapText="1"/>
    </xf>
    <xf numFmtId="164" fontId="15" fillId="2" borderId="7" xfId="29" applyFont="1" applyFill="1" applyBorder="1"/>
    <xf numFmtId="164" fontId="15" fillId="2" borderId="8" xfId="29" applyFont="1" applyFill="1" applyBorder="1"/>
    <xf numFmtId="0" fontId="15" fillId="2" borderId="1" xfId="28" applyFont="1" applyFill="1" applyBorder="1" applyAlignment="1">
      <alignment horizontal="center" vertical="center" wrapText="1"/>
    </xf>
    <xf numFmtId="4" fontId="21" fillId="2" borderId="25" xfId="28" applyNumberFormat="1" applyFont="1" applyFill="1" applyBorder="1" applyAlignment="1">
      <alignment horizontal="right" vertical="center" wrapText="1" readingOrder="1"/>
    </xf>
    <xf numFmtId="4" fontId="21" fillId="2" borderId="26" xfId="28" applyNumberFormat="1" applyFont="1" applyFill="1" applyBorder="1" applyAlignment="1">
      <alignment horizontal="right" vertical="center" wrapText="1" readingOrder="1"/>
    </xf>
    <xf numFmtId="0" fontId="28" fillId="2" borderId="0" xfId="28" applyFont="1" applyFill="1" applyAlignment="1">
      <alignment horizontal="justify" vertical="center"/>
    </xf>
    <xf numFmtId="0" fontId="15" fillId="2" borderId="6" xfId="28" applyFont="1" applyFill="1" applyBorder="1" applyAlignment="1">
      <alignment horizontal="center" vertical="center" wrapText="1"/>
    </xf>
    <xf numFmtId="0" fontId="18" fillId="2" borderId="34" xfId="28" applyFont="1" applyFill="1" applyBorder="1" applyAlignment="1">
      <alignment wrapText="1"/>
    </xf>
    <xf numFmtId="0" fontId="17" fillId="2" borderId="22" xfId="28" applyFont="1" applyFill="1" applyBorder="1" applyAlignment="1">
      <alignment wrapText="1"/>
    </xf>
    <xf numFmtId="165" fontId="15" fillId="2" borderId="0" xfId="28" applyNumberFormat="1" applyFont="1" applyFill="1" applyBorder="1"/>
    <xf numFmtId="4" fontId="15" fillId="2" borderId="0" xfId="28" applyNumberFormat="1" applyFont="1" applyFill="1" applyBorder="1"/>
    <xf numFmtId="0" fontId="25" fillId="2" borderId="0" xfId="28" applyFont="1" applyFill="1" applyBorder="1"/>
    <xf numFmtId="0" fontId="25" fillId="2" borderId="0" xfId="28" applyFont="1" applyFill="1" applyBorder="1" applyAlignment="1">
      <alignment wrapText="1"/>
    </xf>
    <xf numFmtId="164" fontId="25" fillId="2" borderId="0" xfId="29" applyFont="1" applyFill="1" applyBorder="1"/>
    <xf numFmtId="39" fontId="17" fillId="2" borderId="30" xfId="29" applyNumberFormat="1" applyFont="1" applyFill="1" applyBorder="1" applyAlignment="1">
      <alignment horizontal="right"/>
    </xf>
    <xf numFmtId="39" fontId="17" fillId="2" borderId="37" xfId="29" applyNumberFormat="1" applyFont="1" applyFill="1" applyBorder="1" applyAlignment="1">
      <alignment horizontal="right"/>
    </xf>
    <xf numFmtId="0" fontId="15" fillId="2" borderId="1" xfId="28" applyFont="1" applyFill="1" applyBorder="1"/>
    <xf numFmtId="4" fontId="15" fillId="2" borderId="2" xfId="29" applyNumberFormat="1" applyFont="1" applyFill="1" applyBorder="1"/>
    <xf numFmtId="164" fontId="25" fillId="2" borderId="2" xfId="29" applyFont="1" applyFill="1" applyBorder="1"/>
    <xf numFmtId="39" fontId="15" fillId="2" borderId="0" xfId="28" applyNumberFormat="1" applyFont="1" applyFill="1" applyBorder="1"/>
    <xf numFmtId="0" fontId="16" fillId="2" borderId="0" xfId="28" applyFont="1" applyFill="1" applyBorder="1" applyAlignment="1">
      <alignment wrapText="1"/>
    </xf>
    <xf numFmtId="164" fontId="25" fillId="2" borderId="5" xfId="29" applyFont="1" applyFill="1" applyBorder="1"/>
    <xf numFmtId="0" fontId="26" fillId="2" borderId="0" xfId="28" applyFont="1" applyFill="1" applyBorder="1"/>
    <xf numFmtId="0" fontId="16" fillId="2" borderId="28" xfId="28" applyFont="1" applyFill="1" applyBorder="1" applyAlignment="1">
      <alignment wrapText="1"/>
    </xf>
    <xf numFmtId="164" fontId="16" fillId="2" borderId="28" xfId="29" applyFont="1" applyFill="1" applyBorder="1"/>
    <xf numFmtId="4" fontId="15" fillId="2" borderId="2" xfId="28" applyNumberFormat="1" applyFont="1" applyFill="1" applyBorder="1"/>
    <xf numFmtId="4" fontId="15" fillId="2" borderId="28" xfId="28" applyNumberFormat="1" applyFont="1" applyFill="1" applyBorder="1"/>
    <xf numFmtId="0" fontId="25" fillId="2" borderId="21" xfId="28" applyFont="1" applyFill="1" applyBorder="1" applyAlignment="1">
      <alignment horizontal="center" vertical="center" wrapText="1"/>
    </xf>
    <xf numFmtId="0" fontId="25" fillId="2" borderId="22" xfId="28" applyFont="1" applyFill="1" applyBorder="1" applyAlignment="1">
      <alignment horizontal="center" vertical="center" wrapText="1"/>
    </xf>
    <xf numFmtId="164" fontId="25" fillId="2" borderId="22" xfId="29" applyFont="1" applyFill="1" applyBorder="1" applyAlignment="1">
      <alignment horizontal="center" vertical="center" wrapText="1"/>
    </xf>
    <xf numFmtId="4" fontId="25" fillId="2" borderId="22" xfId="29" applyNumberFormat="1" applyFont="1" applyFill="1" applyBorder="1" applyAlignment="1">
      <alignment horizontal="center" vertical="center" wrapText="1"/>
    </xf>
    <xf numFmtId="164" fontId="25" fillId="2" borderId="23" xfId="29" applyFont="1" applyFill="1" applyBorder="1" applyAlignment="1">
      <alignment horizontal="center" vertical="center" wrapText="1"/>
    </xf>
    <xf numFmtId="164" fontId="17" fillId="2" borderId="22" xfId="28" applyNumberFormat="1" applyFont="1" applyFill="1" applyBorder="1" applyAlignment="1">
      <alignment horizontal="right"/>
    </xf>
    <xf numFmtId="4" fontId="17" fillId="2" borderId="22" xfId="28" applyNumberFormat="1" applyFont="1" applyFill="1" applyBorder="1" applyAlignment="1">
      <alignment horizontal="right"/>
    </xf>
    <xf numFmtId="0" fontId="17" fillId="2" borderId="22" xfId="28" applyFont="1" applyFill="1" applyBorder="1" applyAlignment="1">
      <alignment horizontal="right"/>
    </xf>
    <xf numFmtId="164" fontId="17" fillId="2" borderId="23" xfId="28" applyNumberFormat="1" applyFont="1" applyFill="1" applyBorder="1" applyAlignment="1">
      <alignment horizontal="right"/>
    </xf>
    <xf numFmtId="9" fontId="15" fillId="2" borderId="0" xfId="30" applyFont="1" applyFill="1" applyBorder="1"/>
    <xf numFmtId="0" fontId="18" fillId="2" borderId="25" xfId="28" applyFont="1" applyFill="1" applyBorder="1" applyAlignment="1">
      <alignment horizontal="left"/>
    </xf>
    <xf numFmtId="4" fontId="18" fillId="2" borderId="26" xfId="29" applyNumberFormat="1" applyFont="1" applyFill="1" applyBorder="1" applyAlignment="1">
      <alignment horizontal="right"/>
    </xf>
    <xf numFmtId="0" fontId="18" fillId="2" borderId="16" xfId="28" applyFont="1" applyFill="1" applyBorder="1" applyAlignment="1">
      <alignment horizontal="left"/>
    </xf>
    <xf numFmtId="164" fontId="18" fillId="2" borderId="16" xfId="29" applyFont="1" applyFill="1" applyBorder="1" applyAlignment="1">
      <alignment horizontal="right"/>
    </xf>
    <xf numFmtId="4" fontId="18" fillId="2" borderId="17" xfId="29" applyNumberFormat="1" applyFont="1" applyFill="1" applyBorder="1" applyAlignment="1">
      <alignment horizontal="right"/>
    </xf>
    <xf numFmtId="4" fontId="18" fillId="2" borderId="34" xfId="29" applyNumberFormat="1" applyFont="1" applyFill="1" applyBorder="1" applyAlignment="1">
      <alignment horizontal="right"/>
    </xf>
    <xf numFmtId="0" fontId="18" fillId="2" borderId="34" xfId="28" applyFont="1" applyFill="1" applyBorder="1" applyAlignment="1">
      <alignment horizontal="right"/>
    </xf>
    <xf numFmtId="4" fontId="18" fillId="2" borderId="35" xfId="29" applyNumberFormat="1" applyFont="1" applyFill="1" applyBorder="1" applyAlignment="1">
      <alignment horizontal="right"/>
    </xf>
    <xf numFmtId="164" fontId="17" fillId="2" borderId="21" xfId="29" applyFont="1" applyFill="1" applyBorder="1"/>
    <xf numFmtId="164" fontId="17" fillId="2" borderId="22" xfId="29" applyFont="1" applyFill="1" applyBorder="1" applyAlignment="1">
      <alignment horizontal="right"/>
    </xf>
    <xf numFmtId="4" fontId="17" fillId="2" borderId="22" xfId="29" applyNumberFormat="1" applyFont="1" applyFill="1" applyBorder="1" applyAlignment="1">
      <alignment horizontal="right"/>
    </xf>
    <xf numFmtId="164" fontId="17" fillId="2" borderId="23" xfId="29" applyFont="1" applyFill="1" applyBorder="1" applyAlignment="1">
      <alignment horizontal="right"/>
    </xf>
    <xf numFmtId="164" fontId="18" fillId="2" borderId="13" xfId="29" applyFont="1" applyFill="1" applyBorder="1" applyAlignment="1">
      <alignment horizontal="right"/>
    </xf>
    <xf numFmtId="4" fontId="18" fillId="2" borderId="14" xfId="29" applyNumberFormat="1" applyFont="1" applyFill="1" applyBorder="1" applyAlignment="1">
      <alignment horizontal="right"/>
    </xf>
    <xf numFmtId="164" fontId="18" fillId="2" borderId="17" xfId="29" applyFont="1" applyFill="1" applyBorder="1" applyAlignment="1">
      <alignment horizontal="right"/>
    </xf>
    <xf numFmtId="4" fontId="18" fillId="2" borderId="20" xfId="29" applyNumberFormat="1" applyFont="1" applyFill="1" applyBorder="1" applyAlignment="1">
      <alignment horizontal="right"/>
    </xf>
    <xf numFmtId="4" fontId="18" fillId="2" borderId="0" xfId="29" applyNumberFormat="1" applyFont="1" applyFill="1" applyBorder="1" applyAlignment="1">
      <alignment horizontal="right"/>
    </xf>
    <xf numFmtId="164" fontId="15" fillId="2" borderId="0" xfId="29" applyFont="1" applyFill="1" applyBorder="1" applyAlignment="1">
      <alignment horizontal="right"/>
    </xf>
    <xf numFmtId="164" fontId="15" fillId="2" borderId="0" xfId="28" applyNumberFormat="1" applyFont="1" applyFill="1" applyBorder="1"/>
    <xf numFmtId="0" fontId="25" fillId="2" borderId="30" xfId="28" applyFont="1" applyFill="1" applyBorder="1" applyAlignment="1">
      <alignment horizontal="center" vertical="center" wrapText="1"/>
    </xf>
    <xf numFmtId="0" fontId="25" fillId="2" borderId="31" xfId="28" applyFont="1" applyFill="1" applyBorder="1" applyAlignment="1">
      <alignment horizontal="center" vertical="center" wrapText="1"/>
    </xf>
    <xf numFmtId="164" fontId="25" fillId="2" borderId="31" xfId="29" applyFont="1" applyFill="1" applyBorder="1" applyAlignment="1">
      <alignment horizontal="center" vertical="center" wrapText="1"/>
    </xf>
    <xf numFmtId="4" fontId="25" fillId="2" borderId="31" xfId="29" applyNumberFormat="1" applyFont="1" applyFill="1" applyBorder="1" applyAlignment="1">
      <alignment horizontal="center" vertical="center" wrapText="1"/>
    </xf>
    <xf numFmtId="164" fontId="25" fillId="2" borderId="32" xfId="29" applyFont="1" applyFill="1" applyBorder="1" applyAlignment="1">
      <alignment horizontal="center" vertical="center" wrapText="1"/>
    </xf>
    <xf numFmtId="0" fontId="18" fillId="2" borderId="24" xfId="28" applyFont="1" applyFill="1" applyBorder="1" applyAlignment="1">
      <alignment horizontal="left" wrapText="1"/>
    </xf>
    <xf numFmtId="164" fontId="18" fillId="2" borderId="25" xfId="29" applyFont="1" applyFill="1" applyBorder="1" applyAlignment="1">
      <alignment horizontal="right" wrapText="1"/>
    </xf>
    <xf numFmtId="39" fontId="18" fillId="2" borderId="25" xfId="29" applyNumberFormat="1" applyFont="1" applyFill="1" applyBorder="1" applyAlignment="1">
      <alignment horizontal="right" wrapText="1"/>
    </xf>
    <xf numFmtId="164" fontId="18" fillId="2" borderId="16" xfId="29" applyFont="1" applyFill="1" applyBorder="1" applyAlignment="1">
      <alignment horizontal="right" wrapText="1"/>
    </xf>
    <xf numFmtId="39" fontId="15" fillId="2" borderId="0" xfId="28" applyNumberFormat="1" applyFont="1" applyFill="1" applyBorder="1" applyAlignment="1">
      <alignment wrapText="1"/>
    </xf>
    <xf numFmtId="164" fontId="18" fillId="2" borderId="17" xfId="29" applyFont="1" applyFill="1" applyBorder="1" applyAlignment="1">
      <alignment horizontal="right" wrapText="1"/>
    </xf>
    <xf numFmtId="39" fontId="28" fillId="2" borderId="16" xfId="29" applyNumberFormat="1" applyFont="1" applyFill="1" applyBorder="1" applyAlignment="1">
      <alignment horizontal="right"/>
    </xf>
    <xf numFmtId="39" fontId="28" fillId="2" borderId="17" xfId="29" applyNumberFormat="1" applyFont="1" applyFill="1" applyBorder="1" applyAlignment="1">
      <alignment horizontal="right"/>
    </xf>
    <xf numFmtId="164" fontId="15" fillId="2" borderId="0" xfId="28" applyNumberFormat="1" applyFont="1" applyFill="1" applyBorder="1" applyAlignment="1">
      <alignment wrapText="1"/>
    </xf>
    <xf numFmtId="0" fontId="18" fillId="2" borderId="18" xfId="28" applyFont="1" applyFill="1" applyBorder="1" applyAlignment="1">
      <alignment horizontal="left" wrapText="1"/>
    </xf>
    <xf numFmtId="164" fontId="18" fillId="2" borderId="19" xfId="29" applyFont="1" applyFill="1" applyBorder="1" applyAlignment="1">
      <alignment horizontal="right" wrapText="1"/>
    </xf>
    <xf numFmtId="4" fontId="18" fillId="2" borderId="19" xfId="29" applyNumberFormat="1" applyFont="1" applyFill="1" applyBorder="1" applyAlignment="1">
      <alignment horizontal="right" wrapText="1"/>
    </xf>
    <xf numFmtId="164" fontId="17" fillId="2" borderId="9" xfId="29" applyFont="1" applyFill="1" applyBorder="1"/>
    <xf numFmtId="164" fontId="17" fillId="2" borderId="10" xfId="29" applyFont="1" applyFill="1" applyBorder="1" applyAlignment="1">
      <alignment horizontal="right"/>
    </xf>
    <xf numFmtId="164" fontId="17" fillId="2" borderId="10" xfId="29" applyFont="1" applyFill="1" applyBorder="1"/>
    <xf numFmtId="164" fontId="17" fillId="2" borderId="43" xfId="29" applyFont="1" applyFill="1" applyBorder="1"/>
    <xf numFmtId="4" fontId="15" fillId="2" borderId="2" xfId="29" applyNumberFormat="1" applyFont="1" applyFill="1" applyBorder="1" applyAlignment="1">
      <alignment horizontal="right"/>
    </xf>
    <xf numFmtId="164" fontId="27" fillId="2" borderId="0" xfId="29" applyFont="1" applyFill="1" applyBorder="1"/>
    <xf numFmtId="164" fontId="20" fillId="2" borderId="5" xfId="29" applyFont="1" applyFill="1" applyBorder="1"/>
    <xf numFmtId="0" fontId="25" fillId="2" borderId="28" xfId="28" applyFont="1" applyFill="1" applyBorder="1"/>
    <xf numFmtId="4" fontId="25" fillId="2" borderId="28" xfId="28" applyNumberFormat="1" applyFont="1" applyFill="1" applyBorder="1"/>
    <xf numFmtId="164" fontId="25" fillId="2" borderId="28" xfId="29" applyFont="1" applyFill="1" applyBorder="1"/>
    <xf numFmtId="164" fontId="25" fillId="2" borderId="29" xfId="29" applyFont="1" applyFill="1" applyBorder="1"/>
    <xf numFmtId="0" fontId="15" fillId="2" borderId="0" xfId="31" applyFont="1" applyFill="1" applyBorder="1"/>
    <xf numFmtId="0" fontId="15" fillId="2" borderId="0" xfId="31" applyFont="1" applyFill="1" applyBorder="1" applyAlignment="1">
      <alignment wrapText="1"/>
    </xf>
    <xf numFmtId="164" fontId="15" fillId="2" borderId="0" xfId="32" applyFont="1" applyFill="1" applyBorder="1"/>
    <xf numFmtId="0" fontId="15" fillId="2" borderId="4" xfId="31" applyFont="1" applyFill="1" applyBorder="1"/>
    <xf numFmtId="164" fontId="15" fillId="2" borderId="5" xfId="32" applyFont="1" applyFill="1" applyBorder="1"/>
    <xf numFmtId="0" fontId="16" fillId="2" borderId="4" xfId="31" applyFont="1" applyFill="1" applyBorder="1"/>
    <xf numFmtId="14" fontId="15" fillId="2" borderId="5" xfId="32" applyNumberFormat="1" applyFont="1" applyFill="1" applyBorder="1"/>
    <xf numFmtId="0" fontId="15" fillId="2" borderId="27" xfId="31" applyFont="1" applyFill="1" applyBorder="1"/>
    <xf numFmtId="0" fontId="15" fillId="2" borderId="28" xfId="31" applyFont="1" applyFill="1" applyBorder="1"/>
    <xf numFmtId="0" fontId="15" fillId="2" borderId="28" xfId="31" applyFont="1" applyFill="1" applyBorder="1" applyAlignment="1">
      <alignment wrapText="1"/>
    </xf>
    <xf numFmtId="164" fontId="15" fillId="2" borderId="28" xfId="32" applyFont="1" applyFill="1" applyBorder="1"/>
    <xf numFmtId="164" fontId="15" fillId="2" borderId="29" xfId="32" applyFont="1" applyFill="1" applyBorder="1"/>
    <xf numFmtId="0" fontId="16" fillId="2" borderId="1" xfId="31" applyFont="1" applyFill="1" applyBorder="1"/>
    <xf numFmtId="0" fontId="15" fillId="2" borderId="2" xfId="31" applyFont="1" applyFill="1" applyBorder="1"/>
    <xf numFmtId="0" fontId="15" fillId="2" borderId="2" xfId="31" applyFont="1" applyFill="1" applyBorder="1" applyAlignment="1">
      <alignment wrapText="1"/>
    </xf>
    <xf numFmtId="164" fontId="15" fillId="2" borderId="2" xfId="32" applyFont="1" applyFill="1" applyBorder="1"/>
    <xf numFmtId="164" fontId="15" fillId="2" borderId="3" xfId="32" applyFont="1" applyFill="1" applyBorder="1"/>
    <xf numFmtId="0" fontId="15" fillId="2" borderId="21" xfId="31" applyFont="1" applyFill="1" applyBorder="1" applyAlignment="1">
      <alignment horizontal="center" vertical="center" wrapText="1"/>
    </xf>
    <xf numFmtId="0" fontId="15" fillId="2" borderId="22" xfId="31" applyFont="1" applyFill="1" applyBorder="1" applyAlignment="1">
      <alignment horizontal="center" vertical="center" wrapText="1"/>
    </xf>
    <xf numFmtId="164" fontId="15" fillId="2" borderId="22" xfId="32" applyFont="1" applyFill="1" applyBorder="1" applyAlignment="1">
      <alignment horizontal="center" vertical="center" wrapText="1"/>
    </xf>
    <xf numFmtId="164" fontId="15" fillId="2" borderId="23" xfId="32" applyFont="1" applyFill="1" applyBorder="1" applyAlignment="1">
      <alignment horizontal="center" vertical="center" wrapText="1"/>
    </xf>
    <xf numFmtId="0" fontId="17" fillId="2" borderId="21" xfId="31" applyFont="1" applyFill="1" applyBorder="1" applyAlignment="1">
      <alignment horizontal="left"/>
    </xf>
    <xf numFmtId="0" fontId="17" fillId="2" borderId="22" xfId="31" applyFont="1" applyFill="1" applyBorder="1" applyAlignment="1">
      <alignment horizontal="center"/>
    </xf>
    <xf numFmtId="0" fontId="17" fillId="2" borderId="22" xfId="31" applyFont="1" applyFill="1" applyBorder="1" applyAlignment="1">
      <alignment horizontal="left" wrapText="1"/>
    </xf>
    <xf numFmtId="39" fontId="17" fillId="2" borderId="22" xfId="32" applyNumberFormat="1" applyFont="1" applyFill="1" applyBorder="1" applyAlignment="1">
      <alignment horizontal="right"/>
    </xf>
    <xf numFmtId="39" fontId="17" fillId="2" borderId="23" xfId="32" applyNumberFormat="1" applyFont="1" applyFill="1" applyBorder="1" applyAlignment="1">
      <alignment horizontal="right"/>
    </xf>
    <xf numFmtId="0" fontId="16" fillId="2" borderId="0" xfId="31" applyFont="1" applyFill="1" applyBorder="1"/>
    <xf numFmtId="0" fontId="18" fillId="2" borderId="12" xfId="31" applyFont="1" applyFill="1" applyBorder="1" applyAlignment="1">
      <alignment horizontal="left"/>
    </xf>
    <xf numFmtId="0" fontId="18" fillId="2" borderId="13" xfId="31" applyFont="1" applyFill="1" applyBorder="1"/>
    <xf numFmtId="0" fontId="18" fillId="2" borderId="13" xfId="31" applyFont="1" applyFill="1" applyBorder="1" applyAlignment="1">
      <alignment wrapText="1"/>
    </xf>
    <xf numFmtId="4" fontId="21" fillId="2" borderId="13" xfId="31" applyNumberFormat="1" applyFont="1" applyFill="1" applyBorder="1" applyAlignment="1">
      <alignment horizontal="right" vertical="center" wrapText="1" readingOrder="1"/>
    </xf>
    <xf numFmtId="4" fontId="21" fillId="2" borderId="14" xfId="31" applyNumberFormat="1" applyFont="1" applyFill="1" applyBorder="1" applyAlignment="1">
      <alignment horizontal="right" vertical="center" wrapText="1" readingOrder="1"/>
    </xf>
    <xf numFmtId="0" fontId="18" fillId="2" borderId="15" xfId="31" applyFont="1" applyFill="1" applyBorder="1" applyAlignment="1">
      <alignment horizontal="left"/>
    </xf>
    <xf numFmtId="0" fontId="18" fillId="2" borderId="16" xfId="31" applyFont="1" applyFill="1" applyBorder="1"/>
    <xf numFmtId="0" fontId="18" fillId="2" borderId="16" xfId="31" applyFont="1" applyFill="1" applyBorder="1" applyAlignment="1">
      <alignment wrapText="1"/>
    </xf>
    <xf numFmtId="4" fontId="21" fillId="2" borderId="16" xfId="31" applyNumberFormat="1" applyFont="1" applyFill="1" applyBorder="1" applyAlignment="1">
      <alignment horizontal="right" vertical="center" wrapText="1" readingOrder="1"/>
    </xf>
    <xf numFmtId="4" fontId="21" fillId="2" borderId="17" xfId="31" applyNumberFormat="1" applyFont="1" applyFill="1" applyBorder="1" applyAlignment="1">
      <alignment horizontal="right" vertical="center" wrapText="1" readingOrder="1"/>
    </xf>
    <xf numFmtId="4" fontId="22" fillId="2" borderId="16" xfId="31" applyNumberFormat="1" applyFont="1" applyFill="1" applyBorder="1" applyAlignment="1">
      <alignment horizontal="right" vertical="center" wrapText="1" readingOrder="1"/>
    </xf>
    <xf numFmtId="4" fontId="15" fillId="2" borderId="0" xfId="31" applyNumberFormat="1" applyFont="1" applyFill="1" applyBorder="1"/>
    <xf numFmtId="4" fontId="22" fillId="2" borderId="17" xfId="31" applyNumberFormat="1" applyFont="1" applyFill="1" applyBorder="1" applyAlignment="1">
      <alignment horizontal="right" vertical="center" wrapText="1" readingOrder="1"/>
    </xf>
    <xf numFmtId="4" fontId="23" fillId="2" borderId="16" xfId="31" applyNumberFormat="1" applyFont="1" applyFill="1" applyBorder="1" applyAlignment="1">
      <alignment horizontal="right" vertical="center" wrapText="1" readingOrder="1"/>
    </xf>
    <xf numFmtId="0" fontId="18" fillId="2" borderId="18" xfId="31" applyFont="1" applyFill="1" applyBorder="1" applyAlignment="1">
      <alignment horizontal="left"/>
    </xf>
    <xf numFmtId="0" fontId="18" fillId="2" borderId="19" xfId="31" applyFont="1" applyFill="1" applyBorder="1"/>
    <xf numFmtId="0" fontId="18" fillId="2" borderId="19" xfId="31" applyFont="1" applyFill="1" applyBorder="1" applyAlignment="1">
      <alignment wrapText="1"/>
    </xf>
    <xf numFmtId="4" fontId="21" fillId="2" borderId="19" xfId="31" applyNumberFormat="1" applyFont="1" applyFill="1" applyBorder="1" applyAlignment="1">
      <alignment horizontal="right" vertical="center" wrapText="1" readingOrder="1"/>
    </xf>
    <xf numFmtId="4" fontId="21" fillId="2" borderId="20" xfId="31" applyNumberFormat="1" applyFont="1" applyFill="1" applyBorder="1" applyAlignment="1">
      <alignment horizontal="right" vertical="center" wrapText="1" readingOrder="1"/>
    </xf>
    <xf numFmtId="0" fontId="18" fillId="2" borderId="0" xfId="31" applyFont="1" applyFill="1" applyBorder="1" applyAlignment="1">
      <alignment horizontal="left"/>
    </xf>
    <xf numFmtId="0" fontId="18" fillId="2" borderId="0" xfId="31" applyFont="1" applyFill="1" applyBorder="1"/>
    <xf numFmtId="0" fontId="18" fillId="2" borderId="0" xfId="31" applyFont="1" applyFill="1" applyBorder="1" applyAlignment="1">
      <alignment wrapText="1"/>
    </xf>
    <xf numFmtId="4" fontId="21" fillId="2" borderId="0" xfId="31" applyNumberFormat="1" applyFont="1" applyFill="1" applyBorder="1" applyAlignment="1">
      <alignment horizontal="right" vertical="center" wrapText="1" readingOrder="1"/>
    </xf>
    <xf numFmtId="39" fontId="18" fillId="2" borderId="0" xfId="32" applyNumberFormat="1" applyFont="1" applyFill="1" applyBorder="1" applyAlignment="1">
      <alignment horizontal="right"/>
    </xf>
    <xf numFmtId="0" fontId="21" fillId="2" borderId="0" xfId="31" applyNumberFormat="1" applyFont="1" applyFill="1" applyBorder="1" applyAlignment="1">
      <alignment horizontal="right" vertical="center" wrapText="1" readingOrder="1"/>
    </xf>
    <xf numFmtId="4" fontId="24" fillId="2" borderId="0" xfId="31" applyNumberFormat="1" applyFont="1" applyFill="1" applyBorder="1" applyAlignment="1">
      <alignment vertical="top" wrapText="1" readingOrder="1"/>
    </xf>
    <xf numFmtId="0" fontId="16" fillId="2" borderId="6" xfId="31" applyFont="1" applyFill="1" applyBorder="1"/>
    <xf numFmtId="0" fontId="15" fillId="2" borderId="7" xfId="31" applyFont="1" applyFill="1" applyBorder="1"/>
    <xf numFmtId="0" fontId="15" fillId="2" borderId="7" xfId="31" applyFont="1" applyFill="1" applyBorder="1" applyAlignment="1">
      <alignment wrapText="1"/>
    </xf>
    <xf numFmtId="164" fontId="15" fillId="2" borderId="7" xfId="32" applyFont="1" applyFill="1" applyBorder="1"/>
    <xf numFmtId="164" fontId="15" fillId="2" borderId="8" xfId="32" applyFont="1" applyFill="1" applyBorder="1"/>
    <xf numFmtId="0" fontId="15" fillId="2" borderId="1" xfId="31" applyFont="1" applyFill="1" applyBorder="1" applyAlignment="1">
      <alignment horizontal="center" vertical="center" wrapText="1"/>
    </xf>
    <xf numFmtId="0" fontId="15" fillId="2" borderId="30" xfId="31" applyFont="1" applyFill="1" applyBorder="1" applyAlignment="1">
      <alignment horizontal="center" vertical="center" wrapText="1"/>
    </xf>
    <xf numFmtId="0" fontId="15" fillId="2" borderId="31" xfId="31" applyFont="1" applyFill="1" applyBorder="1" applyAlignment="1">
      <alignment horizontal="center" vertical="center" wrapText="1"/>
    </xf>
    <xf numFmtId="164" fontId="15" fillId="2" borderId="31" xfId="32" applyFont="1" applyFill="1" applyBorder="1" applyAlignment="1">
      <alignment horizontal="center" vertical="center" wrapText="1"/>
    </xf>
    <xf numFmtId="0" fontId="18" fillId="2" borderId="24" xfId="31" applyFont="1" applyFill="1" applyBorder="1" applyAlignment="1">
      <alignment horizontal="left"/>
    </xf>
    <xf numFmtId="0" fontId="18" fillId="2" borderId="25" xfId="31" applyFont="1" applyFill="1" applyBorder="1"/>
    <xf numFmtId="0" fontId="18" fillId="2" borderId="25" xfId="31" applyFont="1" applyFill="1" applyBorder="1" applyAlignment="1">
      <alignment wrapText="1"/>
    </xf>
    <xf numFmtId="4" fontId="21" fillId="2" borderId="25" xfId="31" applyNumberFormat="1" applyFont="1" applyFill="1" applyBorder="1" applyAlignment="1">
      <alignment horizontal="right" vertical="center" wrapText="1" readingOrder="1"/>
    </xf>
    <xf numFmtId="4" fontId="21" fillId="2" borderId="26" xfId="31" applyNumberFormat="1" applyFont="1" applyFill="1" applyBorder="1" applyAlignment="1">
      <alignment horizontal="right" vertical="center" wrapText="1" readingOrder="1"/>
    </xf>
    <xf numFmtId="0" fontId="28" fillId="2" borderId="0" xfId="31" applyFont="1" applyFill="1" applyAlignment="1">
      <alignment horizontal="justify" vertical="center"/>
    </xf>
    <xf numFmtId="0" fontId="15" fillId="2" borderId="6" xfId="31" applyFont="1" applyFill="1" applyBorder="1" applyAlignment="1">
      <alignment horizontal="center" vertical="center" wrapText="1"/>
    </xf>
    <xf numFmtId="39" fontId="18" fillId="2" borderId="13" xfId="32" applyNumberFormat="1" applyFont="1" applyFill="1" applyBorder="1" applyAlignment="1">
      <alignment horizontal="right"/>
    </xf>
    <xf numFmtId="39" fontId="18" fillId="2" borderId="14" xfId="32" applyNumberFormat="1" applyFont="1" applyFill="1" applyBorder="1" applyAlignment="1">
      <alignment horizontal="right"/>
    </xf>
    <xf numFmtId="0" fontId="18" fillId="2" borderId="33" xfId="31" applyFont="1" applyFill="1" applyBorder="1" applyAlignment="1">
      <alignment horizontal="left"/>
    </xf>
    <xf numFmtId="0" fontId="18" fillId="2" borderId="34" xfId="31" applyFont="1" applyFill="1" applyBorder="1"/>
    <xf numFmtId="0" fontId="18" fillId="2" borderId="34" xfId="31" applyFont="1" applyFill="1" applyBorder="1" applyAlignment="1">
      <alignment wrapText="1"/>
    </xf>
    <xf numFmtId="39" fontId="18" fillId="2" borderId="34" xfId="32" applyNumberFormat="1" applyFont="1" applyFill="1" applyBorder="1" applyAlignment="1">
      <alignment horizontal="right"/>
    </xf>
    <xf numFmtId="39" fontId="18" fillId="2" borderId="16" xfId="32" applyNumberFormat="1" applyFont="1" applyFill="1" applyBorder="1" applyAlignment="1">
      <alignment horizontal="right"/>
    </xf>
    <xf numFmtId="39" fontId="18" fillId="2" borderId="17" xfId="32" applyNumberFormat="1" applyFont="1" applyFill="1" applyBorder="1" applyAlignment="1">
      <alignment horizontal="right"/>
    </xf>
    <xf numFmtId="39" fontId="18" fillId="2" borderId="35" xfId="32" applyNumberFormat="1" applyFont="1" applyFill="1" applyBorder="1" applyAlignment="1">
      <alignment horizontal="right"/>
    </xf>
    <xf numFmtId="0" fontId="17" fillId="2" borderId="22" xfId="31" applyFont="1" applyFill="1" applyBorder="1"/>
    <xf numFmtId="0" fontId="17" fillId="2" borderId="22" xfId="31" applyFont="1" applyFill="1" applyBorder="1" applyAlignment="1">
      <alignment wrapText="1"/>
    </xf>
    <xf numFmtId="39" fontId="18" fillId="2" borderId="19" xfId="32" applyNumberFormat="1" applyFont="1" applyFill="1" applyBorder="1" applyAlignment="1">
      <alignment horizontal="right"/>
    </xf>
    <xf numFmtId="39" fontId="18" fillId="2" borderId="20" xfId="32" applyNumberFormat="1" applyFont="1" applyFill="1" applyBorder="1" applyAlignment="1">
      <alignment horizontal="right"/>
    </xf>
    <xf numFmtId="165" fontId="15" fillId="2" borderId="0" xfId="31" applyNumberFormat="1" applyFont="1" applyFill="1" applyBorder="1"/>
    <xf numFmtId="39" fontId="15" fillId="2" borderId="0" xfId="31" applyNumberFormat="1" applyFont="1" applyFill="1" applyBorder="1"/>
    <xf numFmtId="0" fontId="28" fillId="2" borderId="15" xfId="31" applyFont="1" applyFill="1" applyBorder="1" applyAlignment="1">
      <alignment horizontal="left"/>
    </xf>
    <xf numFmtId="0" fontId="28" fillId="2" borderId="16" xfId="31" applyFont="1" applyFill="1" applyBorder="1"/>
    <xf numFmtId="0" fontId="28" fillId="2" borderId="16" xfId="31" applyFont="1" applyFill="1" applyBorder="1" applyAlignment="1">
      <alignment wrapText="1"/>
    </xf>
    <xf numFmtId="0" fontId="25" fillId="2" borderId="0" xfId="31" applyFont="1" applyFill="1" applyBorder="1"/>
    <xf numFmtId="0" fontId="25" fillId="2" borderId="0" xfId="31" applyFont="1" applyFill="1" applyBorder="1" applyAlignment="1">
      <alignment wrapText="1"/>
    </xf>
    <xf numFmtId="164" fontId="25" fillId="2" borderId="0" xfId="32" applyFont="1" applyFill="1" applyBorder="1"/>
    <xf numFmtId="39" fontId="17" fillId="2" borderId="30" xfId="32" applyNumberFormat="1" applyFont="1" applyFill="1" applyBorder="1" applyAlignment="1">
      <alignment horizontal="right"/>
    </xf>
    <xf numFmtId="39" fontId="17" fillId="2" borderId="37" xfId="32" applyNumberFormat="1" applyFont="1" applyFill="1" applyBorder="1" applyAlignment="1">
      <alignment horizontal="right"/>
    </xf>
    <xf numFmtId="0" fontId="15" fillId="2" borderId="1" xfId="31" applyFont="1" applyFill="1" applyBorder="1"/>
    <xf numFmtId="4" fontId="15" fillId="2" borderId="2" xfId="32" applyNumberFormat="1" applyFont="1" applyFill="1" applyBorder="1"/>
    <xf numFmtId="164" fontId="25" fillId="2" borderId="2" xfId="32" applyFont="1" applyFill="1" applyBorder="1"/>
    <xf numFmtId="0" fontId="16" fillId="2" borderId="0" xfId="31" applyFont="1" applyFill="1" applyBorder="1" applyAlignment="1">
      <alignment wrapText="1"/>
    </xf>
    <xf numFmtId="164" fontId="16" fillId="2" borderId="0" xfId="32" applyFont="1" applyFill="1" applyBorder="1"/>
    <xf numFmtId="164" fontId="25" fillId="2" borderId="5" xfId="32" applyFont="1" applyFill="1" applyBorder="1"/>
    <xf numFmtId="0" fontId="26" fillId="2" borderId="0" xfId="31" applyFont="1" applyFill="1" applyBorder="1"/>
    <xf numFmtId="0" fontId="16" fillId="2" borderId="28" xfId="31" applyFont="1" applyFill="1" applyBorder="1" applyAlignment="1">
      <alignment wrapText="1"/>
    </xf>
    <xf numFmtId="164" fontId="16" fillId="2" borderId="28" xfId="32" applyFont="1" applyFill="1" applyBorder="1"/>
    <xf numFmtId="4" fontId="15" fillId="2" borderId="0" xfId="32" applyNumberFormat="1" applyFont="1" applyFill="1" applyBorder="1" applyAlignment="1">
      <alignment horizontal="right"/>
    </xf>
    <xf numFmtId="4" fontId="15" fillId="2" borderId="0" xfId="31" applyNumberFormat="1" applyFont="1" applyFill="1" applyBorder="1" applyAlignment="1">
      <alignment horizontal="right"/>
    </xf>
    <xf numFmtId="0" fontId="15" fillId="2" borderId="5" xfId="31" applyFont="1" applyFill="1" applyBorder="1"/>
    <xf numFmtId="4" fontId="15" fillId="2" borderId="31" xfId="32" applyNumberFormat="1" applyFont="1" applyFill="1" applyBorder="1" applyAlignment="1">
      <alignment horizontal="center" vertical="center" wrapText="1"/>
    </xf>
    <xf numFmtId="164" fontId="15" fillId="2" borderId="32" xfId="32" applyFont="1" applyFill="1" applyBorder="1" applyAlignment="1">
      <alignment horizontal="center" vertical="center" wrapText="1"/>
    </xf>
    <xf numFmtId="164" fontId="15" fillId="2" borderId="0" xfId="31" applyNumberFormat="1" applyFont="1" applyFill="1" applyBorder="1"/>
    <xf numFmtId="0" fontId="17" fillId="2" borderId="22" xfId="31" applyFont="1" applyFill="1" applyBorder="1" applyAlignment="1">
      <alignment horizontal="left"/>
    </xf>
    <xf numFmtId="164" fontId="17" fillId="2" borderId="38" xfId="31" applyNumberFormat="1" applyFont="1" applyFill="1" applyBorder="1" applyAlignment="1">
      <alignment horizontal="center"/>
    </xf>
    <xf numFmtId="4" fontId="18" fillId="2" borderId="36" xfId="31" applyNumberFormat="1" applyFont="1" applyFill="1" applyBorder="1" applyAlignment="1">
      <alignment horizontal="right"/>
    </xf>
    <xf numFmtId="164" fontId="17" fillId="2" borderId="39" xfId="31" applyNumberFormat="1" applyFont="1" applyFill="1" applyBorder="1" applyAlignment="1">
      <alignment horizontal="center"/>
    </xf>
    <xf numFmtId="164" fontId="17" fillId="2" borderId="23" xfId="31" applyNumberFormat="1" applyFont="1" applyFill="1" applyBorder="1" applyAlignment="1">
      <alignment horizontal="center"/>
    </xf>
    <xf numFmtId="4" fontId="18" fillId="2" borderId="13" xfId="32" applyNumberFormat="1" applyFont="1" applyFill="1" applyBorder="1" applyAlignment="1">
      <alignment horizontal="right"/>
    </xf>
    <xf numFmtId="4" fontId="18" fillId="2" borderId="16" xfId="32" applyNumberFormat="1" applyFont="1" applyFill="1" applyBorder="1" applyAlignment="1">
      <alignment horizontal="right"/>
    </xf>
    <xf numFmtId="4" fontId="18" fillId="2" borderId="16" xfId="31" applyNumberFormat="1" applyFont="1" applyFill="1" applyBorder="1" applyAlignment="1">
      <alignment horizontal="right"/>
    </xf>
    <xf numFmtId="0" fontId="15" fillId="2" borderId="16" xfId="31" applyFont="1" applyFill="1" applyBorder="1" applyAlignment="1">
      <alignment wrapText="1"/>
    </xf>
    <xf numFmtId="164" fontId="18" fillId="2" borderId="19" xfId="32" applyFont="1" applyFill="1" applyBorder="1" applyAlignment="1">
      <alignment horizontal="right"/>
    </xf>
    <xf numFmtId="4" fontId="18" fillId="2" borderId="19" xfId="32" applyNumberFormat="1" applyFont="1" applyFill="1" applyBorder="1" applyAlignment="1">
      <alignment horizontal="right"/>
    </xf>
    <xf numFmtId="164" fontId="18" fillId="2" borderId="0" xfId="32" applyFont="1" applyFill="1" applyBorder="1" applyAlignment="1">
      <alignment horizontal="right"/>
    </xf>
    <xf numFmtId="4" fontId="18" fillId="2" borderId="0" xfId="31" applyNumberFormat="1" applyFont="1" applyFill="1" applyBorder="1" applyAlignment="1">
      <alignment horizontal="right"/>
    </xf>
    <xf numFmtId="4" fontId="15" fillId="2" borderId="28" xfId="32" applyNumberFormat="1" applyFont="1" applyFill="1" applyBorder="1" applyAlignment="1">
      <alignment horizontal="right"/>
    </xf>
    <xf numFmtId="0" fontId="15" fillId="2" borderId="40" xfId="31" applyFont="1" applyFill="1" applyBorder="1" applyAlignment="1">
      <alignment horizontal="center" vertical="center" wrapText="1"/>
    </xf>
    <xf numFmtId="0" fontId="15" fillId="2" borderId="41" xfId="31" applyFont="1" applyFill="1" applyBorder="1" applyAlignment="1">
      <alignment horizontal="center" vertical="center" wrapText="1"/>
    </xf>
    <xf numFmtId="164" fontId="15" fillId="2" borderId="41" xfId="32" applyFont="1" applyFill="1" applyBorder="1" applyAlignment="1">
      <alignment horizontal="center" vertical="center" wrapText="1"/>
    </xf>
    <xf numFmtId="4" fontId="15" fillId="2" borderId="41" xfId="32" applyNumberFormat="1" applyFont="1" applyFill="1" applyBorder="1" applyAlignment="1">
      <alignment horizontal="center" vertical="center" wrapText="1"/>
    </xf>
    <xf numFmtId="164" fontId="15" fillId="2" borderId="42" xfId="32" applyFont="1" applyFill="1" applyBorder="1" applyAlignment="1">
      <alignment horizontal="center" vertical="center" wrapText="1"/>
    </xf>
    <xf numFmtId="43" fontId="15" fillId="2" borderId="0" xfId="31" applyNumberFormat="1" applyFont="1" applyFill="1" applyBorder="1"/>
    <xf numFmtId="164" fontId="18" fillId="2" borderId="25" xfId="32" applyFont="1" applyFill="1" applyBorder="1" applyAlignment="1">
      <alignment horizontal="right"/>
    </xf>
    <xf numFmtId="4" fontId="18" fillId="2" borderId="25" xfId="32" applyNumberFormat="1" applyFont="1" applyFill="1" applyBorder="1" applyAlignment="1">
      <alignment horizontal="right"/>
    </xf>
    <xf numFmtId="39" fontId="18" fillId="2" borderId="25" xfId="32" applyNumberFormat="1" applyFont="1" applyFill="1" applyBorder="1" applyAlignment="1">
      <alignment horizontal="right"/>
    </xf>
    <xf numFmtId="164" fontId="18" fillId="2" borderId="26" xfId="32" applyFont="1" applyFill="1" applyBorder="1" applyAlignment="1">
      <alignment horizontal="right"/>
    </xf>
    <xf numFmtId="0" fontId="18" fillId="2" borderId="15" xfId="31" applyFont="1" applyFill="1" applyBorder="1" applyAlignment="1">
      <alignment horizontal="left" wrapText="1"/>
    </xf>
    <xf numFmtId="39" fontId="18" fillId="2" borderId="16" xfId="32" applyNumberFormat="1" applyFont="1" applyFill="1" applyBorder="1" applyAlignment="1">
      <alignment horizontal="right" wrapText="1"/>
    </xf>
    <xf numFmtId="4" fontId="18" fillId="2" borderId="16" xfId="31" applyNumberFormat="1" applyFont="1" applyFill="1" applyBorder="1" applyAlignment="1">
      <alignment horizontal="right" wrapText="1"/>
    </xf>
    <xf numFmtId="39" fontId="18" fillId="2" borderId="17" xfId="32" applyNumberFormat="1" applyFont="1" applyFill="1" applyBorder="1" applyAlignment="1">
      <alignment horizontal="right" wrapText="1"/>
    </xf>
    <xf numFmtId="39" fontId="15" fillId="2" borderId="0" xfId="31" applyNumberFormat="1" applyFont="1" applyFill="1" applyBorder="1" applyAlignment="1">
      <alignment wrapText="1"/>
    </xf>
    <xf numFmtId="4" fontId="18" fillId="2" borderId="19" xfId="31" applyNumberFormat="1" applyFont="1" applyFill="1" applyBorder="1" applyAlignment="1">
      <alignment horizontal="right"/>
    </xf>
    <xf numFmtId="0" fontId="15" fillId="2" borderId="0" xfId="31" applyFont="1" applyFill="1" applyBorder="1" applyAlignment="1">
      <alignment horizontal="left"/>
    </xf>
    <xf numFmtId="39" fontId="15" fillId="2" borderId="0" xfId="32" applyNumberFormat="1" applyFont="1" applyFill="1" applyBorder="1" applyAlignment="1">
      <alignment horizontal="right"/>
    </xf>
    <xf numFmtId="0" fontId="16" fillId="2" borderId="27" xfId="31" applyFont="1" applyFill="1" applyBorder="1"/>
    <xf numFmtId="4" fontId="18" fillId="2" borderId="25" xfId="31" applyNumberFormat="1" applyFont="1" applyFill="1" applyBorder="1" applyAlignment="1">
      <alignment horizontal="right"/>
    </xf>
    <xf numFmtId="39" fontId="18" fillId="2" borderId="26" xfId="32" applyNumberFormat="1" applyFont="1" applyFill="1" applyBorder="1" applyAlignment="1">
      <alignment horizontal="right"/>
    </xf>
    <xf numFmtId="4" fontId="18" fillId="2" borderId="34" xfId="31" applyNumberFormat="1" applyFont="1" applyFill="1" applyBorder="1" applyAlignment="1">
      <alignment horizontal="right"/>
    </xf>
    <xf numFmtId="0" fontId="17" fillId="2" borderId="21" xfId="31" applyFont="1" applyFill="1" applyBorder="1"/>
    <xf numFmtId="4" fontId="18" fillId="2" borderId="22" xfId="31" applyNumberFormat="1" applyFont="1" applyFill="1" applyBorder="1" applyAlignment="1">
      <alignment horizontal="right"/>
    </xf>
    <xf numFmtId="39" fontId="18" fillId="2" borderId="19" xfId="32" applyNumberFormat="1" applyFont="1" applyFill="1" applyBorder="1" applyAlignment="1">
      <alignment horizontal="right" wrapText="1"/>
    </xf>
    <xf numFmtId="4" fontId="18" fillId="2" borderId="19" xfId="31" applyNumberFormat="1" applyFont="1" applyFill="1" applyBorder="1" applyAlignment="1">
      <alignment horizontal="right" wrapText="1"/>
    </xf>
    <xf numFmtId="39" fontId="18" fillId="2" borderId="20" xfId="32" applyNumberFormat="1" applyFont="1" applyFill="1" applyBorder="1" applyAlignment="1">
      <alignment horizontal="right" wrapText="1"/>
    </xf>
    <xf numFmtId="39" fontId="17" fillId="2" borderId="43" xfId="32" applyNumberFormat="1" applyFont="1" applyFill="1" applyBorder="1" applyAlignment="1">
      <alignment horizontal="right"/>
    </xf>
    <xf numFmtId="4" fontId="17" fillId="2" borderId="43" xfId="32" applyNumberFormat="1" applyFont="1" applyFill="1" applyBorder="1" applyAlignment="1">
      <alignment horizontal="right"/>
    </xf>
    <xf numFmtId="0" fontId="19" fillId="2" borderId="4" xfId="31" applyFont="1" applyFill="1" applyBorder="1"/>
    <xf numFmtId="0" fontId="19" fillId="2" borderId="0" xfId="31" applyFont="1" applyFill="1" applyBorder="1"/>
    <xf numFmtId="164" fontId="19" fillId="2" borderId="0" xfId="32" applyFont="1" applyFill="1" applyBorder="1"/>
    <xf numFmtId="164" fontId="19" fillId="2" borderId="5" xfId="32" applyFont="1" applyFill="1" applyBorder="1"/>
    <xf numFmtId="0" fontId="20" fillId="2" borderId="4" xfId="31" applyFont="1" applyFill="1" applyBorder="1"/>
    <xf numFmtId="0" fontId="20" fillId="2" borderId="0" xfId="31" applyFont="1" applyFill="1" applyBorder="1"/>
    <xf numFmtId="0" fontId="20" fillId="2" borderId="5" xfId="31" applyFont="1" applyFill="1" applyBorder="1"/>
    <xf numFmtId="39" fontId="19" fillId="2" borderId="0" xfId="31" applyNumberFormat="1" applyFont="1" applyFill="1" applyBorder="1"/>
    <xf numFmtId="164" fontId="20" fillId="2" borderId="0" xfId="32" applyFont="1" applyFill="1" applyBorder="1"/>
    <xf numFmtId="4" fontId="20" fillId="2" borderId="0" xfId="32" applyNumberFormat="1" applyFont="1" applyFill="1" applyBorder="1" applyAlignment="1">
      <alignment horizontal="right"/>
    </xf>
    <xf numFmtId="0" fontId="19" fillId="2" borderId="5" xfId="31" applyFont="1" applyFill="1" applyBorder="1"/>
    <xf numFmtId="4" fontId="15" fillId="2" borderId="2" xfId="31" applyNumberFormat="1" applyFont="1" applyFill="1" applyBorder="1"/>
    <xf numFmtId="4" fontId="15" fillId="2" borderId="28" xfId="31" applyNumberFormat="1" applyFont="1" applyFill="1" applyBorder="1"/>
    <xf numFmtId="0" fontId="25" fillId="2" borderId="21" xfId="31" applyFont="1" applyFill="1" applyBorder="1" applyAlignment="1">
      <alignment horizontal="center" vertical="center" wrapText="1"/>
    </xf>
    <xf numFmtId="0" fontId="25" fillId="2" borderId="22" xfId="31" applyFont="1" applyFill="1" applyBorder="1" applyAlignment="1">
      <alignment horizontal="center" vertical="center" wrapText="1"/>
    </xf>
    <xf numFmtId="164" fontId="25" fillId="2" borderId="22" xfId="32" applyFont="1" applyFill="1" applyBorder="1" applyAlignment="1">
      <alignment horizontal="center" vertical="center" wrapText="1"/>
    </xf>
    <xf numFmtId="4" fontId="25" fillId="2" borderId="22" xfId="32" applyNumberFormat="1" applyFont="1" applyFill="1" applyBorder="1" applyAlignment="1">
      <alignment horizontal="center" vertical="center" wrapText="1"/>
    </xf>
    <xf numFmtId="164" fontId="25" fillId="2" borderId="23" xfId="32" applyFont="1" applyFill="1" applyBorder="1" applyAlignment="1">
      <alignment horizontal="center" vertical="center" wrapText="1"/>
    </xf>
    <xf numFmtId="164" fontId="17" fillId="2" borderId="22" xfId="31" applyNumberFormat="1" applyFont="1" applyFill="1" applyBorder="1" applyAlignment="1">
      <alignment horizontal="right"/>
    </xf>
    <xf numFmtId="4" fontId="17" fillId="2" borderId="22" xfId="31" applyNumberFormat="1" applyFont="1" applyFill="1" applyBorder="1" applyAlignment="1">
      <alignment horizontal="right"/>
    </xf>
    <xf numFmtId="0" fontId="17" fillId="2" borderId="22" xfId="31" applyFont="1" applyFill="1" applyBorder="1" applyAlignment="1">
      <alignment horizontal="right"/>
    </xf>
    <xf numFmtId="164" fontId="17" fillId="2" borderId="23" xfId="31" applyNumberFormat="1" applyFont="1" applyFill="1" applyBorder="1" applyAlignment="1">
      <alignment horizontal="right"/>
    </xf>
    <xf numFmtId="9" fontId="15" fillId="2" borderId="0" xfId="33" applyFont="1" applyFill="1" applyBorder="1"/>
    <xf numFmtId="0" fontId="18" fillId="2" borderId="25" xfId="31" applyFont="1" applyFill="1" applyBorder="1" applyAlignment="1">
      <alignment horizontal="left"/>
    </xf>
    <xf numFmtId="4" fontId="18" fillId="2" borderId="26" xfId="32" applyNumberFormat="1" applyFont="1" applyFill="1" applyBorder="1" applyAlignment="1">
      <alignment horizontal="right"/>
    </xf>
    <xf numFmtId="0" fontId="18" fillId="2" borderId="16" xfId="31" applyFont="1" applyFill="1" applyBorder="1" applyAlignment="1">
      <alignment horizontal="left"/>
    </xf>
    <xf numFmtId="164" fontId="18" fillId="2" borderId="16" xfId="32" applyFont="1" applyFill="1" applyBorder="1" applyAlignment="1">
      <alignment horizontal="right"/>
    </xf>
    <xf numFmtId="4" fontId="18" fillId="2" borderId="17" xfId="32" applyNumberFormat="1" applyFont="1" applyFill="1" applyBorder="1" applyAlignment="1">
      <alignment horizontal="right"/>
    </xf>
    <xf numFmtId="4" fontId="18" fillId="2" borderId="34" xfId="32" applyNumberFormat="1" applyFont="1" applyFill="1" applyBorder="1" applyAlignment="1">
      <alignment horizontal="right"/>
    </xf>
    <xf numFmtId="0" fontId="18" fillId="2" borderId="34" xfId="31" applyFont="1" applyFill="1" applyBorder="1" applyAlignment="1">
      <alignment horizontal="right"/>
    </xf>
    <xf numFmtId="4" fontId="18" fillId="2" borderId="35" xfId="32" applyNumberFormat="1" applyFont="1" applyFill="1" applyBorder="1" applyAlignment="1">
      <alignment horizontal="right"/>
    </xf>
    <xf numFmtId="164" fontId="17" fillId="2" borderId="21" xfId="32" applyFont="1" applyFill="1" applyBorder="1"/>
    <xf numFmtId="164" fontId="17" fillId="2" borderId="22" xfId="32" applyFont="1" applyFill="1" applyBorder="1" applyAlignment="1">
      <alignment horizontal="right"/>
    </xf>
    <xf numFmtId="4" fontId="17" fillId="2" borderId="22" xfId="32" applyNumberFormat="1" applyFont="1" applyFill="1" applyBorder="1" applyAlignment="1">
      <alignment horizontal="right"/>
    </xf>
    <xf numFmtId="164" fontId="17" fillId="2" borderId="23" xfId="32" applyFont="1" applyFill="1" applyBorder="1" applyAlignment="1">
      <alignment horizontal="right"/>
    </xf>
    <xf numFmtId="164" fontId="18" fillId="2" borderId="13" xfId="32" applyFont="1" applyFill="1" applyBorder="1" applyAlignment="1">
      <alignment horizontal="right"/>
    </xf>
    <xf numFmtId="4" fontId="18" fillId="2" borderId="14" xfId="32" applyNumberFormat="1" applyFont="1" applyFill="1" applyBorder="1" applyAlignment="1">
      <alignment horizontal="right"/>
    </xf>
    <xf numFmtId="4" fontId="18" fillId="2" borderId="20" xfId="32" applyNumberFormat="1" applyFont="1" applyFill="1" applyBorder="1" applyAlignment="1">
      <alignment horizontal="right"/>
    </xf>
    <xf numFmtId="4" fontId="18" fillId="2" borderId="0" xfId="32" applyNumberFormat="1" applyFont="1" applyFill="1" applyBorder="1" applyAlignment="1">
      <alignment horizontal="right"/>
    </xf>
    <xf numFmtId="164" fontId="15" fillId="2" borderId="0" xfId="32" applyFont="1" applyFill="1" applyBorder="1" applyAlignment="1">
      <alignment horizontal="right"/>
    </xf>
    <xf numFmtId="0" fontId="25" fillId="2" borderId="30" xfId="31" applyFont="1" applyFill="1" applyBorder="1" applyAlignment="1">
      <alignment horizontal="center" vertical="center" wrapText="1"/>
    </xf>
    <xf numFmtId="0" fontId="25" fillId="2" borderId="31" xfId="31" applyFont="1" applyFill="1" applyBorder="1" applyAlignment="1">
      <alignment horizontal="center" vertical="center" wrapText="1"/>
    </xf>
    <xf numFmtId="164" fontId="25" fillId="2" borderId="31" xfId="32" applyFont="1" applyFill="1" applyBorder="1" applyAlignment="1">
      <alignment horizontal="center" vertical="center" wrapText="1"/>
    </xf>
    <xf numFmtId="4" fontId="25" fillId="2" borderId="31" xfId="32" applyNumberFormat="1" applyFont="1" applyFill="1" applyBorder="1" applyAlignment="1">
      <alignment horizontal="center" vertical="center" wrapText="1"/>
    </xf>
    <xf numFmtId="164" fontId="25" fillId="2" borderId="32" xfId="32" applyFont="1" applyFill="1" applyBorder="1" applyAlignment="1">
      <alignment horizontal="center" vertical="center" wrapText="1"/>
    </xf>
    <xf numFmtId="0" fontId="18" fillId="2" borderId="24" xfId="31" applyFont="1" applyFill="1" applyBorder="1" applyAlignment="1">
      <alignment horizontal="left" wrapText="1"/>
    </xf>
    <xf numFmtId="164" fontId="18" fillId="2" borderId="25" xfId="32" applyFont="1" applyFill="1" applyBorder="1" applyAlignment="1">
      <alignment horizontal="right" wrapText="1"/>
    </xf>
    <xf numFmtId="39" fontId="18" fillId="2" borderId="25" xfId="32" applyNumberFormat="1" applyFont="1" applyFill="1" applyBorder="1" applyAlignment="1">
      <alignment horizontal="right" wrapText="1"/>
    </xf>
    <xf numFmtId="164" fontId="18" fillId="2" borderId="16" xfId="32" applyFont="1" applyFill="1" applyBorder="1" applyAlignment="1">
      <alignment horizontal="right" wrapText="1"/>
    </xf>
    <xf numFmtId="164" fontId="18" fillId="2" borderId="17" xfId="32" applyFont="1" applyFill="1" applyBorder="1" applyAlignment="1">
      <alignment horizontal="right" wrapText="1"/>
    </xf>
    <xf numFmtId="39" fontId="28" fillId="2" borderId="16" xfId="32" applyNumberFormat="1" applyFont="1" applyFill="1" applyBorder="1" applyAlignment="1">
      <alignment horizontal="right"/>
    </xf>
    <xf numFmtId="39" fontId="28" fillId="2" borderId="17" xfId="32" applyNumberFormat="1" applyFont="1" applyFill="1" applyBorder="1" applyAlignment="1">
      <alignment horizontal="right"/>
    </xf>
    <xf numFmtId="164" fontId="15" fillId="2" borderId="0" xfId="31" applyNumberFormat="1" applyFont="1" applyFill="1" applyBorder="1" applyAlignment="1">
      <alignment wrapText="1"/>
    </xf>
    <xf numFmtId="0" fontId="18" fillId="2" borderId="18" xfId="31" applyFont="1" applyFill="1" applyBorder="1" applyAlignment="1">
      <alignment horizontal="left" wrapText="1"/>
    </xf>
    <xf numFmtId="164" fontId="18" fillId="2" borderId="19" xfId="32" applyFont="1" applyFill="1" applyBorder="1" applyAlignment="1">
      <alignment horizontal="right" wrapText="1"/>
    </xf>
    <xf numFmtId="4" fontId="18" fillId="2" borderId="19" xfId="32" applyNumberFormat="1" applyFont="1" applyFill="1" applyBorder="1" applyAlignment="1">
      <alignment horizontal="right" wrapText="1"/>
    </xf>
    <xf numFmtId="164" fontId="17" fillId="2" borderId="9" xfId="32" applyFont="1" applyFill="1" applyBorder="1"/>
    <xf numFmtId="164" fontId="17" fillId="2" borderId="10" xfId="32" applyFont="1" applyFill="1" applyBorder="1" applyAlignment="1">
      <alignment horizontal="right"/>
    </xf>
    <xf numFmtId="164" fontId="17" fillId="2" borderId="10" xfId="32" applyFont="1" applyFill="1" applyBorder="1"/>
    <xf numFmtId="164" fontId="17" fillId="2" borderId="43" xfId="32" applyFont="1" applyFill="1" applyBorder="1"/>
    <xf numFmtId="4" fontId="15" fillId="2" borderId="2" xfId="32" applyNumberFormat="1" applyFont="1" applyFill="1" applyBorder="1" applyAlignment="1">
      <alignment horizontal="right"/>
    </xf>
    <xf numFmtId="164" fontId="27" fillId="2" borderId="0" xfId="32" applyFont="1" applyFill="1" applyBorder="1"/>
    <xf numFmtId="164" fontId="20" fillId="2" borderId="5" xfId="32" applyFont="1" applyFill="1" applyBorder="1"/>
    <xf numFmtId="0" fontId="25" fillId="2" borderId="28" xfId="31" applyFont="1" applyFill="1" applyBorder="1"/>
    <xf numFmtId="4" fontId="25" fillId="2" borderId="28" xfId="31" applyNumberFormat="1" applyFont="1" applyFill="1" applyBorder="1"/>
    <xf numFmtId="164" fontId="25" fillId="2" borderId="28" xfId="32" applyFont="1" applyFill="1" applyBorder="1"/>
    <xf numFmtId="164" fontId="25" fillId="2" borderId="29" xfId="32" applyFont="1" applyFill="1" applyBorder="1"/>
    <xf numFmtId="0" fontId="15" fillId="2" borderId="0" xfId="34" applyFont="1" applyFill="1" applyBorder="1"/>
    <xf numFmtId="0" fontId="15" fillId="2" borderId="0" xfId="34" applyFont="1" applyFill="1" applyBorder="1" applyAlignment="1">
      <alignment wrapText="1"/>
    </xf>
    <xf numFmtId="164" fontId="15" fillId="2" borderId="0" xfId="35" applyFont="1" applyFill="1" applyBorder="1"/>
    <xf numFmtId="0" fontId="15" fillId="2" borderId="4" xfId="34" applyFont="1" applyFill="1" applyBorder="1"/>
    <xf numFmtId="164" fontId="15" fillId="2" borderId="5" xfId="35" applyFont="1" applyFill="1" applyBorder="1"/>
    <xf numFmtId="0" fontId="16" fillId="2" borderId="4" xfId="34" applyFont="1" applyFill="1" applyBorder="1"/>
    <xf numFmtId="14" fontId="15" fillId="2" borderId="5" xfId="35" applyNumberFormat="1" applyFont="1" applyFill="1" applyBorder="1"/>
    <xf numFmtId="0" fontId="15" fillId="2" borderId="27" xfId="34" applyFont="1" applyFill="1" applyBorder="1"/>
    <xf numFmtId="0" fontId="15" fillId="2" borderId="28" xfId="34" applyFont="1" applyFill="1" applyBorder="1"/>
    <xf numFmtId="0" fontId="15" fillId="2" borderId="28" xfId="34" applyFont="1" applyFill="1" applyBorder="1" applyAlignment="1">
      <alignment wrapText="1"/>
    </xf>
    <xf numFmtId="164" fontId="15" fillId="2" borderId="28" xfId="35" applyFont="1" applyFill="1" applyBorder="1"/>
    <xf numFmtId="164" fontId="15" fillId="2" borderId="29" xfId="35" applyFont="1" applyFill="1" applyBorder="1"/>
    <xf numFmtId="0" fontId="16" fillId="2" borderId="1" xfId="34" applyFont="1" applyFill="1" applyBorder="1"/>
    <xf numFmtId="0" fontId="15" fillId="2" borderId="2" xfId="34" applyFont="1" applyFill="1" applyBorder="1"/>
    <xf numFmtId="0" fontId="15" fillId="2" borderId="2" xfId="34" applyFont="1" applyFill="1" applyBorder="1" applyAlignment="1">
      <alignment wrapText="1"/>
    </xf>
    <xf numFmtId="164" fontId="15" fillId="2" borderId="2" xfId="35" applyFont="1" applyFill="1" applyBorder="1"/>
    <xf numFmtId="164" fontId="15" fillId="2" borderId="3" xfId="35" applyFont="1" applyFill="1" applyBorder="1"/>
    <xf numFmtId="0" fontId="15" fillId="2" borderId="21" xfId="34" applyFont="1" applyFill="1" applyBorder="1" applyAlignment="1">
      <alignment horizontal="center" vertical="center" wrapText="1"/>
    </xf>
    <xf numFmtId="0" fontId="15" fillId="2" borderId="22" xfId="34" applyFont="1" applyFill="1" applyBorder="1" applyAlignment="1">
      <alignment horizontal="center" vertical="center" wrapText="1"/>
    </xf>
    <xf numFmtId="164" fontId="15" fillId="2" borderId="22" xfId="35" applyFont="1" applyFill="1" applyBorder="1" applyAlignment="1">
      <alignment horizontal="center" vertical="center" wrapText="1"/>
    </xf>
    <xf numFmtId="164" fontId="15" fillId="2" borderId="23" xfId="35" applyFont="1" applyFill="1" applyBorder="1" applyAlignment="1">
      <alignment horizontal="center" vertical="center" wrapText="1"/>
    </xf>
    <xf numFmtId="0" fontId="17" fillId="2" borderId="21" xfId="34" applyFont="1" applyFill="1" applyBorder="1" applyAlignment="1">
      <alignment horizontal="left"/>
    </xf>
    <xf numFmtId="0" fontId="17" fillId="2" borderId="22" xfId="34" applyFont="1" applyFill="1" applyBorder="1" applyAlignment="1">
      <alignment horizontal="center"/>
    </xf>
    <xf numFmtId="0" fontId="17" fillId="2" borderId="22" xfId="34" applyFont="1" applyFill="1" applyBorder="1" applyAlignment="1">
      <alignment horizontal="left" wrapText="1"/>
    </xf>
    <xf numFmtId="39" fontId="17" fillId="2" borderId="22" xfId="35" applyNumberFormat="1" applyFont="1" applyFill="1" applyBorder="1" applyAlignment="1">
      <alignment horizontal="right"/>
    </xf>
    <xf numFmtId="39" fontId="17" fillId="2" borderId="23" xfId="35" applyNumberFormat="1" applyFont="1" applyFill="1" applyBorder="1" applyAlignment="1">
      <alignment horizontal="right"/>
    </xf>
    <xf numFmtId="0" fontId="16" fillId="2" borderId="0" xfId="34" applyFont="1" applyFill="1" applyBorder="1"/>
    <xf numFmtId="0" fontId="18" fillId="2" borderId="12" xfId="34" applyFont="1" applyFill="1" applyBorder="1" applyAlignment="1">
      <alignment horizontal="left"/>
    </xf>
    <xf numFmtId="0" fontId="18" fillId="2" borderId="13" xfId="34" applyFont="1" applyFill="1" applyBorder="1"/>
    <xf numFmtId="0" fontId="18" fillId="2" borderId="13" xfId="34" applyFont="1" applyFill="1" applyBorder="1" applyAlignment="1">
      <alignment wrapText="1"/>
    </xf>
    <xf numFmtId="4" fontId="21" fillId="2" borderId="13" xfId="34" applyNumberFormat="1" applyFont="1" applyFill="1" applyBorder="1" applyAlignment="1">
      <alignment horizontal="right" vertical="center" wrapText="1" readingOrder="1"/>
    </xf>
    <xf numFmtId="4" fontId="21" fillId="2" borderId="14" xfId="34" applyNumberFormat="1" applyFont="1" applyFill="1" applyBorder="1" applyAlignment="1">
      <alignment horizontal="right" vertical="center" wrapText="1" readingOrder="1"/>
    </xf>
    <xf numFmtId="0" fontId="18" fillId="2" borderId="15" xfId="34" applyFont="1" applyFill="1" applyBorder="1" applyAlignment="1">
      <alignment horizontal="left"/>
    </xf>
    <xf numFmtId="0" fontId="18" fillId="2" borderId="16" xfId="34" applyFont="1" applyFill="1" applyBorder="1"/>
    <xf numFmtId="0" fontId="18" fillId="2" borderId="16" xfId="34" applyFont="1" applyFill="1" applyBorder="1" applyAlignment="1">
      <alignment wrapText="1"/>
    </xf>
    <xf numFmtId="4" fontId="21" fillId="2" borderId="16" xfId="34" applyNumberFormat="1" applyFont="1" applyFill="1" applyBorder="1" applyAlignment="1">
      <alignment horizontal="right" vertical="center" wrapText="1" readingOrder="1"/>
    </xf>
    <xf numFmtId="4" fontId="21" fillId="2" borderId="17" xfId="34" applyNumberFormat="1" applyFont="1" applyFill="1" applyBorder="1" applyAlignment="1">
      <alignment horizontal="right" vertical="center" wrapText="1" readingOrder="1"/>
    </xf>
    <xf numFmtId="4" fontId="22" fillId="2" borderId="16" xfId="34" applyNumberFormat="1" applyFont="1" applyFill="1" applyBorder="1" applyAlignment="1">
      <alignment horizontal="right" vertical="center" wrapText="1" readingOrder="1"/>
    </xf>
    <xf numFmtId="4" fontId="22" fillId="2" borderId="17" xfId="34" applyNumberFormat="1" applyFont="1" applyFill="1" applyBorder="1" applyAlignment="1">
      <alignment horizontal="right" vertical="center" wrapText="1" readingOrder="1"/>
    </xf>
    <xf numFmtId="4" fontId="23" fillId="2" borderId="16" xfId="34" applyNumberFormat="1" applyFont="1" applyFill="1" applyBorder="1" applyAlignment="1">
      <alignment horizontal="right" vertical="center" wrapText="1" readingOrder="1"/>
    </xf>
    <xf numFmtId="0" fontId="18" fillId="2" borderId="18" xfId="34" applyFont="1" applyFill="1" applyBorder="1" applyAlignment="1">
      <alignment horizontal="left"/>
    </xf>
    <xf numFmtId="0" fontId="18" fillId="2" borderId="19" xfId="34" applyFont="1" applyFill="1" applyBorder="1"/>
    <xf numFmtId="0" fontId="18" fillId="2" borderId="19" xfId="34" applyFont="1" applyFill="1" applyBorder="1" applyAlignment="1">
      <alignment wrapText="1"/>
    </xf>
    <xf numFmtId="4" fontId="21" fillId="2" borderId="19" xfId="34" applyNumberFormat="1" applyFont="1" applyFill="1" applyBorder="1" applyAlignment="1">
      <alignment horizontal="right" vertical="center" wrapText="1" readingOrder="1"/>
    </xf>
    <xf numFmtId="4" fontId="21" fillId="2" borderId="20" xfId="34" applyNumberFormat="1" applyFont="1" applyFill="1" applyBorder="1" applyAlignment="1">
      <alignment horizontal="right" vertical="center" wrapText="1" readingOrder="1"/>
    </xf>
    <xf numFmtId="0" fontId="18" fillId="2" borderId="0" xfId="34" applyFont="1" applyFill="1" applyBorder="1" applyAlignment="1">
      <alignment horizontal="left"/>
    </xf>
    <xf numFmtId="0" fontId="18" fillId="2" borderId="0" xfId="34" applyFont="1" applyFill="1" applyBorder="1"/>
    <xf numFmtId="0" fontId="18" fillId="2" borderId="0" xfId="34" applyFont="1" applyFill="1" applyBorder="1" applyAlignment="1">
      <alignment wrapText="1"/>
    </xf>
    <xf numFmtId="4" fontId="21" fillId="2" borderId="0" xfId="34" applyNumberFormat="1" applyFont="1" applyFill="1" applyBorder="1" applyAlignment="1">
      <alignment horizontal="right" vertical="center" wrapText="1" readingOrder="1"/>
    </xf>
    <xf numFmtId="39" fontId="18" fillId="2" borderId="0" xfId="35" applyNumberFormat="1" applyFont="1" applyFill="1" applyBorder="1" applyAlignment="1">
      <alignment horizontal="right"/>
    </xf>
    <xf numFmtId="0" fontId="21" fillId="2" borderId="0" xfId="34" applyNumberFormat="1" applyFont="1" applyFill="1" applyBorder="1" applyAlignment="1">
      <alignment horizontal="right" vertical="center" wrapText="1" readingOrder="1"/>
    </xf>
    <xf numFmtId="4" fontId="24" fillId="2" borderId="0" xfId="34" applyNumberFormat="1" applyFont="1" applyFill="1" applyBorder="1" applyAlignment="1">
      <alignment vertical="top" wrapText="1" readingOrder="1"/>
    </xf>
    <xf numFmtId="0" fontId="16" fillId="2" borderId="6" xfId="34" applyFont="1" applyFill="1" applyBorder="1"/>
    <xf numFmtId="0" fontId="15" fillId="2" borderId="7" xfId="34" applyFont="1" applyFill="1" applyBorder="1"/>
    <xf numFmtId="0" fontId="15" fillId="2" borderId="7" xfId="34" applyFont="1" applyFill="1" applyBorder="1" applyAlignment="1">
      <alignment wrapText="1"/>
    </xf>
    <xf numFmtId="164" fontId="15" fillId="2" borderId="7" xfId="35" applyFont="1" applyFill="1" applyBorder="1"/>
    <xf numFmtId="164" fontId="15" fillId="2" borderId="8" xfId="35" applyFont="1" applyFill="1" applyBorder="1"/>
    <xf numFmtId="0" fontId="15" fillId="2" borderId="1" xfId="34" applyFont="1" applyFill="1" applyBorder="1" applyAlignment="1">
      <alignment horizontal="center" vertical="center" wrapText="1"/>
    </xf>
    <xf numFmtId="0" fontId="15" fillId="2" borderId="30" xfId="34" applyFont="1" applyFill="1" applyBorder="1" applyAlignment="1">
      <alignment horizontal="center" vertical="center" wrapText="1"/>
    </xf>
    <xf numFmtId="0" fontId="15" fillId="2" borderId="31" xfId="34" applyFont="1" applyFill="1" applyBorder="1" applyAlignment="1">
      <alignment horizontal="center" vertical="center" wrapText="1"/>
    </xf>
    <xf numFmtId="164" fontId="15" fillId="2" borderId="31" xfId="35" applyFont="1" applyFill="1" applyBorder="1" applyAlignment="1">
      <alignment horizontal="center" vertical="center" wrapText="1"/>
    </xf>
    <xf numFmtId="0" fontId="18" fillId="2" borderId="24" xfId="34" applyFont="1" applyFill="1" applyBorder="1" applyAlignment="1">
      <alignment horizontal="left"/>
    </xf>
    <xf numFmtId="0" fontId="18" fillId="2" borderId="25" xfId="34" applyFont="1" applyFill="1" applyBorder="1"/>
    <xf numFmtId="0" fontId="18" fillId="2" borderId="25" xfId="34" applyFont="1" applyFill="1" applyBorder="1" applyAlignment="1">
      <alignment wrapText="1"/>
    </xf>
    <xf numFmtId="4" fontId="21" fillId="2" borderId="25" xfId="34" applyNumberFormat="1" applyFont="1" applyFill="1" applyBorder="1" applyAlignment="1">
      <alignment horizontal="right" vertical="center" wrapText="1" readingOrder="1"/>
    </xf>
    <xf numFmtId="4" fontId="21" fillId="2" borderId="26" xfId="34" applyNumberFormat="1" applyFont="1" applyFill="1" applyBorder="1" applyAlignment="1">
      <alignment horizontal="right" vertical="center" wrapText="1" readingOrder="1"/>
    </xf>
    <xf numFmtId="0" fontId="28" fillId="2" borderId="0" xfId="34" applyFont="1" applyFill="1" applyAlignment="1">
      <alignment horizontal="justify" vertical="center"/>
    </xf>
    <xf numFmtId="0" fontId="15" fillId="2" borderId="6" xfId="34" applyFont="1" applyFill="1" applyBorder="1" applyAlignment="1">
      <alignment horizontal="center" vertical="center" wrapText="1"/>
    </xf>
    <xf numFmtId="39" fontId="18" fillId="2" borderId="13" xfId="35" applyNumberFormat="1" applyFont="1" applyFill="1" applyBorder="1" applyAlignment="1">
      <alignment horizontal="right"/>
    </xf>
    <xf numFmtId="39" fontId="18" fillId="2" borderId="14" xfId="35" applyNumberFormat="1" applyFont="1" applyFill="1" applyBorder="1" applyAlignment="1">
      <alignment horizontal="right"/>
    </xf>
    <xf numFmtId="0" fontId="18" fillId="2" borderId="33" xfId="34" applyFont="1" applyFill="1" applyBorder="1" applyAlignment="1">
      <alignment horizontal="left"/>
    </xf>
    <xf numFmtId="0" fontId="18" fillId="2" borderId="34" xfId="34" applyFont="1" applyFill="1" applyBorder="1"/>
    <xf numFmtId="0" fontId="18" fillId="2" borderId="34" xfId="34" applyFont="1" applyFill="1" applyBorder="1" applyAlignment="1">
      <alignment wrapText="1"/>
    </xf>
    <xf numFmtId="39" fontId="18" fillId="2" borderId="34" xfId="35" applyNumberFormat="1" applyFont="1" applyFill="1" applyBorder="1" applyAlignment="1">
      <alignment horizontal="right"/>
    </xf>
    <xf numFmtId="39" fontId="18" fillId="2" borderId="16" xfId="35" applyNumberFormat="1" applyFont="1" applyFill="1" applyBorder="1" applyAlignment="1">
      <alignment horizontal="right"/>
    </xf>
    <xf numFmtId="39" fontId="18" fillId="2" borderId="17" xfId="35" applyNumberFormat="1" applyFont="1" applyFill="1" applyBorder="1" applyAlignment="1">
      <alignment horizontal="right"/>
    </xf>
    <xf numFmtId="39" fontId="18" fillId="2" borderId="35" xfId="35" applyNumberFormat="1" applyFont="1" applyFill="1" applyBorder="1" applyAlignment="1">
      <alignment horizontal="right"/>
    </xf>
    <xf numFmtId="0" fontId="17" fillId="2" borderId="22" xfId="34" applyFont="1" applyFill="1" applyBorder="1"/>
    <xf numFmtId="0" fontId="17" fillId="2" borderId="22" xfId="34" applyFont="1" applyFill="1" applyBorder="1" applyAlignment="1">
      <alignment wrapText="1"/>
    </xf>
    <xf numFmtId="39" fontId="18" fillId="2" borderId="19" xfId="35" applyNumberFormat="1" applyFont="1" applyFill="1" applyBorder="1" applyAlignment="1">
      <alignment horizontal="right"/>
    </xf>
    <xf numFmtId="39" fontId="18" fillId="2" borderId="20" xfId="35" applyNumberFormat="1" applyFont="1" applyFill="1" applyBorder="1" applyAlignment="1">
      <alignment horizontal="right"/>
    </xf>
    <xf numFmtId="165" fontId="15" fillId="2" borderId="0" xfId="34" applyNumberFormat="1" applyFont="1" applyFill="1" applyBorder="1"/>
    <xf numFmtId="0" fontId="28" fillId="2" borderId="15" xfId="34" applyFont="1" applyFill="1" applyBorder="1" applyAlignment="1">
      <alignment horizontal="left"/>
    </xf>
    <xf numFmtId="0" fontId="28" fillId="2" borderId="16" xfId="34" applyFont="1" applyFill="1" applyBorder="1"/>
    <xf numFmtId="0" fontId="28" fillId="2" borderId="16" xfId="34" applyFont="1" applyFill="1" applyBorder="1" applyAlignment="1">
      <alignment wrapText="1"/>
    </xf>
    <xf numFmtId="4" fontId="15" fillId="2" borderId="0" xfId="34" applyNumberFormat="1" applyFont="1" applyFill="1" applyBorder="1"/>
    <xf numFmtId="0" fontId="15" fillId="2" borderId="0" xfId="34" applyFont="1" applyFill="1" applyBorder="1" applyAlignment="1">
      <alignment horizontal="center"/>
    </xf>
    <xf numFmtId="0" fontId="25" fillId="2" borderId="0" xfId="34" applyFont="1" applyFill="1" applyBorder="1"/>
    <xf numFmtId="0" fontId="25" fillId="2" borderId="0" xfId="34" applyFont="1" applyFill="1" applyBorder="1" applyAlignment="1">
      <alignment wrapText="1"/>
    </xf>
    <xf numFmtId="164" fontId="25" fillId="2" borderId="0" xfId="35" applyFont="1" applyFill="1" applyBorder="1"/>
    <xf numFmtId="39" fontId="17" fillId="2" borderId="30" xfId="35" applyNumberFormat="1" applyFont="1" applyFill="1" applyBorder="1" applyAlignment="1">
      <alignment horizontal="right"/>
    </xf>
    <xf numFmtId="39" fontId="17" fillId="2" borderId="37" xfId="35" applyNumberFormat="1" applyFont="1" applyFill="1" applyBorder="1" applyAlignment="1">
      <alignment horizontal="right"/>
    </xf>
    <xf numFmtId="0" fontId="15" fillId="2" borderId="1" xfId="34" applyFont="1" applyFill="1" applyBorder="1"/>
    <xf numFmtId="4" fontId="15" fillId="2" borderId="2" xfId="35" applyNumberFormat="1" applyFont="1" applyFill="1" applyBorder="1"/>
    <xf numFmtId="164" fontId="25" fillId="2" borderId="2" xfId="35" applyFont="1" applyFill="1" applyBorder="1"/>
    <xf numFmtId="0" fontId="15" fillId="2" borderId="4" xfId="36" applyFont="1" applyFill="1" applyBorder="1"/>
    <xf numFmtId="0" fontId="15" fillId="2" borderId="0" xfId="36" applyFont="1" applyFill="1" applyBorder="1"/>
    <xf numFmtId="0" fontId="15" fillId="2" borderId="0" xfId="36" applyFont="1" applyFill="1" applyBorder="1" applyAlignment="1">
      <alignment wrapText="1"/>
    </xf>
    <xf numFmtId="164" fontId="15" fillId="2" borderId="0" xfId="37" applyFont="1" applyFill="1" applyBorder="1"/>
    <xf numFmtId="164" fontId="25" fillId="2" borderId="0" xfId="37" applyFont="1" applyFill="1" applyBorder="1"/>
    <xf numFmtId="164" fontId="15" fillId="2" borderId="5" xfId="37" applyFont="1" applyFill="1" applyBorder="1"/>
    <xf numFmtId="39" fontId="15" fillId="2" borderId="0" xfId="34" applyNumberFormat="1" applyFont="1" applyFill="1" applyBorder="1"/>
    <xf numFmtId="0" fontId="16" fillId="2" borderId="0" xfId="34" applyFont="1" applyFill="1" applyBorder="1" applyAlignment="1">
      <alignment wrapText="1"/>
    </xf>
    <xf numFmtId="164" fontId="16" fillId="2" borderId="0" xfId="35" applyFont="1" applyFill="1" applyBorder="1"/>
    <xf numFmtId="164" fontId="25" fillId="2" borderId="5" xfId="35" applyFont="1" applyFill="1" applyBorder="1"/>
    <xf numFmtId="0" fontId="26" fillId="2" borderId="0" xfId="34" applyFont="1" applyFill="1" applyBorder="1"/>
    <xf numFmtId="0" fontId="16" fillId="2" borderId="28" xfId="34" applyFont="1" applyFill="1" applyBorder="1" applyAlignment="1">
      <alignment wrapText="1"/>
    </xf>
    <xf numFmtId="164" fontId="16" fillId="2" borderId="28" xfId="35" applyFont="1" applyFill="1" applyBorder="1"/>
    <xf numFmtId="4" fontId="15" fillId="2" borderId="0" xfId="36" applyNumberFormat="1" applyFont="1" applyFill="1" applyBorder="1"/>
    <xf numFmtId="0" fontId="15" fillId="2" borderId="1" xfId="36" applyFont="1" applyFill="1" applyBorder="1"/>
    <xf numFmtId="0" fontId="15" fillId="2" borderId="2" xfId="36" applyFont="1" applyFill="1" applyBorder="1"/>
    <xf numFmtId="4" fontId="15" fillId="2" borderId="2" xfId="36" applyNumberFormat="1" applyFont="1" applyFill="1" applyBorder="1"/>
    <xf numFmtId="164" fontId="15" fillId="2" borderId="2" xfId="37" applyFont="1" applyFill="1" applyBorder="1"/>
    <xf numFmtId="164" fontId="15" fillId="2" borderId="3" xfId="37" applyFont="1" applyFill="1" applyBorder="1"/>
    <xf numFmtId="0" fontId="16" fillId="2" borderId="4" xfId="36" applyFont="1" applyFill="1" applyBorder="1"/>
    <xf numFmtId="14" fontId="15" fillId="2" borderId="5" xfId="37" applyNumberFormat="1" applyFont="1" applyFill="1" applyBorder="1"/>
    <xf numFmtId="0" fontId="15" fillId="2" borderId="27" xfId="36" applyFont="1" applyFill="1" applyBorder="1"/>
    <xf numFmtId="0" fontId="15" fillId="2" borderId="28" xfId="36" applyFont="1" applyFill="1" applyBorder="1"/>
    <xf numFmtId="4" fontId="15" fillId="2" borderId="28" xfId="36" applyNumberFormat="1" applyFont="1" applyFill="1" applyBorder="1"/>
    <xf numFmtId="164" fontId="15" fillId="2" borderId="28" xfId="37" applyFont="1" applyFill="1" applyBorder="1"/>
    <xf numFmtId="164" fontId="15" fillId="2" borderId="29" xfId="37" applyFont="1" applyFill="1" applyBorder="1"/>
    <xf numFmtId="0" fontId="25" fillId="2" borderId="21" xfId="36" applyFont="1" applyFill="1" applyBorder="1" applyAlignment="1">
      <alignment horizontal="center" vertical="center" wrapText="1"/>
    </xf>
    <xf numFmtId="0" fontId="25" fillId="2" borderId="22" xfId="36" applyFont="1" applyFill="1" applyBorder="1" applyAlignment="1">
      <alignment horizontal="center" vertical="center" wrapText="1"/>
    </xf>
    <xf numFmtId="164" fontId="25" fillId="2" borderId="22" xfId="37" applyFont="1" applyFill="1" applyBorder="1" applyAlignment="1">
      <alignment horizontal="center" vertical="center" wrapText="1"/>
    </xf>
    <xf numFmtId="4" fontId="25" fillId="2" borderId="22" xfId="37" applyNumberFormat="1" applyFont="1" applyFill="1" applyBorder="1" applyAlignment="1">
      <alignment horizontal="center" vertical="center" wrapText="1"/>
    </xf>
    <xf numFmtId="164" fontId="25" fillId="2" borderId="23" xfId="37" applyFont="1" applyFill="1" applyBorder="1" applyAlignment="1">
      <alignment horizontal="center" vertical="center" wrapText="1"/>
    </xf>
    <xf numFmtId="0" fontId="17" fillId="2" borderId="21" xfId="36" applyFont="1" applyFill="1" applyBorder="1" applyAlignment="1">
      <alignment horizontal="left"/>
    </xf>
    <xf numFmtId="0" fontId="17" fillId="2" borderId="22" xfId="36" applyFont="1" applyFill="1" applyBorder="1" applyAlignment="1">
      <alignment horizontal="center"/>
    </xf>
    <xf numFmtId="0" fontId="17" fillId="2" borderId="22" xfId="36" applyFont="1" applyFill="1" applyBorder="1" applyAlignment="1">
      <alignment horizontal="left"/>
    </xf>
    <xf numFmtId="164" fontId="17" fillId="2" borderId="22" xfId="36" applyNumberFormat="1" applyFont="1" applyFill="1" applyBorder="1" applyAlignment="1">
      <alignment horizontal="right"/>
    </xf>
    <xf numFmtId="4" fontId="17" fillId="2" borderId="22" xfId="36" applyNumberFormat="1" applyFont="1" applyFill="1" applyBorder="1" applyAlignment="1">
      <alignment horizontal="right"/>
    </xf>
    <xf numFmtId="0" fontId="17" fillId="2" borderId="22" xfId="36" applyFont="1" applyFill="1" applyBorder="1" applyAlignment="1">
      <alignment horizontal="right"/>
    </xf>
    <xf numFmtId="164" fontId="17" fillId="2" borderId="23" xfId="36" applyNumberFormat="1" applyFont="1" applyFill="1" applyBorder="1" applyAlignment="1">
      <alignment horizontal="right"/>
    </xf>
    <xf numFmtId="9" fontId="15" fillId="2" borderId="0" xfId="38" applyFont="1" applyFill="1" applyBorder="1"/>
    <xf numFmtId="0" fontId="18" fillId="2" borderId="24" xfId="36" applyFont="1" applyFill="1" applyBorder="1" applyAlignment="1">
      <alignment horizontal="left"/>
    </xf>
    <xf numFmtId="0" fontId="18" fillId="2" borderId="25" xfId="36" applyFont="1" applyFill="1" applyBorder="1" applyAlignment="1">
      <alignment horizontal="left"/>
    </xf>
    <xf numFmtId="39" fontId="18" fillId="2" borderId="25" xfId="37" applyNumberFormat="1" applyFont="1" applyFill="1" applyBorder="1" applyAlignment="1">
      <alignment horizontal="right"/>
    </xf>
    <xf numFmtId="4" fontId="18" fillId="2" borderId="25" xfId="37" applyNumberFormat="1" applyFont="1" applyFill="1" applyBorder="1" applyAlignment="1">
      <alignment horizontal="right"/>
    </xf>
    <xf numFmtId="164" fontId="18" fillId="2" borderId="25" xfId="37" applyFont="1" applyFill="1" applyBorder="1" applyAlignment="1">
      <alignment horizontal="right"/>
    </xf>
    <xf numFmtId="4" fontId="18" fillId="2" borderId="26" xfId="37" applyNumberFormat="1" applyFont="1" applyFill="1" applyBorder="1" applyAlignment="1">
      <alignment horizontal="right"/>
    </xf>
    <xf numFmtId="0" fontId="18" fillId="2" borderId="15" xfId="36" applyFont="1" applyFill="1" applyBorder="1" applyAlignment="1">
      <alignment horizontal="left"/>
    </xf>
    <xf numFmtId="0" fontId="18" fillId="2" borderId="16" xfId="36" applyFont="1" applyFill="1" applyBorder="1" applyAlignment="1">
      <alignment horizontal="left"/>
    </xf>
    <xf numFmtId="39" fontId="18" fillId="2" borderId="16" xfId="37" applyNumberFormat="1" applyFont="1" applyFill="1" applyBorder="1" applyAlignment="1">
      <alignment horizontal="right"/>
    </xf>
    <xf numFmtId="4" fontId="18" fillId="2" borderId="16" xfId="37" applyNumberFormat="1" applyFont="1" applyFill="1" applyBorder="1" applyAlignment="1">
      <alignment horizontal="right"/>
    </xf>
    <xf numFmtId="164" fontId="18" fillId="2" borderId="16" xfId="37" applyFont="1" applyFill="1" applyBorder="1" applyAlignment="1">
      <alignment horizontal="right"/>
    </xf>
    <xf numFmtId="4" fontId="18" fillId="2" borderId="17" xfId="37" applyNumberFormat="1" applyFont="1" applyFill="1" applyBorder="1" applyAlignment="1">
      <alignment horizontal="right"/>
    </xf>
    <xf numFmtId="0" fontId="18" fillId="2" borderId="16" xfId="36" applyFont="1" applyFill="1" applyBorder="1"/>
    <xf numFmtId="39" fontId="18" fillId="2" borderId="17" xfId="37" applyNumberFormat="1" applyFont="1" applyFill="1" applyBorder="1" applyAlignment="1">
      <alignment horizontal="right"/>
    </xf>
    <xf numFmtId="0" fontId="18" fillId="2" borderId="33" xfId="36" applyFont="1" applyFill="1" applyBorder="1" applyAlignment="1">
      <alignment horizontal="left"/>
    </xf>
    <xf numFmtId="0" fontId="18" fillId="2" borderId="34" xfId="36" applyFont="1" applyFill="1" applyBorder="1"/>
    <xf numFmtId="39" fontId="18" fillId="2" borderId="34" xfId="37" applyNumberFormat="1" applyFont="1" applyFill="1" applyBorder="1" applyAlignment="1">
      <alignment horizontal="right"/>
    </xf>
    <xf numFmtId="4" fontId="18" fillId="2" borderId="34" xfId="37" applyNumberFormat="1" applyFont="1" applyFill="1" applyBorder="1" applyAlignment="1">
      <alignment horizontal="right"/>
    </xf>
    <xf numFmtId="0" fontId="18" fillId="2" borderId="34" xfId="36" applyFont="1" applyFill="1" applyBorder="1" applyAlignment="1">
      <alignment horizontal="right"/>
    </xf>
    <xf numFmtId="4" fontId="18" fillId="2" borderId="35" xfId="37" applyNumberFormat="1" applyFont="1" applyFill="1" applyBorder="1" applyAlignment="1">
      <alignment horizontal="right"/>
    </xf>
    <xf numFmtId="164" fontId="17" fillId="2" borderId="21" xfId="37" applyFont="1" applyFill="1" applyBorder="1"/>
    <xf numFmtId="0" fontId="17" fillId="2" borderId="22" xfId="36" applyFont="1" applyFill="1" applyBorder="1"/>
    <xf numFmtId="0" fontId="17" fillId="2" borderId="22" xfId="36" applyFont="1" applyFill="1" applyBorder="1" applyAlignment="1">
      <alignment wrapText="1"/>
    </xf>
    <xf numFmtId="164" fontId="17" fillId="2" borderId="22" xfId="37" applyFont="1" applyFill="1" applyBorder="1" applyAlignment="1">
      <alignment horizontal="right"/>
    </xf>
    <xf numFmtId="39" fontId="17" fillId="2" borderId="22" xfId="37" applyNumberFormat="1" applyFont="1" applyFill="1" applyBorder="1" applyAlignment="1">
      <alignment horizontal="right"/>
    </xf>
    <xf numFmtId="4" fontId="17" fillId="2" borderId="22" xfId="37" applyNumberFormat="1" applyFont="1" applyFill="1" applyBorder="1" applyAlignment="1">
      <alignment horizontal="right"/>
    </xf>
    <xf numFmtId="164" fontId="17" fillId="2" borderId="23" xfId="37" applyFont="1" applyFill="1" applyBorder="1" applyAlignment="1">
      <alignment horizontal="right"/>
    </xf>
    <xf numFmtId="0" fontId="18" fillId="2" borderId="12" xfId="36" applyFont="1" applyFill="1" applyBorder="1" applyAlignment="1">
      <alignment horizontal="left"/>
    </xf>
    <xf numFmtId="0" fontId="18" fillId="2" borderId="13" xfId="36" applyFont="1" applyFill="1" applyBorder="1"/>
    <xf numFmtId="0" fontId="18" fillId="2" borderId="13" xfId="36" applyFont="1" applyFill="1" applyBorder="1" applyAlignment="1">
      <alignment wrapText="1"/>
    </xf>
    <xf numFmtId="164" fontId="18" fillId="2" borderId="13" xfId="37" applyFont="1" applyFill="1" applyBorder="1" applyAlignment="1">
      <alignment horizontal="right"/>
    </xf>
    <xf numFmtId="4" fontId="18" fillId="2" borderId="13" xfId="37" applyNumberFormat="1" applyFont="1" applyFill="1" applyBorder="1" applyAlignment="1">
      <alignment horizontal="right"/>
    </xf>
    <xf numFmtId="39" fontId="18" fillId="2" borderId="13" xfId="37" applyNumberFormat="1" applyFont="1" applyFill="1" applyBorder="1" applyAlignment="1">
      <alignment horizontal="right"/>
    </xf>
    <xf numFmtId="4" fontId="18" fillId="2" borderId="14" xfId="37" applyNumberFormat="1" applyFont="1" applyFill="1" applyBorder="1" applyAlignment="1">
      <alignment horizontal="right"/>
    </xf>
    <xf numFmtId="0" fontId="18" fillId="2" borderId="16" xfId="36" applyFont="1" applyFill="1" applyBorder="1" applyAlignment="1">
      <alignment wrapText="1"/>
    </xf>
    <xf numFmtId="0" fontId="18" fillId="2" borderId="18" xfId="36" applyFont="1" applyFill="1" applyBorder="1" applyAlignment="1">
      <alignment horizontal="left"/>
    </xf>
    <xf numFmtId="0" fontId="18" fillId="2" borderId="19" xfId="36" applyFont="1" applyFill="1" applyBorder="1"/>
    <xf numFmtId="0" fontId="18" fillId="2" borderId="19" xfId="36" applyFont="1" applyFill="1" applyBorder="1" applyAlignment="1">
      <alignment wrapText="1"/>
    </xf>
    <xf numFmtId="164" fontId="18" fillId="2" borderId="19" xfId="37" applyFont="1" applyFill="1" applyBorder="1" applyAlignment="1">
      <alignment horizontal="right"/>
    </xf>
    <xf numFmtId="4" fontId="18" fillId="2" borderId="19" xfId="37" applyNumberFormat="1" applyFont="1" applyFill="1" applyBorder="1" applyAlignment="1">
      <alignment horizontal="right"/>
    </xf>
    <xf numFmtId="39" fontId="18" fillId="2" borderId="19" xfId="37" applyNumberFormat="1" applyFont="1" applyFill="1" applyBorder="1" applyAlignment="1">
      <alignment horizontal="right"/>
    </xf>
    <xf numFmtId="4" fontId="18" fillId="2" borderId="20" xfId="37" applyNumberFormat="1" applyFont="1" applyFill="1" applyBorder="1" applyAlignment="1">
      <alignment horizontal="right"/>
    </xf>
    <xf numFmtId="0" fontId="18" fillId="2" borderId="0" xfId="36" applyFont="1" applyFill="1" applyBorder="1" applyAlignment="1">
      <alignment horizontal="left"/>
    </xf>
    <xf numFmtId="0" fontId="18" fillId="2" borderId="0" xfId="36" applyFont="1" applyFill="1" applyBorder="1"/>
    <xf numFmtId="0" fontId="18" fillId="2" borderId="0" xfId="36" applyFont="1" applyFill="1" applyBorder="1" applyAlignment="1">
      <alignment wrapText="1"/>
    </xf>
    <xf numFmtId="164" fontId="18" fillId="2" borderId="0" xfId="37" applyFont="1" applyFill="1" applyBorder="1" applyAlignment="1">
      <alignment horizontal="right"/>
    </xf>
    <xf numFmtId="4" fontId="18" fillId="2" borderId="0" xfId="37" applyNumberFormat="1" applyFont="1" applyFill="1" applyBorder="1" applyAlignment="1">
      <alignment horizontal="right"/>
    </xf>
    <xf numFmtId="39" fontId="18" fillId="2" borderId="0" xfId="37" applyNumberFormat="1" applyFont="1" applyFill="1" applyBorder="1" applyAlignment="1">
      <alignment horizontal="right"/>
    </xf>
    <xf numFmtId="0" fontId="15" fillId="2" borderId="0" xfId="36" applyFont="1" applyFill="1" applyBorder="1" applyAlignment="1">
      <alignment horizontal="left"/>
    </xf>
    <xf numFmtId="164" fontId="15" fillId="2" borderId="0" xfId="37" applyFont="1" applyFill="1" applyBorder="1" applyAlignment="1">
      <alignment horizontal="right"/>
    </xf>
    <xf numFmtId="4" fontId="15" fillId="2" borderId="0" xfId="37" applyNumberFormat="1" applyFont="1" applyFill="1" applyBorder="1" applyAlignment="1">
      <alignment horizontal="right"/>
    </xf>
    <xf numFmtId="39" fontId="15" fillId="2" borderId="0" xfId="37" applyNumberFormat="1" applyFont="1" applyFill="1" applyBorder="1" applyAlignment="1">
      <alignment horizontal="right"/>
    </xf>
    <xf numFmtId="164" fontId="15" fillId="2" borderId="0" xfId="36" applyNumberFormat="1" applyFont="1" applyFill="1" applyBorder="1"/>
    <xf numFmtId="0" fontId="25" fillId="2" borderId="30" xfId="36" applyFont="1" applyFill="1" applyBorder="1" applyAlignment="1">
      <alignment horizontal="center" vertical="center" wrapText="1"/>
    </xf>
    <xf numFmtId="0" fontId="25" fillId="2" borderId="31" xfId="36" applyFont="1" applyFill="1" applyBorder="1" applyAlignment="1">
      <alignment horizontal="center" vertical="center" wrapText="1"/>
    </xf>
    <xf numFmtId="164" fontId="25" fillId="2" borderId="31" xfId="37" applyFont="1" applyFill="1" applyBorder="1" applyAlignment="1">
      <alignment horizontal="center" vertical="center" wrapText="1"/>
    </xf>
    <xf numFmtId="4" fontId="25" fillId="2" borderId="31" xfId="37" applyNumberFormat="1" applyFont="1" applyFill="1" applyBorder="1" applyAlignment="1">
      <alignment horizontal="center" vertical="center" wrapText="1"/>
    </xf>
    <xf numFmtId="164" fontId="25" fillId="2" borderId="32" xfId="37" applyFont="1" applyFill="1" applyBorder="1" applyAlignment="1">
      <alignment horizontal="center" vertical="center" wrapText="1"/>
    </xf>
    <xf numFmtId="0" fontId="18" fillId="2" borderId="24" xfId="36" applyFont="1" applyFill="1" applyBorder="1" applyAlignment="1">
      <alignment horizontal="left" wrapText="1"/>
    </xf>
    <xf numFmtId="0" fontId="18" fillId="2" borderId="25" xfId="36" applyFont="1" applyFill="1" applyBorder="1" applyAlignment="1">
      <alignment wrapText="1"/>
    </xf>
    <xf numFmtId="164" fontId="18" fillId="2" borderId="25" xfId="37" applyFont="1" applyFill="1" applyBorder="1" applyAlignment="1">
      <alignment horizontal="right" wrapText="1"/>
    </xf>
    <xf numFmtId="39" fontId="18" fillId="2" borderId="25" xfId="37" applyNumberFormat="1" applyFont="1" applyFill="1" applyBorder="1" applyAlignment="1">
      <alignment horizontal="right" wrapText="1"/>
    </xf>
    <xf numFmtId="39" fontId="18" fillId="2" borderId="26" xfId="37" applyNumberFormat="1" applyFont="1" applyFill="1" applyBorder="1" applyAlignment="1">
      <alignment horizontal="right"/>
    </xf>
    <xf numFmtId="0" fontId="18" fillId="2" borderId="15" xfId="36" applyFont="1" applyFill="1" applyBorder="1" applyAlignment="1">
      <alignment horizontal="left" wrapText="1"/>
    </xf>
    <xf numFmtId="164" fontId="18" fillId="2" borderId="16" xfId="37" applyFont="1" applyFill="1" applyBorder="1" applyAlignment="1">
      <alignment horizontal="right" wrapText="1"/>
    </xf>
    <xf numFmtId="39" fontId="18" fillId="2" borderId="16" xfId="37" applyNumberFormat="1" applyFont="1" applyFill="1" applyBorder="1" applyAlignment="1">
      <alignment horizontal="right" wrapText="1"/>
    </xf>
    <xf numFmtId="39" fontId="15" fillId="2" borderId="0" xfId="36" applyNumberFormat="1" applyFont="1" applyFill="1" applyBorder="1" applyAlignment="1">
      <alignment wrapText="1"/>
    </xf>
    <xf numFmtId="164" fontId="18" fillId="2" borderId="17" xfId="37" applyFont="1" applyFill="1" applyBorder="1" applyAlignment="1">
      <alignment horizontal="right" wrapText="1"/>
    </xf>
    <xf numFmtId="39" fontId="28" fillId="2" borderId="16" xfId="37" applyNumberFormat="1" applyFont="1" applyFill="1" applyBorder="1" applyAlignment="1">
      <alignment horizontal="right"/>
    </xf>
    <xf numFmtId="39" fontId="28" fillId="2" borderId="17" xfId="37" applyNumberFormat="1" applyFont="1" applyFill="1" applyBorder="1" applyAlignment="1">
      <alignment horizontal="right"/>
    </xf>
    <xf numFmtId="0" fontId="18" fillId="2" borderId="18" xfId="36" applyFont="1" applyFill="1" applyBorder="1" applyAlignment="1">
      <alignment horizontal="left" wrapText="1"/>
    </xf>
    <xf numFmtId="164" fontId="18" fillId="2" borderId="19" xfId="37" applyFont="1" applyFill="1" applyBorder="1" applyAlignment="1">
      <alignment horizontal="right" wrapText="1"/>
    </xf>
    <xf numFmtId="39" fontId="18" fillId="2" borderId="19" xfId="37" applyNumberFormat="1" applyFont="1" applyFill="1" applyBorder="1" applyAlignment="1">
      <alignment horizontal="right" wrapText="1"/>
    </xf>
    <xf numFmtId="4" fontId="18" fillId="2" borderId="19" xfId="37" applyNumberFormat="1" applyFont="1" applyFill="1" applyBorder="1" applyAlignment="1">
      <alignment horizontal="right" wrapText="1"/>
    </xf>
    <xf numFmtId="39" fontId="18" fillId="2" borderId="20" xfId="37" applyNumberFormat="1" applyFont="1" applyFill="1" applyBorder="1" applyAlignment="1">
      <alignment horizontal="right"/>
    </xf>
    <xf numFmtId="164" fontId="17" fillId="2" borderId="9" xfId="37" applyFont="1" applyFill="1" applyBorder="1"/>
    <xf numFmtId="164" fontId="17" fillId="2" borderId="10" xfId="37" applyFont="1" applyFill="1" applyBorder="1" applyAlignment="1">
      <alignment horizontal="right"/>
    </xf>
    <xf numFmtId="164" fontId="17" fillId="2" borderId="10" xfId="37" applyFont="1" applyFill="1" applyBorder="1"/>
    <xf numFmtId="164" fontId="17" fillId="2" borderId="43" xfId="37" applyFont="1" applyFill="1" applyBorder="1"/>
    <xf numFmtId="4" fontId="15" fillId="2" borderId="2" xfId="37" applyNumberFormat="1" applyFont="1" applyFill="1" applyBorder="1" applyAlignment="1">
      <alignment horizontal="right"/>
    </xf>
    <xf numFmtId="0" fontId="19" fillId="2" borderId="4" xfId="36" applyFont="1" applyFill="1" applyBorder="1"/>
    <xf numFmtId="0" fontId="19" fillId="2" borderId="0" xfId="36" applyFont="1" applyFill="1" applyBorder="1"/>
    <xf numFmtId="164" fontId="19" fillId="2" borderId="0" xfId="37" applyFont="1" applyFill="1" applyBorder="1"/>
    <xf numFmtId="164" fontId="19" fillId="2" borderId="5" xfId="37" applyFont="1" applyFill="1" applyBorder="1"/>
    <xf numFmtId="0" fontId="25" fillId="2" borderId="0" xfId="36" applyFont="1" applyFill="1" applyBorder="1"/>
    <xf numFmtId="164" fontId="27" fillId="2" borderId="0" xfId="37" applyFont="1" applyFill="1" applyBorder="1"/>
    <xf numFmtId="164" fontId="25" fillId="2" borderId="5" xfId="37" applyFont="1" applyFill="1" applyBorder="1"/>
    <xf numFmtId="0" fontId="20" fillId="2" borderId="4" xfId="36" applyFont="1" applyFill="1" applyBorder="1"/>
    <xf numFmtId="0" fontId="20" fillId="2" borderId="0" xfId="36" applyFont="1" applyFill="1" applyBorder="1"/>
    <xf numFmtId="0" fontId="20" fillId="2" borderId="5" xfId="36" applyFont="1" applyFill="1" applyBorder="1"/>
    <xf numFmtId="164" fontId="16" fillId="2" borderId="0" xfId="37" applyFont="1" applyFill="1" applyBorder="1"/>
    <xf numFmtId="164" fontId="20" fillId="2" borderId="0" xfId="37" applyFont="1" applyFill="1" applyBorder="1"/>
    <xf numFmtId="4" fontId="20" fillId="2" borderId="0" xfId="37" applyNumberFormat="1" applyFont="1" applyFill="1" applyBorder="1" applyAlignment="1">
      <alignment horizontal="right"/>
    </xf>
    <xf numFmtId="164" fontId="20" fillId="2" borderId="5" xfId="37" applyFont="1" applyFill="1" applyBorder="1"/>
    <xf numFmtId="0" fontId="25" fillId="2" borderId="28" xfId="36" applyFont="1" applyFill="1" applyBorder="1"/>
    <xf numFmtId="4" fontId="25" fillId="2" borderId="28" xfId="36" applyNumberFormat="1" applyFont="1" applyFill="1" applyBorder="1"/>
    <xf numFmtId="164" fontId="25" fillId="2" borderId="28" xfId="37" applyFont="1" applyFill="1" applyBorder="1"/>
    <xf numFmtId="164" fontId="25" fillId="2" borderId="29" xfId="37" applyFont="1" applyFill="1" applyBorder="1"/>
    <xf numFmtId="4" fontId="15" fillId="2" borderId="0" xfId="36" applyNumberFormat="1" applyFont="1" applyFill="1" applyBorder="1" applyAlignment="1">
      <alignment horizontal="right"/>
    </xf>
    <xf numFmtId="0" fontId="15" fillId="2" borderId="5" xfId="36" applyFont="1" applyFill="1" applyBorder="1"/>
    <xf numFmtId="0" fontId="15" fillId="2" borderId="30" xfId="36" applyFont="1" applyFill="1" applyBorder="1" applyAlignment="1">
      <alignment horizontal="center" vertical="center" wrapText="1"/>
    </xf>
    <xf numFmtId="0" fontId="15" fillId="2" borderId="31" xfId="36" applyFont="1" applyFill="1" applyBorder="1" applyAlignment="1">
      <alignment horizontal="center" vertical="center" wrapText="1"/>
    </xf>
    <xf numFmtId="164" fontId="15" fillId="2" borderId="31" xfId="37" applyFont="1" applyFill="1" applyBorder="1" applyAlignment="1">
      <alignment horizontal="center" vertical="center" wrapText="1"/>
    </xf>
    <xf numFmtId="4" fontId="15" fillId="2" borderId="31" xfId="37" applyNumberFormat="1" applyFont="1" applyFill="1" applyBorder="1" applyAlignment="1">
      <alignment horizontal="center" vertical="center" wrapText="1"/>
    </xf>
    <xf numFmtId="164" fontId="15" fillId="2" borderId="32" xfId="37" applyFont="1" applyFill="1" applyBorder="1" applyAlignment="1">
      <alignment horizontal="center" vertical="center" wrapText="1"/>
    </xf>
    <xf numFmtId="164" fontId="17" fillId="2" borderId="38" xfId="36" applyNumberFormat="1" applyFont="1" applyFill="1" applyBorder="1" applyAlignment="1">
      <alignment horizontal="center"/>
    </xf>
    <xf numFmtId="4" fontId="18" fillId="2" borderId="36" xfId="36" applyNumberFormat="1" applyFont="1" applyFill="1" applyBorder="1" applyAlignment="1">
      <alignment horizontal="right"/>
    </xf>
    <xf numFmtId="164" fontId="17" fillId="2" borderId="39" xfId="36" applyNumberFormat="1" applyFont="1" applyFill="1" applyBorder="1" applyAlignment="1">
      <alignment horizontal="center"/>
    </xf>
    <xf numFmtId="164" fontId="17" fillId="2" borderId="23" xfId="36" applyNumberFormat="1" applyFont="1" applyFill="1" applyBorder="1" applyAlignment="1">
      <alignment horizontal="center"/>
    </xf>
    <xf numFmtId="39" fontId="18" fillId="2" borderId="14" xfId="37" applyNumberFormat="1" applyFont="1" applyFill="1" applyBorder="1" applyAlignment="1">
      <alignment horizontal="right"/>
    </xf>
    <xf numFmtId="4" fontId="18" fillId="2" borderId="16" xfId="36" applyNumberFormat="1" applyFont="1" applyFill="1" applyBorder="1" applyAlignment="1">
      <alignment horizontal="right"/>
    </xf>
    <xf numFmtId="0" fontId="15" fillId="2" borderId="16" xfId="36" applyFont="1" applyFill="1" applyBorder="1" applyAlignment="1">
      <alignment wrapText="1"/>
    </xf>
    <xf numFmtId="4" fontId="18" fillId="2" borderId="0" xfId="36" applyNumberFormat="1" applyFont="1" applyFill="1" applyBorder="1" applyAlignment="1">
      <alignment horizontal="right"/>
    </xf>
    <xf numFmtId="4" fontId="15" fillId="2" borderId="28" xfId="37" applyNumberFormat="1" applyFont="1" applyFill="1" applyBorder="1" applyAlignment="1">
      <alignment horizontal="right"/>
    </xf>
    <xf numFmtId="0" fontId="15" fillId="2" borderId="40" xfId="36" applyFont="1" applyFill="1" applyBorder="1" applyAlignment="1">
      <alignment horizontal="center" vertical="center" wrapText="1"/>
    </xf>
    <xf numFmtId="0" fontId="15" fillId="2" borderId="41" xfId="36" applyFont="1" applyFill="1" applyBorder="1" applyAlignment="1">
      <alignment horizontal="center" vertical="center" wrapText="1"/>
    </xf>
    <xf numFmtId="164" fontId="15" fillId="2" borderId="41" xfId="37" applyFont="1" applyFill="1" applyBorder="1" applyAlignment="1">
      <alignment horizontal="center" vertical="center" wrapText="1"/>
    </xf>
    <xf numFmtId="4" fontId="15" fillId="2" borderId="41" xfId="37" applyNumberFormat="1" applyFont="1" applyFill="1" applyBorder="1" applyAlignment="1">
      <alignment horizontal="center" vertical="center" wrapText="1"/>
    </xf>
    <xf numFmtId="164" fontId="15" fillId="2" borderId="42" xfId="37" applyFont="1" applyFill="1" applyBorder="1" applyAlignment="1">
      <alignment horizontal="center" vertical="center" wrapText="1"/>
    </xf>
    <xf numFmtId="0" fontId="18" fillId="2" borderId="25" xfId="36" applyFont="1" applyFill="1" applyBorder="1"/>
    <xf numFmtId="164" fontId="18" fillId="2" borderId="26" xfId="37" applyFont="1" applyFill="1" applyBorder="1" applyAlignment="1">
      <alignment horizontal="right"/>
    </xf>
    <xf numFmtId="4" fontId="18" fillId="2" borderId="16" xfId="36" applyNumberFormat="1" applyFont="1" applyFill="1" applyBorder="1" applyAlignment="1">
      <alignment horizontal="right" wrapText="1"/>
    </xf>
    <xf numFmtId="39" fontId="18" fillId="2" borderId="17" xfId="37" applyNumberFormat="1" applyFont="1" applyFill="1" applyBorder="1" applyAlignment="1">
      <alignment horizontal="right" wrapText="1"/>
    </xf>
    <xf numFmtId="4" fontId="18" fillId="2" borderId="19" xfId="36" applyNumberFormat="1" applyFont="1" applyFill="1" applyBorder="1" applyAlignment="1">
      <alignment horizontal="right"/>
    </xf>
    <xf numFmtId="0" fontId="15" fillId="2" borderId="0" xfId="36" applyFont="1" applyFill="1" applyBorder="1" applyAlignment="1">
      <alignment horizontal="center"/>
    </xf>
    <xf numFmtId="0" fontId="15" fillId="2" borderId="3" xfId="36" applyFont="1" applyFill="1" applyBorder="1" applyAlignment="1">
      <alignment horizontal="center"/>
    </xf>
    <xf numFmtId="0" fontId="16" fillId="2" borderId="27" xfId="36" applyFont="1" applyFill="1" applyBorder="1"/>
    <xf numFmtId="4" fontId="18" fillId="2" borderId="25" xfId="36" applyNumberFormat="1" applyFont="1" applyFill="1" applyBorder="1" applyAlignment="1">
      <alignment horizontal="right"/>
    </xf>
    <xf numFmtId="4" fontId="18" fillId="2" borderId="34" xfId="36" applyNumberFormat="1" applyFont="1" applyFill="1" applyBorder="1" applyAlignment="1">
      <alignment horizontal="right"/>
    </xf>
    <xf numFmtId="39" fontId="18" fillId="2" borderId="35" xfId="37" applyNumberFormat="1" applyFont="1" applyFill="1" applyBorder="1" applyAlignment="1">
      <alignment horizontal="right"/>
    </xf>
    <xf numFmtId="0" fontId="17" fillId="2" borderId="21" xfId="36" applyFont="1" applyFill="1" applyBorder="1"/>
    <xf numFmtId="4" fontId="18" fillId="2" borderId="22" xfId="36" applyNumberFormat="1" applyFont="1" applyFill="1" applyBorder="1" applyAlignment="1">
      <alignment horizontal="right"/>
    </xf>
    <xf numFmtId="39" fontId="17" fillId="2" borderId="23" xfId="37" applyNumberFormat="1" applyFont="1" applyFill="1" applyBorder="1" applyAlignment="1">
      <alignment horizontal="right"/>
    </xf>
    <xf numFmtId="0" fontId="28" fillId="2" borderId="15" xfId="36" applyFont="1" applyFill="1" applyBorder="1" applyAlignment="1">
      <alignment horizontal="left"/>
    </xf>
    <xf numFmtId="0" fontId="28" fillId="2" borderId="16" xfId="36" applyFont="1" applyFill="1" applyBorder="1"/>
    <xf numFmtId="0" fontId="28" fillId="2" borderId="16" xfId="36" applyFont="1" applyFill="1" applyBorder="1" applyAlignment="1">
      <alignment wrapText="1"/>
    </xf>
    <xf numFmtId="0" fontId="15" fillId="2" borderId="5" xfId="36" applyFont="1" applyFill="1" applyBorder="1" applyAlignment="1">
      <alignment horizontal="center"/>
    </xf>
    <xf numFmtId="4" fontId="18" fillId="2" borderId="19" xfId="36" applyNumberFormat="1" applyFont="1" applyFill="1" applyBorder="1" applyAlignment="1">
      <alignment horizontal="right" wrapText="1"/>
    </xf>
    <xf numFmtId="39" fontId="18" fillId="2" borderId="20" xfId="37" applyNumberFormat="1" applyFont="1" applyFill="1" applyBorder="1" applyAlignment="1">
      <alignment horizontal="right" wrapText="1"/>
    </xf>
    <xf numFmtId="39" fontId="17" fillId="2" borderId="43" xfId="37" applyNumberFormat="1" applyFont="1" applyFill="1" applyBorder="1" applyAlignment="1">
      <alignment horizontal="right"/>
    </xf>
    <xf numFmtId="4" fontId="17" fillId="2" borderId="43" xfId="37" applyNumberFormat="1" applyFont="1" applyFill="1" applyBorder="1" applyAlignment="1">
      <alignment horizontal="right"/>
    </xf>
    <xf numFmtId="39" fontId="19" fillId="2" borderId="0" xfId="36" applyNumberFormat="1" applyFont="1" applyFill="1" applyBorder="1"/>
    <xf numFmtId="0" fontId="19" fillId="2" borderId="5" xfId="36" applyFont="1" applyFill="1" applyBorder="1"/>
    <xf numFmtId="0" fontId="29" fillId="2" borderId="4" xfId="26" applyFont="1" applyFill="1" applyBorder="1"/>
    <xf numFmtId="0" fontId="29" fillId="2" borderId="0" xfId="26" applyFont="1" applyFill="1" applyBorder="1"/>
    <xf numFmtId="0" fontId="29" fillId="2" borderId="0" xfId="26" applyFont="1" applyFill="1" applyBorder="1" applyAlignment="1">
      <alignment wrapText="1"/>
    </xf>
    <xf numFmtId="164" fontId="29" fillId="2" borderId="0" xfId="27" applyFont="1" applyFill="1" applyBorder="1"/>
    <xf numFmtId="164" fontId="30" fillId="2" borderId="0" xfId="27" applyFont="1" applyFill="1" applyBorder="1"/>
    <xf numFmtId="164" fontId="29" fillId="2" borderId="5" xfId="27" applyFont="1" applyFill="1" applyBorder="1"/>
    <xf numFmtId="0" fontId="15" fillId="2" borderId="0" xfId="0" applyFont="1" applyFill="1" applyBorder="1"/>
    <xf numFmtId="0" fontId="15" fillId="2" borderId="4" xfId="26" applyFont="1" applyFill="1" applyBorder="1"/>
    <xf numFmtId="0" fontId="15" fillId="2" borderId="0" xfId="26" applyFont="1" applyFill="1" applyBorder="1"/>
    <xf numFmtId="0" fontId="15" fillId="2" borderId="0" xfId="26" applyFont="1" applyFill="1" applyBorder="1" applyAlignment="1">
      <alignment wrapText="1"/>
    </xf>
    <xf numFmtId="164" fontId="15" fillId="2" borderId="0" xfId="27" applyFont="1" applyFill="1" applyBorder="1"/>
    <xf numFmtId="164" fontId="25" fillId="2" borderId="0" xfId="27" applyFont="1" applyFill="1" applyBorder="1"/>
    <xf numFmtId="164" fontId="15" fillId="2" borderId="5" xfId="27" applyFont="1" applyFill="1" applyBorder="1"/>
    <xf numFmtId="0" fontId="15" fillId="2" borderId="1" xfId="28" applyFont="1" applyFill="1" applyBorder="1" applyAlignment="1">
      <alignment horizontal="center"/>
    </xf>
    <xf numFmtId="0" fontId="15" fillId="2" borderId="2" xfId="28" applyFont="1" applyFill="1" applyBorder="1" applyAlignment="1">
      <alignment horizontal="center"/>
    </xf>
    <xf numFmtId="0" fontId="15" fillId="2" borderId="3" xfId="28" applyFont="1" applyFill="1" applyBorder="1" applyAlignment="1">
      <alignment horizontal="center"/>
    </xf>
    <xf numFmtId="0" fontId="15" fillId="2" borderId="4" xfId="28" applyFont="1" applyFill="1" applyBorder="1" applyAlignment="1">
      <alignment horizontal="center"/>
    </xf>
    <xf numFmtId="0" fontId="15" fillId="2" borderId="0" xfId="28" applyFont="1" applyFill="1" applyBorder="1" applyAlignment="1">
      <alignment horizontal="center"/>
    </xf>
    <xf numFmtId="0" fontId="15" fillId="2" borderId="5" xfId="28" applyFont="1" applyFill="1" applyBorder="1" applyAlignment="1">
      <alignment horizontal="center"/>
    </xf>
    <xf numFmtId="0" fontId="17" fillId="2" borderId="30" xfId="28" applyFont="1" applyFill="1" applyBorder="1" applyAlignment="1">
      <alignment horizontal="left"/>
    </xf>
    <xf numFmtId="0" fontId="17" fillId="2" borderId="31" xfId="28" applyFont="1" applyFill="1" applyBorder="1" applyAlignment="1">
      <alignment horizontal="left"/>
    </xf>
    <xf numFmtId="0" fontId="17" fillId="2" borderId="32" xfId="28" applyFont="1" applyFill="1" applyBorder="1" applyAlignment="1">
      <alignment horizontal="left"/>
    </xf>
    <xf numFmtId="0" fontId="15" fillId="2" borderId="4" xfId="31" applyFont="1" applyFill="1" applyBorder="1" applyAlignment="1">
      <alignment horizontal="center"/>
    </xf>
    <xf numFmtId="0" fontId="15" fillId="2" borderId="0" xfId="31" applyFont="1" applyFill="1" applyBorder="1" applyAlignment="1">
      <alignment horizontal="center"/>
    </xf>
    <xf numFmtId="0" fontId="15" fillId="2" borderId="5" xfId="31" applyFont="1" applyFill="1" applyBorder="1" applyAlignment="1">
      <alignment horizontal="center"/>
    </xf>
    <xf numFmtId="0" fontId="15" fillId="2" borderId="1" xfId="31" applyFont="1" applyFill="1" applyBorder="1" applyAlignment="1">
      <alignment horizontal="center"/>
    </xf>
    <xf numFmtId="0" fontId="15" fillId="2" borderId="2" xfId="31" applyFont="1" applyFill="1" applyBorder="1" applyAlignment="1">
      <alignment horizontal="center"/>
    </xf>
    <xf numFmtId="0" fontId="15" fillId="2" borderId="3" xfId="31" applyFont="1" applyFill="1" applyBorder="1" applyAlignment="1">
      <alignment horizontal="center"/>
    </xf>
    <xf numFmtId="0" fontId="17" fillId="2" borderId="30" xfId="31" applyFont="1" applyFill="1" applyBorder="1" applyAlignment="1">
      <alignment horizontal="left"/>
    </xf>
    <xf numFmtId="0" fontId="17" fillId="2" borderId="31" xfId="31" applyFont="1" applyFill="1" applyBorder="1" applyAlignment="1">
      <alignment horizontal="left"/>
    </xf>
    <xf numFmtId="0" fontId="17" fillId="2" borderId="32" xfId="31" applyFont="1" applyFill="1" applyBorder="1" applyAlignment="1">
      <alignment horizontal="left"/>
    </xf>
    <xf numFmtId="0" fontId="15" fillId="2" borderId="4" xfId="34" applyFont="1" applyFill="1" applyBorder="1" applyAlignment="1">
      <alignment horizontal="center"/>
    </xf>
    <xf numFmtId="0" fontId="15" fillId="2" borderId="0" xfId="34" applyFont="1" applyFill="1" applyBorder="1" applyAlignment="1">
      <alignment horizontal="center"/>
    </xf>
    <xf numFmtId="0" fontId="15" fillId="2" borderId="5" xfId="34" applyFont="1" applyFill="1" applyBorder="1" applyAlignment="1">
      <alignment horizontal="center"/>
    </xf>
    <xf numFmtId="0" fontId="15" fillId="2" borderId="1" xfId="34" applyFont="1" applyFill="1" applyBorder="1" applyAlignment="1">
      <alignment horizontal="center"/>
    </xf>
    <xf numFmtId="0" fontId="15" fillId="2" borderId="2" xfId="34" applyFont="1" applyFill="1" applyBorder="1" applyAlignment="1">
      <alignment horizontal="center"/>
    </xf>
    <xf numFmtId="0" fontId="15" fillId="2" borderId="3" xfId="34" applyFont="1" applyFill="1" applyBorder="1" applyAlignment="1">
      <alignment horizontal="center"/>
    </xf>
    <xf numFmtId="0" fontId="17" fillId="2" borderId="30" xfId="34" applyFont="1" applyFill="1" applyBorder="1" applyAlignment="1">
      <alignment horizontal="left"/>
    </xf>
    <xf numFmtId="0" fontId="17" fillId="2" borderId="31" xfId="34" applyFont="1" applyFill="1" applyBorder="1" applyAlignment="1">
      <alignment horizontal="left"/>
    </xf>
    <xf numFmtId="0" fontId="17" fillId="2" borderId="32" xfId="34" applyFont="1" applyFill="1" applyBorder="1" applyAlignment="1">
      <alignment horizontal="left"/>
    </xf>
    <xf numFmtId="0" fontId="17" fillId="2" borderId="9" xfId="28" applyFont="1" applyFill="1" applyBorder="1" applyAlignment="1">
      <alignment horizontal="left"/>
    </xf>
    <xf numFmtId="0" fontId="17" fillId="2" borderId="10" xfId="28" applyFont="1" applyFill="1" applyBorder="1" applyAlignment="1">
      <alignment horizontal="left"/>
    </xf>
    <xf numFmtId="0" fontId="16" fillId="2" borderId="27" xfId="28" applyFont="1" applyFill="1" applyBorder="1" applyAlignment="1">
      <alignment horizontal="left"/>
    </xf>
    <xf numFmtId="0" fontId="16" fillId="2" borderId="28" xfId="28" applyFont="1" applyFill="1" applyBorder="1" applyAlignment="1">
      <alignment horizontal="left"/>
    </xf>
    <xf numFmtId="0" fontId="16" fillId="2" borderId="29" xfId="28" applyFont="1" applyFill="1" applyBorder="1" applyAlignment="1">
      <alignment horizontal="left"/>
    </xf>
    <xf numFmtId="0" fontId="16" fillId="2" borderId="6" xfId="28" applyFont="1" applyFill="1" applyBorder="1" applyAlignment="1">
      <alignment horizontal="left"/>
    </xf>
    <xf numFmtId="0" fontId="16" fillId="2" borderId="7" xfId="28" applyFont="1" applyFill="1" applyBorder="1" applyAlignment="1">
      <alignment horizontal="left"/>
    </xf>
    <xf numFmtId="0" fontId="16" fillId="2" borderId="8" xfId="28" applyFont="1" applyFill="1" applyBorder="1" applyAlignment="1">
      <alignment horizontal="left"/>
    </xf>
    <xf numFmtId="0" fontId="17" fillId="2" borderId="9" xfId="31" applyFont="1" applyFill="1" applyBorder="1" applyAlignment="1">
      <alignment horizontal="left"/>
    </xf>
    <xf numFmtId="0" fontId="17" fillId="2" borderId="10" xfId="31" applyFont="1" applyFill="1" applyBorder="1" applyAlignment="1">
      <alignment horizontal="left"/>
    </xf>
    <xf numFmtId="0" fontId="16" fillId="2" borderId="27" xfId="31" applyFont="1" applyFill="1" applyBorder="1" applyAlignment="1">
      <alignment horizontal="left"/>
    </xf>
    <xf numFmtId="0" fontId="16" fillId="2" borderId="28" xfId="31" applyFont="1" applyFill="1" applyBorder="1" applyAlignment="1">
      <alignment horizontal="left"/>
    </xf>
    <xf numFmtId="0" fontId="16" fillId="2" borderId="29" xfId="31" applyFont="1" applyFill="1" applyBorder="1" applyAlignment="1">
      <alignment horizontal="left"/>
    </xf>
    <xf numFmtId="0" fontId="16" fillId="2" borderId="6" xfId="31" applyFont="1" applyFill="1" applyBorder="1" applyAlignment="1">
      <alignment horizontal="left"/>
    </xf>
    <xf numFmtId="0" fontId="16" fillId="2" borderId="7" xfId="31" applyFont="1" applyFill="1" applyBorder="1" applyAlignment="1">
      <alignment horizontal="left"/>
    </xf>
    <xf numFmtId="0" fontId="16" fillId="2" borderId="8" xfId="31" applyFont="1" applyFill="1" applyBorder="1" applyAlignment="1">
      <alignment horizontal="left"/>
    </xf>
    <xf numFmtId="0" fontId="17" fillId="2" borderId="9" xfId="36" applyFont="1" applyFill="1" applyBorder="1" applyAlignment="1">
      <alignment horizontal="left"/>
    </xf>
    <xf numFmtId="0" fontId="17" fillId="2" borderId="10" xfId="36" applyFont="1" applyFill="1" applyBorder="1" applyAlignment="1">
      <alignment horizontal="left"/>
    </xf>
    <xf numFmtId="0" fontId="15" fillId="2" borderId="4" xfId="36" applyFont="1" applyFill="1" applyBorder="1" applyAlignment="1">
      <alignment horizontal="center"/>
    </xf>
    <xf numFmtId="0" fontId="15" fillId="2" borderId="0" xfId="36" applyFont="1" applyFill="1" applyBorder="1" applyAlignment="1">
      <alignment horizontal="center"/>
    </xf>
    <xf numFmtId="0" fontId="15" fillId="2" borderId="5" xfId="36" applyFont="1" applyFill="1" applyBorder="1" applyAlignment="1">
      <alignment horizontal="center"/>
    </xf>
    <xf numFmtId="0" fontId="16" fillId="2" borderId="27" xfId="36" applyFont="1" applyFill="1" applyBorder="1" applyAlignment="1">
      <alignment horizontal="left"/>
    </xf>
    <xf numFmtId="0" fontId="16" fillId="2" borderId="28" xfId="36" applyFont="1" applyFill="1" applyBorder="1" applyAlignment="1">
      <alignment horizontal="left"/>
    </xf>
    <xf numFmtId="0" fontId="16" fillId="2" borderId="29" xfId="36" applyFont="1" applyFill="1" applyBorder="1" applyAlignment="1">
      <alignment horizontal="left"/>
    </xf>
    <xf numFmtId="0" fontId="15" fillId="2" borderId="1" xfId="36" applyFont="1" applyFill="1" applyBorder="1" applyAlignment="1">
      <alignment horizontal="center"/>
    </xf>
    <xf numFmtId="0" fontId="15" fillId="2" borderId="2" xfId="36" applyFont="1" applyFill="1" applyBorder="1" applyAlignment="1">
      <alignment horizontal="center"/>
    </xf>
    <xf numFmtId="0" fontId="15" fillId="2" borderId="3" xfId="36" applyFont="1" applyFill="1" applyBorder="1" applyAlignment="1">
      <alignment horizontal="center"/>
    </xf>
    <xf numFmtId="0" fontId="16" fillId="2" borderId="6" xfId="36" applyFont="1" applyFill="1" applyBorder="1" applyAlignment="1">
      <alignment horizontal="left"/>
    </xf>
    <xf numFmtId="0" fontId="16" fillId="2" borderId="7" xfId="36" applyFont="1" applyFill="1" applyBorder="1" applyAlignment="1">
      <alignment horizontal="left"/>
    </xf>
    <xf numFmtId="0" fontId="16" fillId="2" borderId="8" xfId="36" applyFont="1" applyFill="1" applyBorder="1" applyAlignment="1">
      <alignment horizontal="left"/>
    </xf>
    <xf numFmtId="0" fontId="17" fillId="2" borderId="11" xfId="28" applyFont="1" applyFill="1" applyBorder="1" applyAlignment="1">
      <alignment horizontal="left"/>
    </xf>
    <xf numFmtId="0" fontId="17" fillId="2" borderId="11" xfId="31" applyFont="1" applyFill="1" applyBorder="1" applyAlignment="1">
      <alignment horizontal="left"/>
    </xf>
    <xf numFmtId="0" fontId="17" fillId="2" borderId="11" xfId="36" applyFont="1" applyFill="1" applyBorder="1" applyAlignment="1">
      <alignment horizontal="left"/>
    </xf>
    <xf numFmtId="0" fontId="15" fillId="2" borderId="0" xfId="39" applyFont="1" applyFill="1" applyBorder="1"/>
    <xf numFmtId="164" fontId="15" fillId="2" borderId="0" xfId="40" applyFont="1" applyFill="1" applyBorder="1"/>
    <xf numFmtId="0" fontId="15" fillId="2" borderId="0" xfId="39" applyFont="1" applyFill="1" applyBorder="1" applyAlignment="1">
      <alignment wrapText="1"/>
    </xf>
    <xf numFmtId="164" fontId="15" fillId="2" borderId="29" xfId="40" applyFont="1" applyFill="1" applyBorder="1"/>
    <xf numFmtId="164" fontId="15" fillId="2" borderId="28" xfId="40" applyFont="1" applyFill="1" applyBorder="1"/>
    <xf numFmtId="164" fontId="16" fillId="2" borderId="28" xfId="40" applyFont="1" applyFill="1" applyBorder="1"/>
    <xf numFmtId="0" fontId="15" fillId="2" borderId="28" xfId="39" applyFont="1" applyFill="1" applyBorder="1"/>
    <xf numFmtId="0" fontId="16" fillId="2" borderId="28" xfId="39" applyFont="1" applyFill="1" applyBorder="1" applyAlignment="1">
      <alignment wrapText="1"/>
    </xf>
    <xf numFmtId="0" fontId="15" fillId="2" borderId="27" xfId="39" applyFont="1" applyFill="1" applyBorder="1"/>
    <xf numFmtId="164" fontId="15" fillId="2" borderId="5" xfId="40" applyFont="1" applyFill="1" applyBorder="1"/>
    <xf numFmtId="164" fontId="16" fillId="2" borderId="0" xfId="40" applyFont="1" applyFill="1" applyBorder="1"/>
    <xf numFmtId="0" fontId="16" fillId="2" borderId="0" xfId="39" applyFont="1" applyFill="1" applyBorder="1" applyAlignment="1">
      <alignment wrapText="1"/>
    </xf>
    <xf numFmtId="0" fontId="15" fillId="2" borderId="4" xfId="39" applyFont="1" applyFill="1" applyBorder="1"/>
    <xf numFmtId="0" fontId="26" fillId="2" borderId="0" xfId="39" applyFont="1" applyFill="1" applyBorder="1"/>
    <xf numFmtId="164" fontId="25" fillId="2" borderId="5" xfId="40" applyFont="1" applyFill="1" applyBorder="1"/>
    <xf numFmtId="0" fontId="16" fillId="2" borderId="4" xfId="39" applyFont="1" applyFill="1" applyBorder="1"/>
    <xf numFmtId="39" fontId="15" fillId="2" borderId="0" xfId="39" applyNumberFormat="1" applyFont="1" applyFill="1" applyBorder="1"/>
    <xf numFmtId="164" fontId="25" fillId="2" borderId="0" xfId="40" applyFont="1" applyFill="1" applyBorder="1"/>
    <xf numFmtId="164" fontId="15" fillId="2" borderId="5" xfId="41" applyFont="1" applyFill="1" applyBorder="1"/>
    <xf numFmtId="164" fontId="25" fillId="2" borderId="0" xfId="41" applyFont="1" applyFill="1" applyBorder="1"/>
    <xf numFmtId="164" fontId="15" fillId="2" borderId="0" xfId="41" applyFont="1" applyFill="1" applyBorder="1"/>
    <xf numFmtId="0" fontId="15" fillId="2" borderId="0" xfId="42" applyFont="1" applyFill="1" applyBorder="1" applyAlignment="1">
      <alignment wrapText="1"/>
    </xf>
    <xf numFmtId="0" fontId="15" fillId="2" borderId="0" xfId="42" applyFont="1" applyFill="1" applyBorder="1"/>
    <xf numFmtId="0" fontId="15" fillId="2" borderId="4" xfId="42" applyFont="1" applyFill="1" applyBorder="1"/>
    <xf numFmtId="164" fontId="29" fillId="2" borderId="5" xfId="41" applyFont="1" applyFill="1" applyBorder="1"/>
    <xf numFmtId="164" fontId="30" fillId="2" borderId="0" xfId="41" applyFont="1" applyFill="1" applyBorder="1"/>
    <xf numFmtId="164" fontId="29" fillId="2" borderId="0" xfId="41" applyFont="1" applyFill="1" applyBorder="1"/>
    <xf numFmtId="0" fontId="29" fillId="2" borderId="0" xfId="42" applyFont="1" applyFill="1" applyBorder="1" applyAlignment="1">
      <alignment wrapText="1"/>
    </xf>
    <xf numFmtId="0" fontId="29" fillId="2" borderId="0" xfId="42" applyFont="1" applyFill="1" applyBorder="1"/>
    <xf numFmtId="0" fontId="29" fillId="2" borderId="4" xfId="42" applyFont="1" applyFill="1" applyBorder="1"/>
    <xf numFmtId="164" fontId="15" fillId="2" borderId="3" xfId="40" applyFont="1" applyFill="1" applyBorder="1"/>
    <xf numFmtId="164" fontId="25" fillId="2" borderId="2" xfId="40" applyFont="1" applyFill="1" applyBorder="1"/>
    <xf numFmtId="4" fontId="15" fillId="2" borderId="2" xfId="40" applyNumberFormat="1" applyFont="1" applyFill="1" applyBorder="1"/>
    <xf numFmtId="164" fontId="15" fillId="2" borderId="2" xfId="40" applyFont="1" applyFill="1" applyBorder="1"/>
    <xf numFmtId="0" fontId="15" fillId="2" borderId="2" xfId="39" applyFont="1" applyFill="1" applyBorder="1" applyAlignment="1">
      <alignment wrapText="1"/>
    </xf>
    <xf numFmtId="0" fontId="15" fillId="2" borderId="2" xfId="39" applyFont="1" applyFill="1" applyBorder="1"/>
    <xf numFmtId="0" fontId="15" fillId="2" borderId="1" xfId="39" applyFont="1" applyFill="1" applyBorder="1"/>
    <xf numFmtId="39" fontId="17" fillId="2" borderId="37" xfId="40" applyNumberFormat="1" applyFont="1" applyFill="1" applyBorder="1" applyAlignment="1">
      <alignment horizontal="right"/>
    </xf>
    <xf numFmtId="39" fontId="17" fillId="2" borderId="30" xfId="40" applyNumberFormat="1" applyFont="1" applyFill="1" applyBorder="1" applyAlignment="1">
      <alignment horizontal="right"/>
    </xf>
    <xf numFmtId="0" fontId="17" fillId="2" borderId="32" xfId="39" applyFont="1" applyFill="1" applyBorder="1" applyAlignment="1">
      <alignment horizontal="left"/>
    </xf>
    <xf numFmtId="0" fontId="17" fillId="2" borderId="44" xfId="39" applyFont="1" applyFill="1" applyBorder="1" applyAlignment="1">
      <alignment horizontal="left"/>
    </xf>
    <xf numFmtId="0" fontId="17" fillId="2" borderId="31" xfId="39" applyFont="1" applyFill="1" applyBorder="1" applyAlignment="1">
      <alignment horizontal="left"/>
    </xf>
    <xf numFmtId="0" fontId="17" fillId="2" borderId="30" xfId="39" applyFont="1" applyFill="1" applyBorder="1" applyAlignment="1">
      <alignment horizontal="left"/>
    </xf>
    <xf numFmtId="4" fontId="21" fillId="2" borderId="17" xfId="39" applyNumberFormat="1" applyFont="1" applyFill="1" applyBorder="1" applyAlignment="1">
      <alignment horizontal="right" vertical="center" wrapText="1" readingOrder="1"/>
    </xf>
    <xf numFmtId="4" fontId="21" fillId="2" borderId="16" xfId="39" applyNumberFormat="1" applyFont="1" applyFill="1" applyBorder="1" applyAlignment="1">
      <alignment horizontal="right" vertical="center" wrapText="1" readingOrder="1"/>
    </xf>
    <xf numFmtId="0" fontId="18" fillId="2" borderId="16" xfId="39" applyFont="1" applyFill="1" applyBorder="1" applyAlignment="1">
      <alignment wrapText="1"/>
    </xf>
    <xf numFmtId="0" fontId="18" fillId="2" borderId="16" xfId="43" applyFont="1" applyFill="1" applyBorder="1" applyAlignment="1">
      <alignment horizontal="center" vertical="center"/>
    </xf>
    <xf numFmtId="0" fontId="18" fillId="2" borderId="15" xfId="43" applyFont="1" applyFill="1" applyBorder="1" applyAlignment="1">
      <alignment horizontal="left" vertical="center"/>
    </xf>
    <xf numFmtId="4" fontId="35" fillId="2" borderId="17" xfId="39" applyNumberFormat="1" applyFont="1" applyFill="1" applyBorder="1" applyAlignment="1">
      <alignment horizontal="right" vertical="center" wrapText="1" readingOrder="1"/>
    </xf>
    <xf numFmtId="4" fontId="35" fillId="2" borderId="16" xfId="39" applyNumberFormat="1" applyFont="1" applyFill="1" applyBorder="1" applyAlignment="1">
      <alignment horizontal="right" vertical="center" wrapText="1" readingOrder="1"/>
    </xf>
    <xf numFmtId="0" fontId="17" fillId="2" borderId="16" xfId="39" applyFont="1" applyFill="1" applyBorder="1" applyAlignment="1">
      <alignment wrapText="1"/>
    </xf>
    <xf numFmtId="0" fontId="17" fillId="2" borderId="16" xfId="43" applyFont="1" applyFill="1" applyBorder="1" applyAlignment="1">
      <alignment horizontal="center" vertical="center"/>
    </xf>
    <xf numFmtId="49" fontId="17" fillId="2" borderId="15" xfId="43" applyNumberFormat="1" applyFont="1" applyFill="1" applyBorder="1" applyAlignment="1">
      <alignment horizontal="left" vertical="center"/>
    </xf>
    <xf numFmtId="0" fontId="17" fillId="2" borderId="15" xfId="43" applyFont="1" applyFill="1" applyBorder="1" applyAlignment="1">
      <alignment horizontal="left" vertical="center"/>
    </xf>
    <xf numFmtId="0" fontId="18" fillId="2" borderId="13" xfId="39" applyFont="1" applyFill="1" applyBorder="1" applyAlignment="1">
      <alignment wrapText="1"/>
    </xf>
    <xf numFmtId="164" fontId="16" fillId="2" borderId="23" xfId="44" applyFont="1" applyFill="1" applyBorder="1" applyAlignment="1">
      <alignment horizontal="center" vertical="center" wrapText="1"/>
    </xf>
    <xf numFmtId="164" fontId="16" fillId="2" borderId="22" xfId="44" applyFont="1" applyFill="1" applyBorder="1" applyAlignment="1">
      <alignment horizontal="center" vertical="center" wrapText="1"/>
    </xf>
    <xf numFmtId="0" fontId="16" fillId="2" borderId="22" xfId="43" applyFont="1" applyFill="1" applyBorder="1" applyAlignment="1">
      <alignment horizontal="center" vertical="center" wrapText="1"/>
    </xf>
    <xf numFmtId="0" fontId="16" fillId="2" borderId="21" xfId="43" applyFont="1" applyFill="1" applyBorder="1" applyAlignment="1">
      <alignment horizontal="center" vertical="center" wrapText="1"/>
    </xf>
    <xf numFmtId="164" fontId="15" fillId="2" borderId="8" xfId="40" applyFont="1" applyFill="1" applyBorder="1"/>
    <xf numFmtId="164" fontId="15" fillId="2" borderId="7" xfId="40" applyFont="1" applyFill="1" applyBorder="1"/>
    <xf numFmtId="0" fontId="15" fillId="2" borderId="7" xfId="39" applyFont="1" applyFill="1" applyBorder="1" applyAlignment="1">
      <alignment wrapText="1"/>
    </xf>
    <xf numFmtId="0" fontId="15" fillId="2" borderId="7" xfId="39" applyFont="1" applyFill="1" applyBorder="1"/>
    <xf numFmtId="0" fontId="16" fillId="2" borderId="6" xfId="39" applyFont="1" applyFill="1" applyBorder="1"/>
    <xf numFmtId="14" fontId="15" fillId="2" borderId="5" xfId="40" applyNumberFormat="1" applyFont="1" applyFill="1" applyBorder="1"/>
    <xf numFmtId="0" fontId="16" fillId="2" borderId="0" xfId="39" applyFont="1" applyFill="1" applyBorder="1"/>
    <xf numFmtId="0" fontId="16" fillId="2" borderId="5" xfId="39" applyFont="1" applyFill="1" applyBorder="1" applyAlignment="1">
      <alignment horizontal="center"/>
    </xf>
    <xf numFmtId="0" fontId="16" fillId="2" borderId="0" xfId="39" applyFont="1" applyFill="1" applyBorder="1" applyAlignment="1">
      <alignment horizontal="center"/>
    </xf>
    <xf numFmtId="0" fontId="16" fillId="2" borderId="4" xfId="39" applyFont="1" applyFill="1" applyBorder="1" applyAlignment="1">
      <alignment horizontal="center"/>
    </xf>
    <xf numFmtId="0" fontId="16" fillId="2" borderId="3" xfId="39" applyFont="1" applyFill="1" applyBorder="1" applyAlignment="1">
      <alignment horizontal="center"/>
    </xf>
    <xf numFmtId="0" fontId="16" fillId="2" borderId="2" xfId="39" applyFont="1" applyFill="1" applyBorder="1" applyAlignment="1">
      <alignment horizontal="center"/>
    </xf>
    <xf numFmtId="0" fontId="16" fillId="2" borderId="1" xfId="39" applyFont="1" applyFill="1" applyBorder="1" applyAlignment="1">
      <alignment horizontal="center"/>
    </xf>
    <xf numFmtId="0" fontId="25" fillId="2" borderId="0" xfId="39" applyFont="1" applyFill="1" applyBorder="1" applyAlignment="1">
      <alignment wrapText="1"/>
    </xf>
    <xf numFmtId="0" fontId="25" fillId="2" borderId="0" xfId="39" applyFont="1" applyFill="1" applyBorder="1"/>
    <xf numFmtId="4" fontId="35" fillId="2" borderId="20" xfId="39" applyNumberFormat="1" applyFont="1" applyFill="1" applyBorder="1" applyAlignment="1">
      <alignment horizontal="right" vertical="center" wrapText="1" readingOrder="1"/>
    </xf>
    <xf numFmtId="4" fontId="35" fillId="2" borderId="19" xfId="39" applyNumberFormat="1" applyFont="1" applyFill="1" applyBorder="1" applyAlignment="1">
      <alignment horizontal="right" vertical="center" wrapText="1" readingOrder="1"/>
    </xf>
    <xf numFmtId="0" fontId="17" fillId="2" borderId="19" xfId="39" applyFont="1" applyFill="1" applyBorder="1" applyAlignment="1">
      <alignment wrapText="1"/>
    </xf>
    <xf numFmtId="0" fontId="18" fillId="2" borderId="19" xfId="39" applyFont="1" applyFill="1" applyBorder="1"/>
    <xf numFmtId="0" fontId="17" fillId="2" borderId="18" xfId="43" applyFont="1" applyFill="1" applyBorder="1" applyAlignment="1">
      <alignment horizontal="left" vertical="center"/>
    </xf>
    <xf numFmtId="0" fontId="18" fillId="2" borderId="16" xfId="39" applyFont="1" applyFill="1" applyBorder="1"/>
    <xf numFmtId="4" fontId="22" fillId="2" borderId="17" xfId="39" applyNumberFormat="1" applyFont="1" applyFill="1" applyBorder="1" applyAlignment="1">
      <alignment horizontal="right" vertical="center" wrapText="1" readingOrder="1"/>
    </xf>
    <xf numFmtId="4" fontId="22" fillId="2" borderId="16" xfId="39" applyNumberFormat="1" applyFont="1" applyFill="1" applyBorder="1" applyAlignment="1">
      <alignment horizontal="right" vertical="center" wrapText="1" readingOrder="1"/>
    </xf>
    <xf numFmtId="14" fontId="15" fillId="2" borderId="0" xfId="40" applyNumberFormat="1" applyFont="1" applyFill="1" applyBorder="1"/>
    <xf numFmtId="0" fontId="16" fillId="2" borderId="0" xfId="39" applyFont="1" applyFill="1" applyBorder="1" applyAlignment="1">
      <alignment horizontal="center"/>
    </xf>
    <xf numFmtId="4" fontId="21" fillId="2" borderId="0" xfId="39" applyNumberFormat="1" applyFont="1" applyFill="1" applyBorder="1" applyAlignment="1">
      <alignment horizontal="right" vertical="center" wrapText="1" readingOrder="1"/>
    </xf>
    <xf numFmtId="0" fontId="18" fillId="2" borderId="0" xfId="39" applyFont="1" applyFill="1" applyBorder="1" applyAlignment="1">
      <alignment wrapText="1"/>
    </xf>
    <xf numFmtId="0" fontId="18" fillId="2" borderId="0" xfId="39" applyFont="1" applyFill="1" applyBorder="1"/>
    <xf numFmtId="0" fontId="18" fillId="2" borderId="0" xfId="39" applyFont="1" applyFill="1" applyBorder="1" applyAlignment="1">
      <alignment horizontal="left"/>
    </xf>
    <xf numFmtId="4" fontId="21" fillId="2" borderId="20" xfId="39" applyNumberFormat="1" applyFont="1" applyFill="1" applyBorder="1" applyAlignment="1">
      <alignment horizontal="right" vertical="center" wrapText="1" readingOrder="1"/>
    </xf>
    <xf numFmtId="4" fontId="21" fillId="2" borderId="19" xfId="39" applyNumberFormat="1" applyFont="1" applyFill="1" applyBorder="1" applyAlignment="1">
      <alignment horizontal="right" vertical="center" wrapText="1" readingOrder="1"/>
    </xf>
    <xf numFmtId="0" fontId="18" fillId="2" borderId="19" xfId="39" applyFont="1" applyFill="1" applyBorder="1" applyAlignment="1">
      <alignment wrapText="1"/>
    </xf>
    <xf numFmtId="0" fontId="18" fillId="2" borderId="19" xfId="43" applyFont="1" applyFill="1" applyBorder="1" applyAlignment="1">
      <alignment horizontal="center" vertical="center"/>
    </xf>
    <xf numFmtId="0" fontId="18" fillId="2" borderId="18" xfId="43" applyFont="1" applyFill="1" applyBorder="1" applyAlignment="1">
      <alignment horizontal="left" vertical="center"/>
    </xf>
    <xf numFmtId="4" fontId="15" fillId="2" borderId="0" xfId="39" applyNumberFormat="1" applyFont="1" applyFill="1" applyBorder="1"/>
    <xf numFmtId="0" fontId="28" fillId="2" borderId="16" xfId="39" applyFont="1" applyFill="1" applyBorder="1" applyAlignment="1">
      <alignment wrapText="1"/>
    </xf>
    <xf numFmtId="0" fontId="28" fillId="2" borderId="16" xfId="43" applyFont="1" applyFill="1" applyBorder="1" applyAlignment="1">
      <alignment horizontal="center" vertical="center"/>
    </xf>
    <xf numFmtId="0" fontId="28" fillId="2" borderId="15" xfId="43" applyFont="1" applyFill="1" applyBorder="1" applyAlignment="1">
      <alignment horizontal="left" vertical="center"/>
    </xf>
    <xf numFmtId="0" fontId="17" fillId="2" borderId="13" xfId="39" applyFont="1" applyFill="1" applyBorder="1" applyAlignment="1">
      <alignment wrapText="1"/>
    </xf>
    <xf numFmtId="0" fontId="17" fillId="2" borderId="13" xfId="43" applyFont="1" applyFill="1" applyBorder="1" applyAlignment="1">
      <alignment horizontal="center" vertical="center"/>
    </xf>
    <xf numFmtId="0" fontId="17" fillId="2" borderId="12" xfId="43" applyFont="1" applyFill="1" applyBorder="1" applyAlignment="1">
      <alignment horizontal="left" vertical="center"/>
    </xf>
    <xf numFmtId="39" fontId="17" fillId="2" borderId="23" xfId="40" applyNumberFormat="1" applyFont="1" applyFill="1" applyBorder="1" applyAlignment="1">
      <alignment horizontal="right"/>
    </xf>
    <xf numFmtId="39" fontId="17" fillId="2" borderId="22" xfId="40" applyNumberFormat="1" applyFont="1" applyFill="1" applyBorder="1" applyAlignment="1">
      <alignment horizontal="right"/>
    </xf>
    <xf numFmtId="0" fontId="17" fillId="2" borderId="22" xfId="39" applyFont="1" applyFill="1" applyBorder="1" applyAlignment="1">
      <alignment wrapText="1"/>
    </xf>
    <xf numFmtId="0" fontId="17" fillId="2" borderId="22" xfId="43" applyFont="1" applyFill="1" applyBorder="1" applyAlignment="1">
      <alignment horizontal="center" vertical="center"/>
    </xf>
    <xf numFmtId="0" fontId="17" fillId="2" borderId="21" xfId="43" applyFont="1" applyFill="1" applyBorder="1" applyAlignment="1">
      <alignment horizontal="left" vertical="center"/>
    </xf>
    <xf numFmtId="165" fontId="15" fillId="2" borderId="0" xfId="39" applyNumberFormat="1" applyFont="1" applyFill="1" applyBorder="1"/>
    <xf numFmtId="39" fontId="18" fillId="2" borderId="20" xfId="40" applyNumberFormat="1" applyFont="1" applyFill="1" applyBorder="1" applyAlignment="1">
      <alignment horizontal="right"/>
    </xf>
    <xf numFmtId="39" fontId="18" fillId="2" borderId="19" xfId="40" applyNumberFormat="1" applyFont="1" applyFill="1" applyBorder="1" applyAlignment="1">
      <alignment horizontal="right"/>
    </xf>
    <xf numFmtId="39" fontId="17" fillId="2" borderId="17" xfId="40" applyNumberFormat="1" applyFont="1" applyFill="1" applyBorder="1" applyAlignment="1">
      <alignment horizontal="right"/>
    </xf>
    <xf numFmtId="39" fontId="17" fillId="2" borderId="16" xfId="40" applyNumberFormat="1" applyFont="1" applyFill="1" applyBorder="1" applyAlignment="1">
      <alignment horizontal="right"/>
    </xf>
    <xf numFmtId="39" fontId="17" fillId="2" borderId="14" xfId="40" applyNumberFormat="1" applyFont="1" applyFill="1" applyBorder="1" applyAlignment="1">
      <alignment horizontal="right"/>
    </xf>
    <xf numFmtId="39" fontId="17" fillId="2" borderId="13" xfId="40" applyNumberFormat="1" applyFont="1" applyFill="1" applyBorder="1" applyAlignment="1">
      <alignment horizontal="right"/>
    </xf>
    <xf numFmtId="39" fontId="18" fillId="2" borderId="35" xfId="40" applyNumberFormat="1" applyFont="1" applyFill="1" applyBorder="1" applyAlignment="1">
      <alignment horizontal="right"/>
    </xf>
    <xf numFmtId="39" fontId="18" fillId="2" borderId="34" xfId="40" applyNumberFormat="1" applyFont="1" applyFill="1" applyBorder="1" applyAlignment="1">
      <alignment horizontal="right"/>
    </xf>
    <xf numFmtId="0" fontId="18" fillId="2" borderId="34" xfId="39" applyFont="1" applyFill="1" applyBorder="1" applyAlignment="1">
      <alignment wrapText="1"/>
    </xf>
    <xf numFmtId="0" fontId="18" fillId="2" borderId="34" xfId="43" applyFont="1" applyFill="1" applyBorder="1" applyAlignment="1">
      <alignment horizontal="center" vertical="center"/>
    </xf>
    <xf numFmtId="0" fontId="18" fillId="2" borderId="33" xfId="43" applyFont="1" applyFill="1" applyBorder="1" applyAlignment="1">
      <alignment horizontal="left" vertical="center"/>
    </xf>
    <xf numFmtId="39" fontId="18" fillId="2" borderId="17" xfId="40" applyNumberFormat="1" applyFont="1" applyFill="1" applyBorder="1" applyAlignment="1">
      <alignment horizontal="right"/>
    </xf>
    <xf numFmtId="39" fontId="18" fillId="2" borderId="16" xfId="40" applyNumberFormat="1" applyFont="1" applyFill="1" applyBorder="1" applyAlignment="1">
      <alignment horizontal="right"/>
    </xf>
    <xf numFmtId="39" fontId="18" fillId="2" borderId="0" xfId="40" applyNumberFormat="1" applyFont="1" applyFill="1" applyBorder="1" applyAlignment="1">
      <alignment horizontal="right"/>
    </xf>
    <xf numFmtId="0" fontId="17" fillId="2" borderId="19" xfId="43" applyFont="1" applyFill="1" applyBorder="1" applyAlignment="1">
      <alignment horizontal="center" vertical="center"/>
    </xf>
    <xf numFmtId="0" fontId="28" fillId="2" borderId="0" xfId="39" applyFont="1" applyFill="1" applyBorder="1" applyAlignment="1">
      <alignment horizontal="justify" vertical="center"/>
    </xf>
    <xf numFmtId="4" fontId="36" fillId="2" borderId="17" xfId="39" applyNumberFormat="1" applyFont="1" applyFill="1" applyBorder="1" applyAlignment="1">
      <alignment horizontal="right" vertical="center" wrapText="1" readingOrder="1"/>
    </xf>
    <xf numFmtId="4" fontId="36" fillId="2" borderId="16" xfId="39" applyNumberFormat="1" applyFont="1" applyFill="1" applyBorder="1" applyAlignment="1">
      <alignment horizontal="right" vertical="center" wrapText="1" readingOrder="1"/>
    </xf>
    <xf numFmtId="4" fontId="35" fillId="2" borderId="26" xfId="39" applyNumberFormat="1" applyFont="1" applyFill="1" applyBorder="1" applyAlignment="1">
      <alignment horizontal="right" vertical="center" wrapText="1" readingOrder="1"/>
    </xf>
    <xf numFmtId="4" fontId="35" fillId="2" borderId="25" xfId="39" applyNumberFormat="1" applyFont="1" applyFill="1" applyBorder="1" applyAlignment="1">
      <alignment horizontal="right" vertical="center" wrapText="1" readingOrder="1"/>
    </xf>
    <xf numFmtId="0" fontId="17" fillId="2" borderId="25" xfId="39" applyFont="1" applyFill="1" applyBorder="1" applyAlignment="1">
      <alignment wrapText="1"/>
    </xf>
    <xf numFmtId="4" fontId="24" fillId="2" borderId="0" xfId="39" applyNumberFormat="1" applyFont="1" applyFill="1" applyBorder="1" applyAlignment="1">
      <alignment vertical="top" wrapText="1" readingOrder="1"/>
    </xf>
    <xf numFmtId="0" fontId="21" fillId="2" borderId="0" xfId="39" applyNumberFormat="1" applyFont="1" applyFill="1" applyBorder="1" applyAlignment="1">
      <alignment horizontal="right" vertical="center" wrapText="1" readingOrder="1"/>
    </xf>
    <xf numFmtId="4" fontId="23" fillId="2" borderId="16" xfId="39" applyNumberFormat="1" applyFont="1" applyFill="1" applyBorder="1" applyAlignment="1">
      <alignment horizontal="right" vertical="center" wrapText="1" readingOrder="1"/>
    </xf>
    <xf numFmtId="4" fontId="35" fillId="2" borderId="14" xfId="39" applyNumberFormat="1" applyFont="1" applyFill="1" applyBorder="1" applyAlignment="1">
      <alignment horizontal="right" vertical="center" wrapText="1" readingOrder="1"/>
    </xf>
    <xf numFmtId="4" fontId="35" fillId="2" borderId="13" xfId="39" applyNumberFormat="1" applyFont="1" applyFill="1" applyBorder="1" applyAlignment="1">
      <alignment horizontal="right" vertical="center" wrapText="1" readingOrder="1"/>
    </xf>
    <xf numFmtId="0" fontId="17" fillId="2" borderId="22" xfId="39" applyFont="1" applyFill="1" applyBorder="1" applyAlignment="1">
      <alignment horizontal="left" wrapText="1"/>
    </xf>
    <xf numFmtId="0" fontId="16" fillId="2" borderId="1" xfId="39" applyFont="1" applyFill="1" applyBorder="1"/>
    <xf numFmtId="0" fontId="15" fillId="2" borderId="28" xfId="39" applyFont="1" applyFill="1" applyBorder="1" applyAlignment="1">
      <alignment wrapText="1"/>
    </xf>
    <xf numFmtId="0" fontId="15" fillId="2" borderId="0" xfId="42" applyFont="1" applyFill="1" applyBorder="1" applyAlignment="1">
      <alignment horizontal="center"/>
    </xf>
    <xf numFmtId="4" fontId="15" fillId="2" borderId="0" xfId="42" applyNumberFormat="1" applyFont="1" applyFill="1" applyBorder="1"/>
    <xf numFmtId="0" fontId="15" fillId="2" borderId="1" xfId="42" applyFont="1" applyFill="1" applyBorder="1"/>
    <xf numFmtId="0" fontId="15" fillId="2" borderId="2" xfId="42" applyFont="1" applyFill="1" applyBorder="1" applyAlignment="1">
      <alignment horizontal="center"/>
    </xf>
    <xf numFmtId="0" fontId="15" fillId="2" borderId="2" xfId="42" applyFont="1" applyFill="1" applyBorder="1"/>
    <xf numFmtId="4" fontId="15" fillId="2" borderId="2" xfId="42" applyNumberFormat="1" applyFont="1" applyFill="1" applyBorder="1"/>
    <xf numFmtId="164" fontId="15" fillId="2" borderId="2" xfId="41" applyFont="1" applyFill="1" applyBorder="1"/>
    <xf numFmtId="164" fontId="15" fillId="2" borderId="3" xfId="41" applyFont="1" applyFill="1" applyBorder="1"/>
    <xf numFmtId="0" fontId="16" fillId="2" borderId="4" xfId="42" applyFont="1" applyFill="1" applyBorder="1" applyAlignment="1">
      <alignment horizontal="center"/>
    </xf>
    <xf numFmtId="0" fontId="16" fillId="2" borderId="0" xfId="42" applyFont="1" applyFill="1" applyBorder="1" applyAlignment="1">
      <alignment horizontal="center"/>
    </xf>
    <xf numFmtId="0" fontId="16" fillId="2" borderId="5" xfId="42" applyFont="1" applyFill="1" applyBorder="1" applyAlignment="1">
      <alignment horizontal="center"/>
    </xf>
    <xf numFmtId="0" fontId="16" fillId="2" borderId="0" xfId="42" applyFont="1" applyFill="1" applyBorder="1"/>
    <xf numFmtId="0" fontId="16" fillId="2" borderId="4" xfId="42" applyFont="1" applyFill="1" applyBorder="1"/>
    <xf numFmtId="14" fontId="15" fillId="2" borderId="5" xfId="41" applyNumberFormat="1" applyFont="1" applyFill="1" applyBorder="1"/>
    <xf numFmtId="0" fontId="15" fillId="2" borderId="27" xfId="42" applyFont="1" applyFill="1" applyBorder="1"/>
    <xf numFmtId="0" fontId="15" fillId="2" borderId="28" xfId="42" applyFont="1" applyFill="1" applyBorder="1" applyAlignment="1">
      <alignment horizontal="center"/>
    </xf>
    <xf numFmtId="0" fontId="15" fillId="2" borderId="28" xfId="42" applyFont="1" applyFill="1" applyBorder="1"/>
    <xf numFmtId="4" fontId="15" fillId="2" borderId="28" xfId="42" applyNumberFormat="1" applyFont="1" applyFill="1" applyBorder="1"/>
    <xf numFmtId="164" fontId="15" fillId="2" borderId="28" xfId="41" applyFont="1" applyFill="1" applyBorder="1"/>
    <xf numFmtId="164" fontId="15" fillId="2" borderId="29" xfId="41" applyFont="1" applyFill="1" applyBorder="1"/>
    <xf numFmtId="0" fontId="16" fillId="2" borderId="27" xfId="42" applyFont="1" applyFill="1" applyBorder="1" applyAlignment="1">
      <alignment horizontal="left"/>
    </xf>
    <xf numFmtId="0" fontId="16" fillId="2" borderId="28" xfId="42" applyFont="1" applyFill="1" applyBorder="1" applyAlignment="1">
      <alignment horizontal="left"/>
    </xf>
    <xf numFmtId="0" fontId="16" fillId="2" borderId="29" xfId="42" applyFont="1" applyFill="1" applyBorder="1" applyAlignment="1">
      <alignment horizontal="left"/>
    </xf>
    <xf numFmtId="0" fontId="16" fillId="2" borderId="30" xfId="42" applyFont="1" applyFill="1" applyBorder="1" applyAlignment="1">
      <alignment horizontal="center" vertical="center" wrapText="1"/>
    </xf>
    <xf numFmtId="0" fontId="16" fillId="2" borderId="31" xfId="42" applyFont="1" applyFill="1" applyBorder="1" applyAlignment="1">
      <alignment horizontal="center" vertical="center" wrapText="1"/>
    </xf>
    <xf numFmtId="164" fontId="27" fillId="2" borderId="22" xfId="41" applyFont="1" applyFill="1" applyBorder="1" applyAlignment="1">
      <alignment horizontal="center" vertical="center" wrapText="1"/>
    </xf>
    <xf numFmtId="4" fontId="27" fillId="2" borderId="22" xfId="41" applyNumberFormat="1" applyFont="1" applyFill="1" applyBorder="1" applyAlignment="1">
      <alignment horizontal="center" vertical="center" wrapText="1"/>
    </xf>
    <xf numFmtId="164" fontId="27" fillId="2" borderId="23" xfId="41" applyFont="1" applyFill="1" applyBorder="1" applyAlignment="1">
      <alignment horizontal="center" vertical="center" wrapText="1"/>
    </xf>
    <xf numFmtId="0" fontId="17" fillId="2" borderId="21" xfId="42" applyFont="1" applyFill="1" applyBorder="1" applyAlignment="1">
      <alignment horizontal="left"/>
    </xf>
    <xf numFmtId="0" fontId="17" fillId="2" borderId="22" xfId="42" applyFont="1" applyFill="1" applyBorder="1" applyAlignment="1">
      <alignment horizontal="center"/>
    </xf>
    <xf numFmtId="0" fontId="17" fillId="2" borderId="22" xfId="42" applyFont="1" applyFill="1" applyBorder="1" applyAlignment="1">
      <alignment horizontal="left"/>
    </xf>
    <xf numFmtId="164" fontId="17" fillId="2" borderId="22" xfId="42" applyNumberFormat="1" applyFont="1" applyFill="1" applyBorder="1" applyAlignment="1">
      <alignment horizontal="right"/>
    </xf>
    <xf numFmtId="4" fontId="17" fillId="2" borderId="22" xfId="42" applyNumberFormat="1" applyFont="1" applyFill="1" applyBorder="1" applyAlignment="1">
      <alignment horizontal="right"/>
    </xf>
    <xf numFmtId="0" fontId="17" fillId="2" borderId="22" xfId="42" applyFont="1" applyFill="1" applyBorder="1" applyAlignment="1">
      <alignment horizontal="right"/>
    </xf>
    <xf numFmtId="164" fontId="17" fillId="2" borderId="23" xfId="42" applyNumberFormat="1" applyFont="1" applyFill="1" applyBorder="1" applyAlignment="1">
      <alignment horizontal="right"/>
    </xf>
    <xf numFmtId="9" fontId="16" fillId="2" borderId="0" xfId="45" applyFont="1" applyFill="1" applyBorder="1"/>
    <xf numFmtId="0" fontId="17" fillId="2" borderId="24" xfId="42" applyFont="1" applyFill="1" applyBorder="1" applyAlignment="1">
      <alignment horizontal="left"/>
    </xf>
    <xf numFmtId="0" fontId="17" fillId="2" borderId="25" xfId="42" applyFont="1" applyFill="1" applyBorder="1" applyAlignment="1">
      <alignment horizontal="center"/>
    </xf>
    <xf numFmtId="0" fontId="17" fillId="2" borderId="25" xfId="42" applyFont="1" applyFill="1" applyBorder="1" applyAlignment="1">
      <alignment horizontal="left"/>
    </xf>
    <xf numFmtId="39" fontId="17" fillId="2" borderId="25" xfId="41" applyNumberFormat="1" applyFont="1" applyFill="1" applyBorder="1" applyAlignment="1">
      <alignment horizontal="right"/>
    </xf>
    <xf numFmtId="4" fontId="17" fillId="2" borderId="25" xfId="41" applyNumberFormat="1" applyFont="1" applyFill="1" applyBorder="1" applyAlignment="1">
      <alignment horizontal="right"/>
    </xf>
    <xf numFmtId="164" fontId="17" fillId="2" borderId="25" xfId="41" applyFont="1" applyFill="1" applyBorder="1" applyAlignment="1">
      <alignment horizontal="right"/>
    </xf>
    <xf numFmtId="4" fontId="17" fillId="2" borderId="26" xfId="41" applyNumberFormat="1" applyFont="1" applyFill="1" applyBorder="1" applyAlignment="1">
      <alignment horizontal="right"/>
    </xf>
    <xf numFmtId="0" fontId="17" fillId="2" borderId="15" xfId="42" applyFont="1" applyFill="1" applyBorder="1" applyAlignment="1">
      <alignment horizontal="left"/>
    </xf>
    <xf numFmtId="0" fontId="17" fillId="2" borderId="16" xfId="42" applyFont="1" applyFill="1" applyBorder="1" applyAlignment="1">
      <alignment horizontal="center"/>
    </xf>
    <xf numFmtId="0" fontId="17" fillId="2" borderId="16" xfId="42" applyFont="1" applyFill="1" applyBorder="1" applyAlignment="1">
      <alignment horizontal="left"/>
    </xf>
    <xf numFmtId="39" fontId="17" fillId="2" borderId="16" xfId="41" applyNumberFormat="1" applyFont="1" applyFill="1" applyBorder="1" applyAlignment="1">
      <alignment horizontal="right"/>
    </xf>
    <xf numFmtId="4" fontId="17" fillId="2" borderId="16" xfId="41" applyNumberFormat="1" applyFont="1" applyFill="1" applyBorder="1" applyAlignment="1">
      <alignment horizontal="right"/>
    </xf>
    <xf numFmtId="164" fontId="17" fillId="2" borderId="16" xfId="41" applyFont="1" applyFill="1" applyBorder="1" applyAlignment="1">
      <alignment horizontal="right"/>
    </xf>
    <xf numFmtId="4" fontId="17" fillId="2" borderId="17" xfId="41" applyNumberFormat="1" applyFont="1" applyFill="1" applyBorder="1" applyAlignment="1">
      <alignment horizontal="right"/>
    </xf>
    <xf numFmtId="0" fontId="18" fillId="2" borderId="15" xfId="42" applyFont="1" applyFill="1" applyBorder="1" applyAlignment="1">
      <alignment horizontal="left"/>
    </xf>
    <xf numFmtId="0" fontId="18" fillId="2" borderId="16" xfId="42" applyFont="1" applyFill="1" applyBorder="1" applyAlignment="1">
      <alignment horizontal="center"/>
    </xf>
    <xf numFmtId="0" fontId="18" fillId="2" borderId="16" xfId="42" applyFont="1" applyFill="1" applyBorder="1"/>
    <xf numFmtId="4" fontId="18" fillId="2" borderId="16" xfId="41" applyNumberFormat="1" applyFont="1" applyFill="1" applyBorder="1" applyAlignment="1">
      <alignment horizontal="right"/>
    </xf>
    <xf numFmtId="39" fontId="18" fillId="2" borderId="16" xfId="41" applyNumberFormat="1" applyFont="1" applyFill="1" applyBorder="1" applyAlignment="1">
      <alignment horizontal="right"/>
    </xf>
    <xf numFmtId="164" fontId="18" fillId="2" borderId="16" xfId="41" applyFont="1" applyFill="1" applyBorder="1" applyAlignment="1">
      <alignment horizontal="right"/>
    </xf>
    <xf numFmtId="4" fontId="18" fillId="2" borderId="17" xfId="41" applyNumberFormat="1" applyFont="1" applyFill="1" applyBorder="1" applyAlignment="1">
      <alignment horizontal="right"/>
    </xf>
    <xf numFmtId="9" fontId="15" fillId="2" borderId="0" xfId="45" applyFont="1" applyFill="1" applyBorder="1"/>
    <xf numFmtId="39" fontId="18" fillId="2" borderId="17" xfId="41" applyNumberFormat="1" applyFont="1" applyFill="1" applyBorder="1" applyAlignment="1">
      <alignment horizontal="right"/>
    </xf>
    <xf numFmtId="0" fontId="18" fillId="2" borderId="33" xfId="42" applyFont="1" applyFill="1" applyBorder="1" applyAlignment="1">
      <alignment horizontal="left"/>
    </xf>
    <xf numFmtId="0" fontId="18" fillId="2" borderId="34" xfId="42" applyFont="1" applyFill="1" applyBorder="1" applyAlignment="1">
      <alignment horizontal="center"/>
    </xf>
    <xf numFmtId="0" fontId="18" fillId="2" borderId="34" xfId="42" applyFont="1" applyFill="1" applyBorder="1"/>
    <xf numFmtId="39" fontId="18" fillId="2" borderId="34" xfId="41" applyNumberFormat="1" applyFont="1" applyFill="1" applyBorder="1" applyAlignment="1">
      <alignment horizontal="right"/>
    </xf>
    <xf numFmtId="4" fontId="18" fillId="2" borderId="34" xfId="41" applyNumberFormat="1" applyFont="1" applyFill="1" applyBorder="1" applyAlignment="1">
      <alignment horizontal="right"/>
    </xf>
    <xf numFmtId="0" fontId="18" fillId="2" borderId="34" xfId="42" applyFont="1" applyFill="1" applyBorder="1" applyAlignment="1">
      <alignment horizontal="right"/>
    </xf>
    <xf numFmtId="4" fontId="18" fillId="2" borderId="35" xfId="41" applyNumberFormat="1" applyFont="1" applyFill="1" applyBorder="1" applyAlignment="1">
      <alignment horizontal="right"/>
    </xf>
    <xf numFmtId="164" fontId="17" fillId="2" borderId="21" xfId="41" applyFont="1" applyFill="1" applyBorder="1"/>
    <xf numFmtId="0" fontId="17" fillId="2" borderId="22" xfId="42" applyFont="1" applyFill="1" applyBorder="1" applyAlignment="1">
      <alignment wrapText="1"/>
    </xf>
    <xf numFmtId="164" fontId="17" fillId="2" borderId="22" xfId="41" applyFont="1" applyFill="1" applyBorder="1" applyAlignment="1">
      <alignment horizontal="right"/>
    </xf>
    <xf numFmtId="39" fontId="17" fillId="2" borderId="22" xfId="41" applyNumberFormat="1" applyFont="1" applyFill="1" applyBorder="1" applyAlignment="1">
      <alignment horizontal="right"/>
    </xf>
    <xf numFmtId="4" fontId="17" fillId="2" borderId="22" xfId="41" applyNumberFormat="1" applyFont="1" applyFill="1" applyBorder="1" applyAlignment="1">
      <alignment horizontal="right"/>
    </xf>
    <xf numFmtId="164" fontId="17" fillId="2" borderId="23" xfId="41" applyFont="1" applyFill="1" applyBorder="1" applyAlignment="1">
      <alignment horizontal="right"/>
    </xf>
    <xf numFmtId="0" fontId="17" fillId="2" borderId="12" xfId="42" applyFont="1" applyFill="1" applyBorder="1" applyAlignment="1">
      <alignment horizontal="left"/>
    </xf>
    <xf numFmtId="0" fontId="17" fillId="2" borderId="13" xfId="42" applyFont="1" applyFill="1" applyBorder="1" applyAlignment="1">
      <alignment horizontal="center"/>
    </xf>
    <xf numFmtId="0" fontId="17" fillId="2" borderId="13" xfId="42" applyFont="1" applyFill="1" applyBorder="1" applyAlignment="1">
      <alignment wrapText="1"/>
    </xf>
    <xf numFmtId="164" fontId="17" fillId="2" borderId="13" xfId="41" applyFont="1" applyFill="1" applyBorder="1" applyAlignment="1">
      <alignment horizontal="right"/>
    </xf>
    <xf numFmtId="4" fontId="17" fillId="2" borderId="13" xfId="41" applyNumberFormat="1" applyFont="1" applyFill="1" applyBorder="1" applyAlignment="1">
      <alignment horizontal="right"/>
    </xf>
    <xf numFmtId="39" fontId="17" fillId="2" borderId="13" xfId="41" applyNumberFormat="1" applyFont="1" applyFill="1" applyBorder="1" applyAlignment="1">
      <alignment horizontal="right"/>
    </xf>
    <xf numFmtId="4" fontId="17" fillId="2" borderId="14" xfId="41" applyNumberFormat="1" applyFont="1" applyFill="1" applyBorder="1" applyAlignment="1">
      <alignment horizontal="right"/>
    </xf>
    <xf numFmtId="0" fontId="17" fillId="2" borderId="16" xfId="42" applyFont="1" applyFill="1" applyBorder="1" applyAlignment="1">
      <alignment wrapText="1"/>
    </xf>
    <xf numFmtId="0" fontId="18" fillId="2" borderId="16" xfId="42" applyFont="1" applyFill="1" applyBorder="1" applyAlignment="1">
      <alignment wrapText="1"/>
    </xf>
    <xf numFmtId="0" fontId="18" fillId="2" borderId="18" xfId="42" applyFont="1" applyFill="1" applyBorder="1" applyAlignment="1">
      <alignment horizontal="left"/>
    </xf>
    <xf numFmtId="0" fontId="18" fillId="2" borderId="19" xfId="42" applyFont="1" applyFill="1" applyBorder="1" applyAlignment="1">
      <alignment horizontal="center"/>
    </xf>
    <xf numFmtId="0" fontId="18" fillId="2" borderId="19" xfId="42" applyFont="1" applyFill="1" applyBorder="1" applyAlignment="1">
      <alignment wrapText="1"/>
    </xf>
    <xf numFmtId="164" fontId="18" fillId="2" borderId="19" xfId="41" applyFont="1" applyFill="1" applyBorder="1" applyAlignment="1">
      <alignment horizontal="right"/>
    </xf>
    <xf numFmtId="4" fontId="18" fillId="2" borderId="19" xfId="41" applyNumberFormat="1" applyFont="1" applyFill="1" applyBorder="1" applyAlignment="1">
      <alignment horizontal="right"/>
    </xf>
    <xf numFmtId="39" fontId="18" fillId="2" borderId="19" xfId="41" applyNumberFormat="1" applyFont="1" applyFill="1" applyBorder="1" applyAlignment="1">
      <alignment horizontal="right"/>
    </xf>
    <xf numFmtId="4" fontId="18" fillId="2" borderId="20" xfId="41" applyNumberFormat="1" applyFont="1" applyFill="1" applyBorder="1" applyAlignment="1">
      <alignment horizontal="right"/>
    </xf>
    <xf numFmtId="0" fontId="18" fillId="2" borderId="0" xfId="42" applyFont="1" applyFill="1" applyBorder="1" applyAlignment="1">
      <alignment horizontal="left"/>
    </xf>
    <xf numFmtId="0" fontId="18" fillId="2" borderId="0" xfId="42" applyFont="1" applyFill="1" applyBorder="1" applyAlignment="1">
      <alignment horizontal="center"/>
    </xf>
    <xf numFmtId="0" fontId="18" fillId="2" borderId="0" xfId="42" applyFont="1" applyFill="1" applyBorder="1" applyAlignment="1">
      <alignment wrapText="1"/>
    </xf>
    <xf numFmtId="164" fontId="18" fillId="2" borderId="0" xfId="41" applyFont="1" applyFill="1" applyBorder="1" applyAlignment="1">
      <alignment horizontal="right"/>
    </xf>
    <xf numFmtId="4" fontId="18" fillId="2" borderId="0" xfId="41" applyNumberFormat="1" applyFont="1" applyFill="1" applyBorder="1" applyAlignment="1">
      <alignment horizontal="right"/>
    </xf>
    <xf numFmtId="39" fontId="18" fillId="2" borderId="0" xfId="41" applyNumberFormat="1" applyFont="1" applyFill="1" applyBorder="1" applyAlignment="1">
      <alignment horizontal="right"/>
    </xf>
    <xf numFmtId="0" fontId="15" fillId="2" borderId="0" xfId="42" applyFont="1" applyFill="1" applyBorder="1" applyAlignment="1">
      <alignment horizontal="left"/>
    </xf>
    <xf numFmtId="164" fontId="15" fillId="2" borderId="0" xfId="41" applyFont="1" applyFill="1" applyBorder="1" applyAlignment="1">
      <alignment horizontal="right"/>
    </xf>
    <xf numFmtId="4" fontId="15" fillId="2" borderId="0" xfId="41" applyNumberFormat="1" applyFont="1" applyFill="1" applyBorder="1" applyAlignment="1">
      <alignment horizontal="right"/>
    </xf>
    <xf numFmtId="39" fontId="15" fillId="2" borderId="0" xfId="41" applyNumberFormat="1" applyFont="1" applyFill="1" applyBorder="1" applyAlignment="1">
      <alignment horizontal="right"/>
    </xf>
    <xf numFmtId="0" fontId="16" fillId="2" borderId="1" xfId="42" applyFont="1" applyFill="1" applyBorder="1" applyAlignment="1">
      <alignment horizontal="center"/>
    </xf>
    <xf numFmtId="0" fontId="16" fillId="2" borderId="2" xfId="42" applyFont="1" applyFill="1" applyBorder="1" applyAlignment="1">
      <alignment horizontal="center"/>
    </xf>
    <xf numFmtId="0" fontId="16" fillId="2" borderId="3" xfId="42" applyFont="1" applyFill="1" applyBorder="1" applyAlignment="1">
      <alignment horizontal="center"/>
    </xf>
    <xf numFmtId="164" fontId="15" fillId="2" borderId="0" xfId="42" applyNumberFormat="1" applyFont="1" applyFill="1" applyBorder="1"/>
    <xf numFmtId="0" fontId="16" fillId="2" borderId="6" xfId="42" applyFont="1" applyFill="1" applyBorder="1" applyAlignment="1">
      <alignment horizontal="left"/>
    </xf>
    <xf numFmtId="0" fontId="16" fillId="2" borderId="7" xfId="42" applyFont="1" applyFill="1" applyBorder="1" applyAlignment="1">
      <alignment horizontal="left"/>
    </xf>
    <xf numFmtId="0" fontId="16" fillId="2" borderId="8" xfId="42" applyFont="1" applyFill="1" applyBorder="1" applyAlignment="1">
      <alignment horizontal="left"/>
    </xf>
    <xf numFmtId="164" fontId="27" fillId="2" borderId="31" xfId="41" applyFont="1" applyFill="1" applyBorder="1" applyAlignment="1">
      <alignment horizontal="center" vertical="center" wrapText="1"/>
    </xf>
    <xf numFmtId="4" fontId="27" fillId="2" borderId="31" xfId="41" applyNumberFormat="1" applyFont="1" applyFill="1" applyBorder="1" applyAlignment="1">
      <alignment horizontal="center" vertical="center" wrapText="1"/>
    </xf>
    <xf numFmtId="164" fontId="27" fillId="2" borderId="32" xfId="41" applyFont="1" applyFill="1" applyBorder="1" applyAlignment="1">
      <alignment horizontal="center" vertical="center" wrapText="1"/>
    </xf>
    <xf numFmtId="0" fontId="17" fillId="2" borderId="24" xfId="42" applyFont="1" applyFill="1" applyBorder="1" applyAlignment="1">
      <alignment horizontal="left" wrapText="1"/>
    </xf>
    <xf numFmtId="0" fontId="17" fillId="2" borderId="25" xfId="42" applyFont="1" applyFill="1" applyBorder="1" applyAlignment="1">
      <alignment horizontal="center" wrapText="1"/>
    </xf>
    <xf numFmtId="0" fontId="17" fillId="2" borderId="25" xfId="42" applyFont="1" applyFill="1" applyBorder="1" applyAlignment="1">
      <alignment wrapText="1"/>
    </xf>
    <xf numFmtId="164" fontId="17" fillId="2" borderId="25" xfId="41" applyFont="1" applyFill="1" applyBorder="1" applyAlignment="1">
      <alignment horizontal="right" wrapText="1"/>
    </xf>
    <xf numFmtId="39" fontId="17" fillId="2" borderId="25" xfId="41" applyNumberFormat="1" applyFont="1" applyFill="1" applyBorder="1" applyAlignment="1">
      <alignment horizontal="right" wrapText="1"/>
    </xf>
    <xf numFmtId="39" fontId="17" fillId="2" borderId="26" xfId="41" applyNumberFormat="1" applyFont="1" applyFill="1" applyBorder="1" applyAlignment="1">
      <alignment horizontal="right"/>
    </xf>
    <xf numFmtId="0" fontId="16" fillId="2" borderId="0" xfId="42" applyFont="1" applyFill="1" applyBorder="1" applyAlignment="1">
      <alignment wrapText="1"/>
    </xf>
    <xf numFmtId="0" fontId="17" fillId="2" borderId="15" xfId="42" applyFont="1" applyFill="1" applyBorder="1" applyAlignment="1">
      <alignment horizontal="left" wrapText="1"/>
    </xf>
    <xf numFmtId="0" fontId="17" fillId="2" borderId="16" xfId="42" applyFont="1" applyFill="1" applyBorder="1" applyAlignment="1">
      <alignment horizontal="center" wrapText="1"/>
    </xf>
    <xf numFmtId="164" fontId="17" fillId="2" borderId="16" xfId="41" applyFont="1" applyFill="1" applyBorder="1" applyAlignment="1">
      <alignment horizontal="right" wrapText="1"/>
    </xf>
    <xf numFmtId="39" fontId="17" fillId="2" borderId="16" xfId="41" applyNumberFormat="1" applyFont="1" applyFill="1" applyBorder="1" applyAlignment="1">
      <alignment horizontal="right" wrapText="1"/>
    </xf>
    <xf numFmtId="39" fontId="17" fillId="2" borderId="17" xfId="41" applyNumberFormat="1" applyFont="1" applyFill="1" applyBorder="1" applyAlignment="1">
      <alignment horizontal="right"/>
    </xf>
    <xf numFmtId="0" fontId="18" fillId="2" borderId="15" xfId="42" applyFont="1" applyFill="1" applyBorder="1" applyAlignment="1">
      <alignment horizontal="left" wrapText="1"/>
    </xf>
    <xf numFmtId="0" fontId="18" fillId="2" borderId="16" xfId="42" applyFont="1" applyFill="1" applyBorder="1" applyAlignment="1">
      <alignment horizontal="center" wrapText="1"/>
    </xf>
    <xf numFmtId="164" fontId="18" fillId="2" borderId="16" xfId="41" applyFont="1" applyFill="1" applyBorder="1" applyAlignment="1">
      <alignment horizontal="right" wrapText="1"/>
    </xf>
    <xf numFmtId="39" fontId="18" fillId="2" borderId="16" xfId="41" applyNumberFormat="1" applyFont="1" applyFill="1" applyBorder="1" applyAlignment="1">
      <alignment horizontal="right" wrapText="1"/>
    </xf>
    <xf numFmtId="39" fontId="16" fillId="2" borderId="0" xfId="42" applyNumberFormat="1" applyFont="1" applyFill="1" applyBorder="1" applyAlignment="1">
      <alignment wrapText="1"/>
    </xf>
    <xf numFmtId="164" fontId="17" fillId="2" borderId="17" xfId="41" applyFont="1" applyFill="1" applyBorder="1" applyAlignment="1">
      <alignment horizontal="right" wrapText="1"/>
    </xf>
    <xf numFmtId="39" fontId="28" fillId="2" borderId="16" xfId="41" applyNumberFormat="1" applyFont="1" applyFill="1" applyBorder="1" applyAlignment="1">
      <alignment horizontal="right"/>
    </xf>
    <xf numFmtId="39" fontId="28" fillId="2" borderId="17" xfId="41" applyNumberFormat="1" applyFont="1" applyFill="1" applyBorder="1" applyAlignment="1">
      <alignment horizontal="right"/>
    </xf>
    <xf numFmtId="0" fontId="18" fillId="2" borderId="18" xfId="42" applyFont="1" applyFill="1" applyBorder="1" applyAlignment="1">
      <alignment horizontal="left" wrapText="1"/>
    </xf>
    <xf numFmtId="0" fontId="18" fillId="2" borderId="19" xfId="42" applyFont="1" applyFill="1" applyBorder="1" applyAlignment="1">
      <alignment horizontal="center" wrapText="1"/>
    </xf>
    <xf numFmtId="164" fontId="18" fillId="2" borderId="19" xfId="41" applyFont="1" applyFill="1" applyBorder="1" applyAlignment="1">
      <alignment horizontal="right" wrapText="1"/>
    </xf>
    <xf numFmtId="39" fontId="18" fillId="2" borderId="19" xfId="41" applyNumberFormat="1" applyFont="1" applyFill="1" applyBorder="1" applyAlignment="1">
      <alignment horizontal="right" wrapText="1"/>
    </xf>
    <xf numFmtId="4" fontId="18" fillId="2" borderId="19" xfId="41" applyNumberFormat="1" applyFont="1" applyFill="1" applyBorder="1" applyAlignment="1">
      <alignment horizontal="right" wrapText="1"/>
    </xf>
    <xf numFmtId="39" fontId="18" fillId="2" borderId="20" xfId="41" applyNumberFormat="1" applyFont="1" applyFill="1" applyBorder="1" applyAlignment="1">
      <alignment horizontal="right"/>
    </xf>
    <xf numFmtId="0" fontId="17" fillId="2" borderId="9" xfId="42" applyFont="1" applyFill="1" applyBorder="1" applyAlignment="1">
      <alignment horizontal="left"/>
    </xf>
    <xf numFmtId="0" fontId="17" fillId="2" borderId="10" xfId="42" applyFont="1" applyFill="1" applyBorder="1" applyAlignment="1">
      <alignment horizontal="left"/>
    </xf>
    <xf numFmtId="164" fontId="17" fillId="2" borderId="9" xfId="41" applyFont="1" applyFill="1" applyBorder="1"/>
    <xf numFmtId="164" fontId="17" fillId="2" borderId="10" xfId="41" applyFont="1" applyFill="1" applyBorder="1" applyAlignment="1">
      <alignment horizontal="right"/>
    </xf>
    <xf numFmtId="164" fontId="17" fillId="2" borderId="10" xfId="41" applyFont="1" applyFill="1" applyBorder="1"/>
    <xf numFmtId="164" fontId="17" fillId="2" borderId="43" xfId="41" applyFont="1" applyFill="1" applyBorder="1"/>
    <xf numFmtId="0" fontId="15" fillId="0" borderId="1" xfId="42" applyFont="1" applyFill="1" applyBorder="1"/>
    <xf numFmtId="0" fontId="15" fillId="0" borderId="2" xfId="42" applyFont="1" applyFill="1" applyBorder="1" applyAlignment="1">
      <alignment horizontal="center"/>
    </xf>
    <xf numFmtId="0" fontId="15" fillId="0" borderId="2" xfId="42" applyFont="1" applyFill="1" applyBorder="1"/>
    <xf numFmtId="164" fontId="15" fillId="0" borderId="2" xfId="41" applyFont="1" applyFill="1" applyBorder="1"/>
    <xf numFmtId="4" fontId="15" fillId="0" borderId="2" xfId="41" applyNumberFormat="1" applyFont="1" applyFill="1" applyBorder="1" applyAlignment="1">
      <alignment horizontal="right"/>
    </xf>
    <xf numFmtId="164" fontId="15" fillId="0" borderId="3" xfId="41" applyFont="1" applyFill="1" applyBorder="1"/>
    <xf numFmtId="0" fontId="15" fillId="0" borderId="0" xfId="42" applyFont="1" applyFill="1" applyBorder="1"/>
    <xf numFmtId="0" fontId="15" fillId="0" borderId="4" xfId="42" applyFont="1" applyFill="1" applyBorder="1"/>
    <xf numFmtId="0" fontId="15" fillId="0" borderId="0" xfId="42" applyFont="1" applyFill="1" applyBorder="1" applyAlignment="1">
      <alignment horizontal="center"/>
    </xf>
    <xf numFmtId="164" fontId="15" fillId="0" borderId="0" xfId="41" applyFont="1" applyFill="1" applyBorder="1"/>
    <xf numFmtId="4" fontId="15" fillId="0" borderId="0" xfId="41" applyNumberFormat="1" applyFont="1" applyFill="1" applyBorder="1" applyAlignment="1">
      <alignment horizontal="right"/>
    </xf>
    <xf numFmtId="164" fontId="15" fillId="0" borderId="5" xfId="41" applyFont="1" applyFill="1" applyBorder="1"/>
    <xf numFmtId="0" fontId="19" fillId="0" borderId="4" xfId="42" applyFont="1" applyFill="1" applyBorder="1"/>
    <xf numFmtId="0" fontId="19" fillId="0" borderId="0" xfId="42" applyFont="1" applyFill="1" applyBorder="1" applyAlignment="1">
      <alignment horizontal="center"/>
    </xf>
    <xf numFmtId="0" fontId="19" fillId="0" borderId="0" xfId="42" applyFont="1" applyFill="1" applyBorder="1"/>
    <xf numFmtId="164" fontId="19" fillId="0" borderId="0" xfId="41" applyFont="1" applyFill="1" applyBorder="1"/>
    <xf numFmtId="164" fontId="19" fillId="0" borderId="5" xfId="41" applyFont="1" applyFill="1" applyBorder="1"/>
    <xf numFmtId="0" fontId="25" fillId="0" borderId="0" xfId="42" applyFont="1" applyFill="1" applyBorder="1"/>
    <xf numFmtId="164" fontId="25" fillId="0" borderId="0" xfId="41" applyFont="1" applyFill="1" applyBorder="1"/>
    <xf numFmtId="164" fontId="27" fillId="0" borderId="0" xfId="41" applyFont="1" applyFill="1" applyBorder="1"/>
    <xf numFmtId="164" fontId="25" fillId="0" borderId="5" xfId="41" applyFont="1" applyFill="1" applyBorder="1"/>
    <xf numFmtId="0" fontId="25" fillId="2" borderId="0" xfId="42" applyFont="1" applyFill="1" applyBorder="1"/>
    <xf numFmtId="0" fontId="20" fillId="0" borderId="4" xfId="42" applyFont="1" applyFill="1" applyBorder="1"/>
    <xf numFmtId="0" fontId="20" fillId="0" borderId="0" xfId="42" applyFont="1" applyFill="1" applyBorder="1"/>
    <xf numFmtId="0" fontId="20" fillId="0" borderId="5" xfId="42" applyFont="1" applyFill="1" applyBorder="1"/>
    <xf numFmtId="164" fontId="16" fillId="0" borderId="0" xfId="41" applyFont="1" applyFill="1" applyBorder="1"/>
    <xf numFmtId="164" fontId="20" fillId="0" borderId="0" xfId="41" applyFont="1" applyFill="1" applyBorder="1"/>
    <xf numFmtId="4" fontId="20" fillId="0" borderId="0" xfId="41" applyNumberFormat="1" applyFont="1" applyFill="1" applyBorder="1" applyAlignment="1">
      <alignment horizontal="right"/>
    </xf>
    <xf numFmtId="0" fontId="20" fillId="0" borderId="0" xfId="42" applyFont="1" applyFill="1" applyBorder="1" applyAlignment="1">
      <alignment horizontal="left"/>
    </xf>
    <xf numFmtId="164" fontId="20" fillId="0" borderId="5" xfId="41" applyFont="1" applyFill="1" applyBorder="1"/>
    <xf numFmtId="0" fontId="20" fillId="0" borderId="0" xfId="42" applyFont="1" applyFill="1" applyBorder="1" applyAlignment="1"/>
    <xf numFmtId="0" fontId="20" fillId="0" borderId="0" xfId="42" applyFont="1" applyFill="1" applyBorder="1" applyAlignment="1">
      <alignment horizontal="left"/>
    </xf>
    <xf numFmtId="0" fontId="15" fillId="0" borderId="27" xfId="42" applyFont="1" applyFill="1" applyBorder="1"/>
    <xf numFmtId="0" fontId="15" fillId="0" borderId="28" xfId="42" applyFont="1" applyFill="1" applyBorder="1" applyAlignment="1">
      <alignment horizontal="center"/>
    </xf>
    <xf numFmtId="0" fontId="25" fillId="0" borderId="28" xfId="42" applyFont="1" applyFill="1" applyBorder="1"/>
    <xf numFmtId="4" fontId="25" fillId="0" borderId="28" xfId="42" applyNumberFormat="1" applyFont="1" applyFill="1" applyBorder="1"/>
    <xf numFmtId="164" fontId="25" fillId="0" borderId="28" xfId="41" applyFont="1" applyFill="1" applyBorder="1"/>
    <xf numFmtId="164" fontId="25" fillId="0" borderId="29" xfId="41" applyFont="1" applyFill="1" applyBorder="1"/>
    <xf numFmtId="4" fontId="15" fillId="2" borderId="0" xfId="42" applyNumberFormat="1" applyFont="1" applyFill="1" applyBorder="1" applyAlignment="1">
      <alignment horizontal="right"/>
    </xf>
    <xf numFmtId="0" fontId="15" fillId="2" borderId="5" xfId="42" applyFont="1" applyFill="1" applyBorder="1"/>
    <xf numFmtId="164" fontId="16" fillId="2" borderId="31" xfId="41" applyFont="1" applyFill="1" applyBorder="1" applyAlignment="1">
      <alignment horizontal="center" vertical="center" wrapText="1"/>
    </xf>
    <xf numFmtId="4" fontId="16" fillId="2" borderId="31" xfId="41" applyNumberFormat="1" applyFont="1" applyFill="1" applyBorder="1" applyAlignment="1">
      <alignment horizontal="center" vertical="center" wrapText="1"/>
    </xf>
    <xf numFmtId="164" fontId="16" fillId="2" borderId="32" xfId="41" applyFont="1" applyFill="1" applyBorder="1" applyAlignment="1">
      <alignment horizontal="center" vertical="center" wrapText="1"/>
    </xf>
    <xf numFmtId="164" fontId="17" fillId="2" borderId="38" xfId="42" applyNumberFormat="1" applyFont="1" applyFill="1" applyBorder="1" applyAlignment="1">
      <alignment horizontal="center"/>
    </xf>
    <xf numFmtId="4" fontId="18" fillId="2" borderId="36" xfId="42" applyNumberFormat="1" applyFont="1" applyFill="1" applyBorder="1" applyAlignment="1">
      <alignment horizontal="right"/>
    </xf>
    <xf numFmtId="164" fontId="17" fillId="2" borderId="39" xfId="42" applyNumberFormat="1" applyFont="1" applyFill="1" applyBorder="1" applyAlignment="1">
      <alignment horizontal="center"/>
    </xf>
    <xf numFmtId="164" fontId="17" fillId="2" borderId="23" xfId="42" applyNumberFormat="1" applyFont="1" applyFill="1" applyBorder="1" applyAlignment="1">
      <alignment horizontal="center"/>
    </xf>
    <xf numFmtId="0" fontId="17" fillId="2" borderId="13" xfId="42" applyFont="1" applyFill="1" applyBorder="1"/>
    <xf numFmtId="39" fontId="17" fillId="2" borderId="14" xfId="41" applyNumberFormat="1" applyFont="1" applyFill="1" applyBorder="1" applyAlignment="1">
      <alignment horizontal="right"/>
    </xf>
    <xf numFmtId="39" fontId="16" fillId="2" borderId="0" xfId="42" applyNumberFormat="1" applyFont="1" applyFill="1" applyBorder="1"/>
    <xf numFmtId="0" fontId="17" fillId="2" borderId="16" xfId="42" applyFont="1" applyFill="1" applyBorder="1"/>
    <xf numFmtId="4" fontId="18" fillId="2" borderId="16" xfId="42" applyNumberFormat="1" applyFont="1" applyFill="1" applyBorder="1" applyAlignment="1">
      <alignment horizontal="right"/>
    </xf>
    <xf numFmtId="39" fontId="15" fillId="2" borderId="0" xfId="42" applyNumberFormat="1" applyFont="1" applyFill="1" applyBorder="1"/>
    <xf numFmtId="0" fontId="15" fillId="2" borderId="16" xfId="42" applyFont="1" applyFill="1" applyBorder="1" applyAlignment="1">
      <alignment wrapText="1"/>
    </xf>
    <xf numFmtId="0" fontId="18" fillId="2" borderId="19" xfId="42" applyFont="1" applyFill="1" applyBorder="1"/>
    <xf numFmtId="0" fontId="18" fillId="2" borderId="0" xfId="42" applyFont="1" applyFill="1" applyBorder="1"/>
    <xf numFmtId="4" fontId="18" fillId="2" borderId="0" xfId="42" applyNumberFormat="1" applyFont="1" applyFill="1" applyBorder="1" applyAlignment="1">
      <alignment horizontal="right"/>
    </xf>
    <xf numFmtId="0" fontId="15" fillId="2" borderId="1" xfId="42" applyFont="1" applyFill="1" applyBorder="1" applyAlignment="1">
      <alignment horizontal="center"/>
    </xf>
    <xf numFmtId="0" fontId="15" fillId="2" borderId="2" xfId="42" applyFont="1" applyFill="1" applyBorder="1" applyAlignment="1">
      <alignment horizontal="center"/>
    </xf>
    <xf numFmtId="0" fontId="15" fillId="2" borderId="3" xfId="42" applyFont="1" applyFill="1" applyBorder="1" applyAlignment="1">
      <alignment horizontal="center"/>
    </xf>
    <xf numFmtId="4" fontId="15" fillId="2" borderId="28" xfId="41" applyNumberFormat="1" applyFont="1" applyFill="1" applyBorder="1" applyAlignment="1">
      <alignment horizontal="right"/>
    </xf>
    <xf numFmtId="0" fontId="17" fillId="2" borderId="25" xfId="42" applyFont="1" applyFill="1" applyBorder="1"/>
    <xf numFmtId="164" fontId="17" fillId="2" borderId="26" xfId="41" applyFont="1" applyFill="1" applyBorder="1" applyAlignment="1">
      <alignment horizontal="right"/>
    </xf>
    <xf numFmtId="4" fontId="18" fillId="2" borderId="16" xfId="42" applyNumberFormat="1" applyFont="1" applyFill="1" applyBorder="1" applyAlignment="1">
      <alignment horizontal="right" wrapText="1"/>
    </xf>
    <xf numFmtId="39" fontId="18" fillId="2" borderId="17" xfId="41" applyNumberFormat="1" applyFont="1" applyFill="1" applyBorder="1" applyAlignment="1">
      <alignment horizontal="right" wrapText="1"/>
    </xf>
    <xf numFmtId="39" fontId="15" fillId="2" borderId="0" xfId="42" applyNumberFormat="1" applyFont="1" applyFill="1" applyBorder="1" applyAlignment="1">
      <alignment wrapText="1"/>
    </xf>
    <xf numFmtId="4" fontId="17" fillId="2" borderId="16" xfId="42" applyNumberFormat="1" applyFont="1" applyFill="1" applyBorder="1" applyAlignment="1">
      <alignment horizontal="right"/>
    </xf>
    <xf numFmtId="4" fontId="18" fillId="2" borderId="19" xfId="42" applyNumberFormat="1" applyFont="1" applyFill="1" applyBorder="1" applyAlignment="1">
      <alignment horizontal="right"/>
    </xf>
    <xf numFmtId="0" fontId="16" fillId="2" borderId="27" xfId="42" applyFont="1" applyFill="1" applyBorder="1"/>
    <xf numFmtId="164" fontId="16" fillId="2" borderId="41" xfId="41" applyFont="1" applyFill="1" applyBorder="1" applyAlignment="1">
      <alignment horizontal="center" vertical="center" wrapText="1"/>
    </xf>
    <xf numFmtId="4" fontId="16" fillId="2" borderId="41" xfId="41" applyNumberFormat="1" applyFont="1" applyFill="1" applyBorder="1" applyAlignment="1">
      <alignment horizontal="center" vertical="center" wrapText="1"/>
    </xf>
    <xf numFmtId="164" fontId="16" fillId="2" borderId="42" xfId="41" applyFont="1" applyFill="1" applyBorder="1" applyAlignment="1">
      <alignment horizontal="center" vertical="center" wrapText="1"/>
    </xf>
    <xf numFmtId="4" fontId="17" fillId="2" borderId="25" xfId="42" applyNumberFormat="1" applyFont="1" applyFill="1" applyBorder="1" applyAlignment="1">
      <alignment horizontal="right"/>
    </xf>
    <xf numFmtId="4" fontId="18" fillId="2" borderId="34" xfId="42" applyNumberFormat="1" applyFont="1" applyFill="1" applyBorder="1" applyAlignment="1">
      <alignment horizontal="right"/>
    </xf>
    <xf numFmtId="39" fontId="18" fillId="2" borderId="35" xfId="41" applyNumberFormat="1" applyFont="1" applyFill="1" applyBorder="1" applyAlignment="1">
      <alignment horizontal="right"/>
    </xf>
    <xf numFmtId="0" fontId="17" fillId="2" borderId="21" xfId="42" applyFont="1" applyFill="1" applyBorder="1"/>
    <xf numFmtId="0" fontId="17" fillId="2" borderId="22" xfId="42" applyFont="1" applyFill="1" applyBorder="1"/>
    <xf numFmtId="4" fontId="18" fillId="2" borderId="22" xfId="42" applyNumberFormat="1" applyFont="1" applyFill="1" applyBorder="1" applyAlignment="1">
      <alignment horizontal="right"/>
    </xf>
    <xf numFmtId="39" fontId="17" fillId="2" borderId="23" xfId="41" applyNumberFormat="1" applyFont="1" applyFill="1" applyBorder="1" applyAlignment="1">
      <alignment horizontal="right"/>
    </xf>
    <xf numFmtId="0" fontId="28" fillId="2" borderId="15" xfId="42" applyFont="1" applyFill="1" applyBorder="1" applyAlignment="1">
      <alignment horizontal="left"/>
    </xf>
    <xf numFmtId="0" fontId="28" fillId="2" borderId="16" xfId="42" applyFont="1" applyFill="1" applyBorder="1" applyAlignment="1">
      <alignment horizontal="center"/>
    </xf>
    <xf numFmtId="0" fontId="28" fillId="2" borderId="16" xfId="42" applyFont="1" applyFill="1" applyBorder="1" applyAlignment="1">
      <alignment wrapText="1"/>
    </xf>
    <xf numFmtId="4" fontId="18" fillId="2" borderId="19" xfId="42" applyNumberFormat="1" applyFont="1" applyFill="1" applyBorder="1" applyAlignment="1">
      <alignment horizontal="right" wrapText="1"/>
    </xf>
    <xf numFmtId="39" fontId="18" fillId="2" borderId="20" xfId="41" applyNumberFormat="1" applyFont="1" applyFill="1" applyBorder="1" applyAlignment="1">
      <alignment horizontal="right" wrapText="1"/>
    </xf>
    <xf numFmtId="0" fontId="17" fillId="2" borderId="11" xfId="42" applyFont="1" applyFill="1" applyBorder="1" applyAlignment="1">
      <alignment horizontal="left"/>
    </xf>
    <xf numFmtId="39" fontId="17" fillId="2" borderId="43" xfId="41" applyNumberFormat="1" applyFont="1" applyFill="1" applyBorder="1" applyAlignment="1">
      <alignment horizontal="right"/>
    </xf>
    <xf numFmtId="4" fontId="17" fillId="2" borderId="43" xfId="41" applyNumberFormat="1" applyFont="1" applyFill="1" applyBorder="1" applyAlignment="1">
      <alignment horizontal="right"/>
    </xf>
    <xf numFmtId="0" fontId="19" fillId="2" borderId="4" xfId="42" applyFont="1" applyFill="1" applyBorder="1"/>
    <xf numFmtId="0" fontId="19" fillId="2" borderId="0" xfId="42" applyFont="1" applyFill="1" applyBorder="1" applyAlignment="1">
      <alignment horizontal="center"/>
    </xf>
    <xf numFmtId="0" fontId="19" fillId="2" borderId="0" xfId="42" applyFont="1" applyFill="1" applyBorder="1"/>
    <xf numFmtId="164" fontId="19" fillId="2" borderId="0" xfId="41" applyFont="1" applyFill="1" applyBorder="1"/>
    <xf numFmtId="164" fontId="19" fillId="2" borderId="5" xfId="41" applyFont="1" applyFill="1" applyBorder="1"/>
    <xf numFmtId="0" fontId="20" fillId="2" borderId="4" xfId="42" applyFont="1" applyFill="1" applyBorder="1"/>
    <xf numFmtId="0" fontId="20" fillId="2" borderId="0" xfId="42" applyFont="1" applyFill="1" applyBorder="1"/>
    <xf numFmtId="0" fontId="20" fillId="2" borderId="5" xfId="42" applyFont="1" applyFill="1" applyBorder="1"/>
    <xf numFmtId="39" fontId="19" fillId="2" borderId="0" xfId="42" applyNumberFormat="1" applyFont="1" applyFill="1" applyBorder="1"/>
    <xf numFmtId="164" fontId="20" fillId="2" borderId="0" xfId="41" applyFont="1" applyFill="1" applyBorder="1"/>
    <xf numFmtId="4" fontId="20" fillId="2" borderId="0" xfId="41" applyNumberFormat="1" applyFont="1" applyFill="1" applyBorder="1" applyAlignment="1">
      <alignment horizontal="right"/>
    </xf>
    <xf numFmtId="0" fontId="19" fillId="2" borderId="5" xfId="42" applyFont="1" applyFill="1" applyBorder="1"/>
    <xf numFmtId="164" fontId="16" fillId="2" borderId="0" xfId="41" applyFont="1" applyFill="1" applyBorder="1"/>
  </cellXfs>
  <cellStyles count="46">
    <cellStyle name="Millares 10" xfId="24"/>
    <cellStyle name="Millares 11" xfId="27"/>
    <cellStyle name="Millares 11 2" xfId="37"/>
    <cellStyle name="Millares 11 3" xfId="41"/>
    <cellStyle name="Millares 12" xfId="29"/>
    <cellStyle name="Millares 13" xfId="32"/>
    <cellStyle name="Millares 14" xfId="35"/>
    <cellStyle name="Millares 14 2" xfId="44"/>
    <cellStyle name="Millares 15" xfId="40"/>
    <cellStyle name="Millares 2" xfId="2"/>
    <cellStyle name="Millares 3" xfId="4"/>
    <cellStyle name="Millares 4" xfId="7"/>
    <cellStyle name="Millares 5" xfId="9"/>
    <cellStyle name="Millares 6" xfId="12"/>
    <cellStyle name="Millares 7" xfId="15"/>
    <cellStyle name="Millares 8" xfId="18"/>
    <cellStyle name="Millares 9" xfId="21"/>
    <cellStyle name="Normal" xfId="0" builtinId="0"/>
    <cellStyle name="Normal 10" xfId="23"/>
    <cellStyle name="Normal 11" xfId="26"/>
    <cellStyle name="Normal 11 2" xfId="36"/>
    <cellStyle name="Normal 11 3" xfId="42"/>
    <cellStyle name="Normal 12" xfId="28"/>
    <cellStyle name="Normal 13" xfId="31"/>
    <cellStyle name="Normal 14" xfId="34"/>
    <cellStyle name="Normal 14 2" xfId="43"/>
    <cellStyle name="Normal 15" xfId="39"/>
    <cellStyle name="Normal 2" xfId="1"/>
    <cellStyle name="Normal 3" xfId="3"/>
    <cellStyle name="Normal 4" xfId="6"/>
    <cellStyle name="Normal 5" xfId="8"/>
    <cellStyle name="Normal 6" xfId="11"/>
    <cellStyle name="Normal 7" xfId="14"/>
    <cellStyle name="Normal 8" xfId="17"/>
    <cellStyle name="Normal 9" xfId="20"/>
    <cellStyle name="Porcentaje 10" xfId="33"/>
    <cellStyle name="Porcentaje 11" xfId="38"/>
    <cellStyle name="Porcentaje 12" xfId="45"/>
    <cellStyle name="Porcentaje 2" xfId="5"/>
    <cellStyle name="Porcentaje 3" xfId="10"/>
    <cellStyle name="Porcentaje 4" xfId="13"/>
    <cellStyle name="Porcentaje 5" xfId="16"/>
    <cellStyle name="Porcentaje 6" xfId="19"/>
    <cellStyle name="Porcentaje 7" xfId="22"/>
    <cellStyle name="Porcentaje 8" xfId="25"/>
    <cellStyle name="Porcentaje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726" t="s">
        <v>1</v>
      </c>
      <c r="B2" s="727"/>
      <c r="C2" s="727"/>
      <c r="D2" s="727"/>
      <c r="E2" s="727"/>
      <c r="F2" s="727"/>
      <c r="G2" s="727"/>
      <c r="H2" s="728"/>
    </row>
    <row r="3" spans="1:8" ht="11.25" customHeight="1" x14ac:dyDescent="0.3">
      <c r="A3" s="729" t="s">
        <v>95</v>
      </c>
      <c r="B3" s="730"/>
      <c r="C3" s="730"/>
      <c r="D3" s="730"/>
      <c r="E3" s="730"/>
      <c r="F3" s="730"/>
      <c r="G3" s="730"/>
      <c r="H3" s="731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726" t="s">
        <v>1</v>
      </c>
      <c r="B49" s="727"/>
      <c r="C49" s="727"/>
      <c r="D49" s="727"/>
      <c r="E49" s="727"/>
      <c r="F49" s="727"/>
      <c r="G49" s="727"/>
      <c r="H49" s="728"/>
    </row>
    <row r="50" spans="1:8" x14ac:dyDescent="0.3">
      <c r="A50" s="729" t="s">
        <v>95</v>
      </c>
      <c r="B50" s="730"/>
      <c r="C50" s="730"/>
      <c r="D50" s="730"/>
      <c r="E50" s="730"/>
      <c r="F50" s="730"/>
      <c r="G50" s="730"/>
      <c r="H50" s="731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726" t="s">
        <v>1</v>
      </c>
      <c r="B79" s="727"/>
      <c r="C79" s="727"/>
      <c r="D79" s="727"/>
      <c r="E79" s="727"/>
      <c r="F79" s="727"/>
      <c r="G79" s="727"/>
      <c r="H79" s="728"/>
    </row>
    <row r="80" spans="1:8" x14ac:dyDescent="0.3">
      <c r="A80" s="729" t="s">
        <v>95</v>
      </c>
      <c r="B80" s="730"/>
      <c r="C80" s="730"/>
      <c r="D80" s="730"/>
      <c r="E80" s="730"/>
      <c r="F80" s="730"/>
      <c r="G80" s="730"/>
      <c r="H80" s="731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726" t="s">
        <v>1</v>
      </c>
      <c r="B117" s="727"/>
      <c r="C117" s="727"/>
      <c r="D117" s="727"/>
      <c r="E117" s="727"/>
      <c r="F117" s="727"/>
      <c r="G117" s="727"/>
      <c r="H117" s="728"/>
    </row>
    <row r="118" spans="1:8" ht="12" customHeight="1" x14ac:dyDescent="0.3">
      <c r="A118" s="729" t="s">
        <v>95</v>
      </c>
      <c r="B118" s="730"/>
      <c r="C118" s="730"/>
      <c r="D118" s="730"/>
      <c r="E118" s="730"/>
      <c r="F118" s="730"/>
      <c r="G118" s="730"/>
      <c r="H118" s="731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726" t="s">
        <v>1</v>
      </c>
      <c r="B151" s="727"/>
      <c r="C151" s="727"/>
      <c r="D151" s="727"/>
      <c r="E151" s="727"/>
      <c r="F151" s="727"/>
      <c r="G151" s="727"/>
      <c r="H151" s="728"/>
    </row>
    <row r="152" spans="1:210" ht="14.25" customHeight="1" x14ac:dyDescent="0.3">
      <c r="A152" s="729" t="s">
        <v>95</v>
      </c>
      <c r="B152" s="730"/>
      <c r="C152" s="730"/>
      <c r="D152" s="730"/>
      <c r="E152" s="730"/>
      <c r="F152" s="730"/>
      <c r="G152" s="730"/>
      <c r="H152" s="731"/>
      <c r="I152" s="730"/>
      <c r="J152" s="731"/>
      <c r="K152" s="729"/>
      <c r="L152" s="730"/>
      <c r="M152" s="730"/>
      <c r="N152" s="730"/>
      <c r="O152" s="730"/>
      <c r="P152" s="730"/>
      <c r="Q152" s="730"/>
      <c r="R152" s="731"/>
      <c r="S152" s="729"/>
      <c r="T152" s="730"/>
      <c r="U152" s="730"/>
      <c r="V152" s="730"/>
      <c r="W152" s="730"/>
      <c r="X152" s="730"/>
      <c r="Y152" s="730"/>
      <c r="Z152" s="731"/>
      <c r="AA152" s="729"/>
      <c r="AB152" s="730"/>
      <c r="AC152" s="730"/>
      <c r="AD152" s="730"/>
      <c r="AE152" s="730"/>
      <c r="AF152" s="730"/>
      <c r="AG152" s="730"/>
      <c r="AH152" s="731"/>
      <c r="AI152" s="729"/>
      <c r="AJ152" s="730"/>
      <c r="AK152" s="730"/>
      <c r="AL152" s="730"/>
      <c r="AM152" s="730"/>
      <c r="AN152" s="730"/>
      <c r="AO152" s="730"/>
      <c r="AP152" s="731"/>
      <c r="AQ152" s="729"/>
      <c r="AR152" s="730"/>
      <c r="AS152" s="730"/>
      <c r="AT152" s="730"/>
      <c r="AU152" s="730"/>
      <c r="AV152" s="730"/>
      <c r="AW152" s="730"/>
      <c r="AX152" s="731"/>
      <c r="AY152" s="729"/>
      <c r="AZ152" s="730"/>
      <c r="BA152" s="730"/>
      <c r="BB152" s="730"/>
      <c r="BC152" s="730"/>
      <c r="BD152" s="730"/>
      <c r="BE152" s="730"/>
      <c r="BF152" s="731"/>
      <c r="BG152" s="729"/>
      <c r="BH152" s="730"/>
      <c r="BI152" s="730"/>
      <c r="BJ152" s="730"/>
      <c r="BK152" s="730"/>
      <c r="BL152" s="730"/>
      <c r="BM152" s="730"/>
      <c r="BN152" s="731"/>
      <c r="BO152" s="729"/>
      <c r="BP152" s="730"/>
      <c r="BQ152" s="730"/>
      <c r="BR152" s="730"/>
      <c r="BS152" s="730"/>
      <c r="BT152" s="730"/>
      <c r="BU152" s="730"/>
      <c r="BV152" s="731"/>
      <c r="BW152" s="729"/>
      <c r="BX152" s="730"/>
      <c r="BY152" s="730"/>
      <c r="BZ152" s="730"/>
      <c r="CA152" s="730"/>
      <c r="CB152" s="730"/>
      <c r="CC152" s="730"/>
      <c r="CD152" s="731"/>
      <c r="CE152" s="729"/>
      <c r="CF152" s="730"/>
      <c r="CG152" s="730"/>
      <c r="CH152" s="730"/>
      <c r="CI152" s="730"/>
      <c r="CJ152" s="730"/>
      <c r="CK152" s="730"/>
      <c r="CL152" s="731"/>
      <c r="CM152" s="729"/>
      <c r="CN152" s="730"/>
      <c r="CO152" s="730"/>
      <c r="CP152" s="730"/>
      <c r="CQ152" s="730"/>
      <c r="CR152" s="730"/>
      <c r="CS152" s="730"/>
      <c r="CT152" s="731"/>
      <c r="CU152" s="729"/>
      <c r="CV152" s="730"/>
      <c r="CW152" s="730"/>
      <c r="CX152" s="730"/>
      <c r="CY152" s="730"/>
      <c r="CZ152" s="730"/>
      <c r="DA152" s="730"/>
      <c r="DB152" s="731"/>
      <c r="DC152" s="729"/>
      <c r="DD152" s="730"/>
      <c r="DE152" s="730"/>
      <c r="DF152" s="730"/>
      <c r="DG152" s="730"/>
      <c r="DH152" s="730"/>
      <c r="DI152" s="730"/>
      <c r="DJ152" s="731"/>
      <c r="DK152" s="729"/>
      <c r="DL152" s="730"/>
      <c r="DM152" s="730"/>
      <c r="DN152" s="730"/>
      <c r="DO152" s="730"/>
      <c r="DP152" s="730"/>
      <c r="DQ152" s="730"/>
      <c r="DR152" s="731"/>
      <c r="DS152" s="729"/>
      <c r="DT152" s="730"/>
      <c r="DU152" s="730"/>
      <c r="DV152" s="730"/>
      <c r="DW152" s="730"/>
      <c r="DX152" s="730"/>
      <c r="DY152" s="730"/>
      <c r="DZ152" s="731"/>
      <c r="EA152" s="729"/>
      <c r="EB152" s="730"/>
      <c r="EC152" s="730"/>
      <c r="ED152" s="730"/>
      <c r="EE152" s="730"/>
      <c r="EF152" s="730"/>
      <c r="EG152" s="730"/>
      <c r="EH152" s="731"/>
      <c r="EI152" s="729"/>
      <c r="EJ152" s="730"/>
      <c r="EK152" s="730"/>
      <c r="EL152" s="730"/>
      <c r="EM152" s="730"/>
      <c r="EN152" s="730"/>
      <c r="EO152" s="730"/>
      <c r="EP152" s="731"/>
      <c r="EQ152" s="729"/>
      <c r="ER152" s="730"/>
      <c r="ES152" s="730"/>
      <c r="ET152" s="730"/>
      <c r="EU152" s="730"/>
      <c r="EV152" s="730"/>
      <c r="EW152" s="730"/>
      <c r="EX152" s="731"/>
      <c r="EY152" s="729"/>
      <c r="EZ152" s="730"/>
      <c r="FA152" s="730"/>
      <c r="FB152" s="730"/>
      <c r="FC152" s="730"/>
      <c r="FD152" s="730"/>
      <c r="FE152" s="730"/>
      <c r="FF152" s="731"/>
      <c r="FG152" s="729"/>
      <c r="FH152" s="730"/>
      <c r="FI152" s="730"/>
      <c r="FJ152" s="730"/>
      <c r="FK152" s="730"/>
      <c r="FL152" s="730"/>
      <c r="FM152" s="730"/>
      <c r="FN152" s="731"/>
      <c r="FO152" s="729"/>
      <c r="FP152" s="730"/>
      <c r="FQ152" s="730"/>
      <c r="FR152" s="730"/>
      <c r="FS152" s="730"/>
      <c r="FT152" s="730"/>
      <c r="FU152" s="730"/>
      <c r="FV152" s="731"/>
      <c r="FW152" s="729"/>
      <c r="FX152" s="730"/>
      <c r="FY152" s="730"/>
      <c r="FZ152" s="730"/>
      <c r="GA152" s="730"/>
      <c r="GB152" s="730"/>
      <c r="GC152" s="730"/>
      <c r="GD152" s="731"/>
      <c r="GE152" s="729"/>
      <c r="GF152" s="730"/>
      <c r="GG152" s="730"/>
      <c r="GH152" s="730"/>
      <c r="GI152" s="730"/>
      <c r="GJ152" s="730"/>
      <c r="GK152" s="730"/>
      <c r="GL152" s="731"/>
      <c r="GM152" s="729"/>
      <c r="GN152" s="730"/>
      <c r="GO152" s="730"/>
      <c r="GP152" s="730"/>
      <c r="GQ152" s="730"/>
      <c r="GR152" s="730"/>
      <c r="GS152" s="730"/>
      <c r="GT152" s="731"/>
      <c r="GU152" s="729"/>
      <c r="GV152" s="730"/>
      <c r="GW152" s="730"/>
      <c r="GX152" s="730"/>
      <c r="GY152" s="730"/>
      <c r="GZ152" s="730"/>
      <c r="HA152" s="730"/>
      <c r="HB152" s="731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726" t="s">
        <v>1</v>
      </c>
      <c r="B178" s="727"/>
      <c r="C178" s="727"/>
      <c r="D178" s="727"/>
      <c r="E178" s="727"/>
      <c r="F178" s="727"/>
      <c r="G178" s="727"/>
      <c r="H178" s="728"/>
    </row>
    <row r="179" spans="1:8" ht="12" customHeight="1" x14ac:dyDescent="0.3">
      <c r="A179" s="729" t="s">
        <v>95</v>
      </c>
      <c r="B179" s="730"/>
      <c r="C179" s="730"/>
      <c r="D179" s="730"/>
      <c r="E179" s="730"/>
      <c r="F179" s="730"/>
      <c r="G179" s="730"/>
      <c r="H179" s="731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732" t="s">
        <v>162</v>
      </c>
      <c r="B195" s="733"/>
      <c r="C195" s="734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80:H80"/>
    <mergeCell ref="A2:H2"/>
    <mergeCell ref="A3:H3"/>
    <mergeCell ref="A49:H49"/>
    <mergeCell ref="A50:H50"/>
    <mergeCell ref="A79:H79"/>
    <mergeCell ref="BG152:BN152"/>
    <mergeCell ref="A117:H117"/>
    <mergeCell ref="A118:H118"/>
    <mergeCell ref="A151:H151"/>
    <mergeCell ref="A152:H152"/>
    <mergeCell ref="I152:J152"/>
    <mergeCell ref="K152:R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738" t="s">
        <v>1</v>
      </c>
      <c r="B2" s="739"/>
      <c r="C2" s="739"/>
      <c r="D2" s="739"/>
      <c r="E2" s="739"/>
      <c r="F2" s="739"/>
      <c r="G2" s="739"/>
      <c r="H2" s="740"/>
    </row>
    <row r="3" spans="1:8" ht="11.25" customHeight="1" x14ac:dyDescent="0.3">
      <c r="A3" s="735" t="s">
        <v>95</v>
      </c>
      <c r="B3" s="736"/>
      <c r="C3" s="736"/>
      <c r="D3" s="736"/>
      <c r="E3" s="736"/>
      <c r="F3" s="736"/>
      <c r="G3" s="736"/>
      <c r="H3" s="737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738" t="s">
        <v>1</v>
      </c>
      <c r="B49" s="739"/>
      <c r="C49" s="739"/>
      <c r="D49" s="739"/>
      <c r="E49" s="739"/>
      <c r="F49" s="739"/>
      <c r="G49" s="739"/>
      <c r="H49" s="740"/>
    </row>
    <row r="50" spans="1:8" x14ac:dyDescent="0.3">
      <c r="A50" s="735" t="s">
        <v>95</v>
      </c>
      <c r="B50" s="736"/>
      <c r="C50" s="736"/>
      <c r="D50" s="736"/>
      <c r="E50" s="736"/>
      <c r="F50" s="736"/>
      <c r="G50" s="736"/>
      <c r="H50" s="737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738" t="s">
        <v>1</v>
      </c>
      <c r="B79" s="739"/>
      <c r="C79" s="739"/>
      <c r="D79" s="739"/>
      <c r="E79" s="739"/>
      <c r="F79" s="739"/>
      <c r="G79" s="739"/>
      <c r="H79" s="740"/>
    </row>
    <row r="80" spans="1:8" x14ac:dyDescent="0.3">
      <c r="A80" s="735" t="s">
        <v>95</v>
      </c>
      <c r="B80" s="736"/>
      <c r="C80" s="736"/>
      <c r="D80" s="736"/>
      <c r="E80" s="736"/>
      <c r="F80" s="736"/>
      <c r="G80" s="736"/>
      <c r="H80" s="737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738" t="s">
        <v>1</v>
      </c>
      <c r="B117" s="739"/>
      <c r="C117" s="739"/>
      <c r="D117" s="739"/>
      <c r="E117" s="739"/>
      <c r="F117" s="739"/>
      <c r="G117" s="739"/>
      <c r="H117" s="740"/>
    </row>
    <row r="118" spans="1:8" ht="12" customHeight="1" x14ac:dyDescent="0.3">
      <c r="A118" s="735" t="s">
        <v>95</v>
      </c>
      <c r="B118" s="736"/>
      <c r="C118" s="736"/>
      <c r="D118" s="736"/>
      <c r="E118" s="736"/>
      <c r="F118" s="736"/>
      <c r="G118" s="736"/>
      <c r="H118" s="737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738" t="s">
        <v>1</v>
      </c>
      <c r="B151" s="739"/>
      <c r="C151" s="739"/>
      <c r="D151" s="739"/>
      <c r="E151" s="739"/>
      <c r="F151" s="739"/>
      <c r="G151" s="739"/>
      <c r="H151" s="740"/>
    </row>
    <row r="152" spans="1:215" ht="14.25" customHeight="1" x14ac:dyDescent="0.3">
      <c r="A152" s="735" t="s">
        <v>95</v>
      </c>
      <c r="B152" s="736"/>
      <c r="C152" s="736"/>
      <c r="D152" s="736"/>
      <c r="E152" s="736"/>
      <c r="F152" s="736"/>
      <c r="G152" s="736"/>
      <c r="H152" s="737"/>
      <c r="I152" s="736"/>
      <c r="J152" s="736"/>
      <c r="K152" s="736"/>
      <c r="L152" s="736"/>
      <c r="M152" s="736"/>
      <c r="N152" s="736"/>
      <c r="O152" s="737"/>
      <c r="P152" s="735"/>
      <c r="Q152" s="736"/>
      <c r="R152" s="736"/>
      <c r="S152" s="736"/>
      <c r="T152" s="736"/>
      <c r="U152" s="736"/>
      <c r="V152" s="736"/>
      <c r="W152" s="737"/>
      <c r="X152" s="735"/>
      <c r="Y152" s="736"/>
      <c r="Z152" s="736"/>
      <c r="AA152" s="736"/>
      <c r="AB152" s="736"/>
      <c r="AC152" s="736"/>
      <c r="AD152" s="736"/>
      <c r="AE152" s="737"/>
      <c r="AF152" s="735"/>
      <c r="AG152" s="736"/>
      <c r="AH152" s="736"/>
      <c r="AI152" s="736"/>
      <c r="AJ152" s="736"/>
      <c r="AK152" s="736"/>
      <c r="AL152" s="736"/>
      <c r="AM152" s="737"/>
      <c r="AN152" s="735"/>
      <c r="AO152" s="736"/>
      <c r="AP152" s="736"/>
      <c r="AQ152" s="736"/>
      <c r="AR152" s="736"/>
      <c r="AS152" s="736"/>
      <c r="AT152" s="736"/>
      <c r="AU152" s="737"/>
      <c r="AV152" s="735"/>
      <c r="AW152" s="736"/>
      <c r="AX152" s="736"/>
      <c r="AY152" s="736"/>
      <c r="AZ152" s="736"/>
      <c r="BA152" s="736"/>
      <c r="BB152" s="736"/>
      <c r="BC152" s="737"/>
      <c r="BD152" s="735"/>
      <c r="BE152" s="736"/>
      <c r="BF152" s="736"/>
      <c r="BG152" s="736"/>
      <c r="BH152" s="736"/>
      <c r="BI152" s="736"/>
      <c r="BJ152" s="736"/>
      <c r="BK152" s="737"/>
      <c r="BL152" s="735"/>
      <c r="BM152" s="736"/>
      <c r="BN152" s="736"/>
      <c r="BO152" s="736"/>
      <c r="BP152" s="736"/>
      <c r="BQ152" s="736"/>
      <c r="BR152" s="736"/>
      <c r="BS152" s="737"/>
      <c r="BT152" s="735"/>
      <c r="BU152" s="736"/>
      <c r="BV152" s="736"/>
      <c r="BW152" s="736"/>
      <c r="BX152" s="736"/>
      <c r="BY152" s="736"/>
      <c r="BZ152" s="736"/>
      <c r="CA152" s="737"/>
      <c r="CB152" s="735"/>
      <c r="CC152" s="736"/>
      <c r="CD152" s="736"/>
      <c r="CE152" s="736"/>
      <c r="CF152" s="736"/>
      <c r="CG152" s="736"/>
      <c r="CH152" s="736"/>
      <c r="CI152" s="737"/>
      <c r="CJ152" s="735"/>
      <c r="CK152" s="736"/>
      <c r="CL152" s="736"/>
      <c r="CM152" s="736"/>
      <c r="CN152" s="736"/>
      <c r="CO152" s="736"/>
      <c r="CP152" s="736"/>
      <c r="CQ152" s="737"/>
      <c r="CR152" s="735"/>
      <c r="CS152" s="736"/>
      <c r="CT152" s="736"/>
      <c r="CU152" s="736"/>
      <c r="CV152" s="736"/>
      <c r="CW152" s="736"/>
      <c r="CX152" s="736"/>
      <c r="CY152" s="737"/>
      <c r="CZ152" s="735"/>
      <c r="DA152" s="736"/>
      <c r="DB152" s="736"/>
      <c r="DC152" s="736"/>
      <c r="DD152" s="736"/>
      <c r="DE152" s="736"/>
      <c r="DF152" s="736"/>
      <c r="DG152" s="737"/>
      <c r="DH152" s="735"/>
      <c r="DI152" s="736"/>
      <c r="DJ152" s="736"/>
      <c r="DK152" s="736"/>
      <c r="DL152" s="736"/>
      <c r="DM152" s="736"/>
      <c r="DN152" s="736"/>
      <c r="DO152" s="737"/>
      <c r="DP152" s="735"/>
      <c r="DQ152" s="736"/>
      <c r="DR152" s="736"/>
      <c r="DS152" s="736"/>
      <c r="DT152" s="736"/>
      <c r="DU152" s="736"/>
      <c r="DV152" s="736"/>
      <c r="DW152" s="737"/>
      <c r="DX152" s="735"/>
      <c r="DY152" s="736"/>
      <c r="DZ152" s="736"/>
      <c r="EA152" s="736"/>
      <c r="EB152" s="736"/>
      <c r="EC152" s="736"/>
      <c r="ED152" s="736"/>
      <c r="EE152" s="737"/>
      <c r="EF152" s="735"/>
      <c r="EG152" s="736"/>
      <c r="EH152" s="736"/>
      <c r="EI152" s="736"/>
      <c r="EJ152" s="736"/>
      <c r="EK152" s="736"/>
      <c r="EL152" s="736"/>
      <c r="EM152" s="737"/>
      <c r="EN152" s="735"/>
      <c r="EO152" s="736"/>
      <c r="EP152" s="736"/>
      <c r="EQ152" s="736"/>
      <c r="ER152" s="736"/>
      <c r="ES152" s="736"/>
      <c r="ET152" s="736"/>
      <c r="EU152" s="737"/>
      <c r="EV152" s="735"/>
      <c r="EW152" s="736"/>
      <c r="EX152" s="736"/>
      <c r="EY152" s="736"/>
      <c r="EZ152" s="736"/>
      <c r="FA152" s="736"/>
      <c r="FB152" s="736"/>
      <c r="FC152" s="737"/>
      <c r="FD152" s="735"/>
      <c r="FE152" s="736"/>
      <c r="FF152" s="736"/>
      <c r="FG152" s="736"/>
      <c r="FH152" s="736"/>
      <c r="FI152" s="736"/>
      <c r="FJ152" s="736"/>
      <c r="FK152" s="737"/>
      <c r="FL152" s="735"/>
      <c r="FM152" s="736"/>
      <c r="FN152" s="736"/>
      <c r="FO152" s="736"/>
      <c r="FP152" s="736"/>
      <c r="FQ152" s="736"/>
      <c r="FR152" s="736"/>
      <c r="FS152" s="737"/>
      <c r="FT152" s="735"/>
      <c r="FU152" s="736"/>
      <c r="FV152" s="736"/>
      <c r="FW152" s="736"/>
      <c r="FX152" s="736"/>
      <c r="FY152" s="736"/>
      <c r="FZ152" s="736"/>
      <c r="GA152" s="737"/>
      <c r="GB152" s="735"/>
      <c r="GC152" s="736"/>
      <c r="GD152" s="736"/>
      <c r="GE152" s="736"/>
      <c r="GF152" s="736"/>
      <c r="GG152" s="736"/>
      <c r="GH152" s="736"/>
      <c r="GI152" s="737"/>
      <c r="GJ152" s="735"/>
      <c r="GK152" s="736"/>
      <c r="GL152" s="736"/>
      <c r="GM152" s="736"/>
      <c r="GN152" s="736"/>
      <c r="GO152" s="736"/>
      <c r="GP152" s="736"/>
      <c r="GQ152" s="737"/>
      <c r="GR152" s="735"/>
      <c r="GS152" s="736"/>
      <c r="GT152" s="736"/>
      <c r="GU152" s="736"/>
      <c r="GV152" s="736"/>
      <c r="GW152" s="736"/>
      <c r="GX152" s="736"/>
      <c r="GY152" s="737"/>
      <c r="GZ152" s="735"/>
      <c r="HA152" s="736"/>
      <c r="HB152" s="736"/>
      <c r="HC152" s="736"/>
      <c r="HD152" s="736"/>
      <c r="HE152" s="736"/>
      <c r="HF152" s="736"/>
      <c r="HG152" s="737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738" t="s">
        <v>1</v>
      </c>
      <c r="B178" s="739"/>
      <c r="C178" s="739"/>
      <c r="D178" s="739"/>
      <c r="E178" s="739"/>
      <c r="F178" s="739"/>
      <c r="G178" s="739"/>
      <c r="H178" s="740"/>
    </row>
    <row r="179" spans="1:8" ht="12" customHeight="1" x14ac:dyDescent="0.3">
      <c r="A179" s="735" t="s">
        <v>95</v>
      </c>
      <c r="B179" s="736"/>
      <c r="C179" s="736"/>
      <c r="D179" s="736"/>
      <c r="E179" s="736"/>
      <c r="F179" s="736"/>
      <c r="G179" s="736"/>
      <c r="H179" s="737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741" t="s">
        <v>162</v>
      </c>
      <c r="B195" s="742"/>
      <c r="C195" s="743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BL152:BS152"/>
    <mergeCell ref="A117:H117"/>
    <mergeCell ref="A118:H118"/>
    <mergeCell ref="A151:H151"/>
    <mergeCell ref="A152:H152"/>
    <mergeCell ref="I152:O152"/>
    <mergeCell ref="P152:W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747" t="s">
        <v>1</v>
      </c>
      <c r="B2" s="748"/>
      <c r="C2" s="748"/>
      <c r="D2" s="748"/>
      <c r="E2" s="748"/>
      <c r="F2" s="748"/>
      <c r="G2" s="748"/>
      <c r="H2" s="749"/>
    </row>
    <row r="3" spans="1:8" ht="11.25" customHeight="1" x14ac:dyDescent="0.3">
      <c r="A3" s="744" t="s">
        <v>95</v>
      </c>
      <c r="B3" s="745"/>
      <c r="C3" s="745"/>
      <c r="D3" s="745"/>
      <c r="E3" s="745"/>
      <c r="F3" s="745"/>
      <c r="G3" s="745"/>
      <c r="H3" s="746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747" t="s">
        <v>1</v>
      </c>
      <c r="B49" s="748"/>
      <c r="C49" s="748"/>
      <c r="D49" s="748"/>
      <c r="E49" s="748"/>
      <c r="F49" s="748"/>
      <c r="G49" s="748"/>
      <c r="H49" s="749"/>
    </row>
    <row r="50" spans="1:8" x14ac:dyDescent="0.3">
      <c r="A50" s="744" t="s">
        <v>95</v>
      </c>
      <c r="B50" s="745"/>
      <c r="C50" s="745"/>
      <c r="D50" s="745"/>
      <c r="E50" s="745"/>
      <c r="F50" s="745"/>
      <c r="G50" s="745"/>
      <c r="H50" s="746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747" t="s">
        <v>1</v>
      </c>
      <c r="B79" s="748"/>
      <c r="C79" s="748"/>
      <c r="D79" s="748"/>
      <c r="E79" s="748"/>
      <c r="F79" s="748"/>
      <c r="G79" s="748"/>
      <c r="H79" s="749"/>
    </row>
    <row r="80" spans="1:8" x14ac:dyDescent="0.3">
      <c r="A80" s="744" t="s">
        <v>95</v>
      </c>
      <c r="B80" s="745"/>
      <c r="C80" s="745"/>
      <c r="D80" s="745"/>
      <c r="E80" s="745"/>
      <c r="F80" s="745"/>
      <c r="G80" s="745"/>
      <c r="H80" s="746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747" t="s">
        <v>1</v>
      </c>
      <c r="B117" s="748"/>
      <c r="C117" s="748"/>
      <c r="D117" s="748"/>
      <c r="E117" s="748"/>
      <c r="F117" s="748"/>
      <c r="G117" s="748"/>
      <c r="H117" s="749"/>
    </row>
    <row r="118" spans="1:8" ht="12" customHeight="1" x14ac:dyDescent="0.3">
      <c r="A118" s="744" t="s">
        <v>95</v>
      </c>
      <c r="B118" s="745"/>
      <c r="C118" s="745"/>
      <c r="D118" s="745"/>
      <c r="E118" s="745"/>
      <c r="F118" s="745"/>
      <c r="G118" s="745"/>
      <c r="H118" s="746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747" t="s">
        <v>1</v>
      </c>
      <c r="B151" s="748"/>
      <c r="C151" s="748"/>
      <c r="D151" s="748"/>
      <c r="E151" s="748"/>
      <c r="F151" s="748"/>
      <c r="G151" s="748"/>
      <c r="H151" s="749"/>
    </row>
    <row r="152" spans="1:188" ht="14.25" customHeight="1" x14ac:dyDescent="0.3">
      <c r="A152" s="744" t="s">
        <v>95</v>
      </c>
      <c r="B152" s="745"/>
      <c r="C152" s="745"/>
      <c r="D152" s="745"/>
      <c r="E152" s="745"/>
      <c r="F152" s="745"/>
      <c r="G152" s="745"/>
      <c r="H152" s="746"/>
      <c r="I152" s="522"/>
      <c r="J152" s="745"/>
      <c r="K152" s="745"/>
      <c r="L152" s="746"/>
      <c r="M152" s="744"/>
      <c r="N152" s="745"/>
      <c r="O152" s="745"/>
      <c r="P152" s="745"/>
      <c r="Q152" s="745"/>
      <c r="R152" s="745"/>
      <c r="S152" s="745"/>
      <c r="T152" s="746"/>
      <c r="U152" s="744"/>
      <c r="V152" s="745"/>
      <c r="W152" s="745"/>
      <c r="X152" s="745"/>
      <c r="Y152" s="745"/>
      <c r="Z152" s="745"/>
      <c r="AA152" s="745"/>
      <c r="AB152" s="746"/>
      <c r="AC152" s="744"/>
      <c r="AD152" s="745"/>
      <c r="AE152" s="745"/>
      <c r="AF152" s="745"/>
      <c r="AG152" s="745"/>
      <c r="AH152" s="745"/>
      <c r="AI152" s="745"/>
      <c r="AJ152" s="746"/>
      <c r="AK152" s="744"/>
      <c r="AL152" s="745"/>
      <c r="AM152" s="745"/>
      <c r="AN152" s="745"/>
      <c r="AO152" s="745"/>
      <c r="AP152" s="745"/>
      <c r="AQ152" s="745"/>
      <c r="AR152" s="746"/>
      <c r="AS152" s="744"/>
      <c r="AT152" s="745"/>
      <c r="AU152" s="745"/>
      <c r="AV152" s="745"/>
      <c r="AW152" s="745"/>
      <c r="AX152" s="745"/>
      <c r="AY152" s="745"/>
      <c r="AZ152" s="746"/>
      <c r="BA152" s="744"/>
      <c r="BB152" s="745"/>
      <c r="BC152" s="745"/>
      <c r="BD152" s="745"/>
      <c r="BE152" s="745"/>
      <c r="BF152" s="745"/>
      <c r="BG152" s="745"/>
      <c r="BH152" s="746"/>
      <c r="BI152" s="744"/>
      <c r="BJ152" s="745"/>
      <c r="BK152" s="745"/>
      <c r="BL152" s="745"/>
      <c r="BM152" s="745"/>
      <c r="BN152" s="745"/>
      <c r="BO152" s="745"/>
      <c r="BP152" s="746"/>
      <c r="BQ152" s="744"/>
      <c r="BR152" s="745"/>
      <c r="BS152" s="745"/>
      <c r="BT152" s="745"/>
      <c r="BU152" s="745"/>
      <c r="BV152" s="745"/>
      <c r="BW152" s="745"/>
      <c r="BX152" s="746"/>
      <c r="BY152" s="744"/>
      <c r="BZ152" s="745"/>
      <c r="CA152" s="745"/>
      <c r="CB152" s="745"/>
      <c r="CC152" s="745"/>
      <c r="CD152" s="745"/>
      <c r="CE152" s="745"/>
      <c r="CF152" s="746"/>
      <c r="CG152" s="744"/>
      <c r="CH152" s="745"/>
      <c r="CI152" s="745"/>
      <c r="CJ152" s="745"/>
      <c r="CK152" s="745"/>
      <c r="CL152" s="745"/>
      <c r="CM152" s="745"/>
      <c r="CN152" s="746"/>
      <c r="CO152" s="744"/>
      <c r="CP152" s="745"/>
      <c r="CQ152" s="745"/>
      <c r="CR152" s="745"/>
      <c r="CS152" s="745"/>
      <c r="CT152" s="745"/>
      <c r="CU152" s="745"/>
      <c r="CV152" s="746"/>
      <c r="CW152" s="744"/>
      <c r="CX152" s="745"/>
      <c r="CY152" s="745"/>
      <c r="CZ152" s="745"/>
      <c r="DA152" s="745"/>
      <c r="DB152" s="745"/>
      <c r="DC152" s="745"/>
      <c r="DD152" s="746"/>
      <c r="DE152" s="744"/>
      <c r="DF152" s="745"/>
      <c r="DG152" s="745"/>
      <c r="DH152" s="745"/>
      <c r="DI152" s="745"/>
      <c r="DJ152" s="745"/>
      <c r="DK152" s="745"/>
      <c r="DL152" s="746"/>
      <c r="DM152" s="744"/>
      <c r="DN152" s="745"/>
      <c r="DO152" s="745"/>
      <c r="DP152" s="745"/>
      <c r="DQ152" s="745"/>
      <c r="DR152" s="745"/>
      <c r="DS152" s="745"/>
      <c r="DT152" s="746"/>
      <c r="DU152" s="744"/>
      <c r="DV152" s="745"/>
      <c r="DW152" s="745"/>
      <c r="DX152" s="745"/>
      <c r="DY152" s="745"/>
      <c r="DZ152" s="745"/>
      <c r="EA152" s="745"/>
      <c r="EB152" s="746"/>
      <c r="EC152" s="744"/>
      <c r="ED152" s="745"/>
      <c r="EE152" s="745"/>
      <c r="EF152" s="745"/>
      <c r="EG152" s="745"/>
      <c r="EH152" s="745"/>
      <c r="EI152" s="745"/>
      <c r="EJ152" s="746"/>
      <c r="EK152" s="744"/>
      <c r="EL152" s="745"/>
      <c r="EM152" s="745"/>
      <c r="EN152" s="745"/>
      <c r="EO152" s="745"/>
      <c r="EP152" s="745"/>
      <c r="EQ152" s="745"/>
      <c r="ER152" s="746"/>
      <c r="ES152" s="744"/>
      <c r="ET152" s="745"/>
      <c r="EU152" s="745"/>
      <c r="EV152" s="745"/>
      <c r="EW152" s="745"/>
      <c r="EX152" s="745"/>
      <c r="EY152" s="745"/>
      <c r="EZ152" s="746"/>
      <c r="FA152" s="744"/>
      <c r="FB152" s="745"/>
      <c r="FC152" s="745"/>
      <c r="FD152" s="745"/>
      <c r="FE152" s="745"/>
      <c r="FF152" s="745"/>
      <c r="FG152" s="745"/>
      <c r="FH152" s="746"/>
      <c r="FI152" s="744"/>
      <c r="FJ152" s="745"/>
      <c r="FK152" s="745"/>
      <c r="FL152" s="745"/>
      <c r="FM152" s="745"/>
      <c r="FN152" s="745"/>
      <c r="FO152" s="745"/>
      <c r="FP152" s="746"/>
      <c r="FQ152" s="744"/>
      <c r="FR152" s="745"/>
      <c r="FS152" s="745"/>
      <c r="FT152" s="745"/>
      <c r="FU152" s="745"/>
      <c r="FV152" s="745"/>
      <c r="FW152" s="745"/>
      <c r="FX152" s="746"/>
      <c r="FY152" s="744"/>
      <c r="FZ152" s="745"/>
      <c r="GA152" s="745"/>
      <c r="GB152" s="745"/>
      <c r="GC152" s="745"/>
      <c r="GD152" s="745"/>
      <c r="GE152" s="745"/>
      <c r="GF152" s="746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747" t="s">
        <v>1</v>
      </c>
      <c r="B178" s="748"/>
      <c r="C178" s="748"/>
      <c r="D178" s="748"/>
      <c r="E178" s="748"/>
      <c r="F178" s="748"/>
      <c r="G178" s="748"/>
      <c r="H178" s="749"/>
    </row>
    <row r="179" spans="1:8" ht="12" customHeight="1" x14ac:dyDescent="0.3">
      <c r="A179" s="744" t="s">
        <v>95</v>
      </c>
      <c r="B179" s="745"/>
      <c r="C179" s="745"/>
      <c r="D179" s="745"/>
      <c r="E179" s="745"/>
      <c r="F179" s="745"/>
      <c r="G179" s="745"/>
      <c r="H179" s="746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750" t="s">
        <v>162</v>
      </c>
      <c r="B195" s="751"/>
      <c r="C195" s="752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A117:H117"/>
    <mergeCell ref="A118:H118"/>
    <mergeCell ref="A151:H151"/>
    <mergeCell ref="A152:H152"/>
    <mergeCell ref="J152:L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E220"/>
  <sheetViews>
    <sheetView tabSelected="1"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86" customWidth="1"/>
    <col min="2" max="2" width="9.5546875" style="786" customWidth="1"/>
    <col min="3" max="3" width="14.44140625" style="786" customWidth="1"/>
    <col min="4" max="4" width="49.88671875" style="788" customWidth="1"/>
    <col min="5" max="5" width="22.5546875" style="787" customWidth="1"/>
    <col min="6" max="6" width="23" style="787" customWidth="1"/>
    <col min="7" max="7" width="22.88671875" style="787" customWidth="1"/>
    <col min="8" max="8" width="23.44140625" style="787" customWidth="1"/>
    <col min="9" max="9" width="24.88671875" style="787" customWidth="1"/>
    <col min="10" max="10" width="13.88671875" style="786" customWidth="1"/>
    <col min="11" max="16384" width="11.44140625" style="786"/>
  </cols>
  <sheetData>
    <row r="1" spans="1:9" ht="15" thickBot="1" x14ac:dyDescent="0.35"/>
    <row r="2" spans="1:9" s="851" customFormat="1" x14ac:dyDescent="0.3">
      <c r="A2" s="857" t="s">
        <v>1</v>
      </c>
      <c r="B2" s="856"/>
      <c r="C2" s="856"/>
      <c r="D2" s="856"/>
      <c r="E2" s="856"/>
      <c r="F2" s="856"/>
      <c r="G2" s="856"/>
      <c r="H2" s="856"/>
      <c r="I2" s="855"/>
    </row>
    <row r="3" spans="1:9" s="851" customFormat="1" ht="11.25" customHeight="1" x14ac:dyDescent="0.3">
      <c r="A3" s="854" t="s">
        <v>95</v>
      </c>
      <c r="B3" s="853"/>
      <c r="C3" s="853"/>
      <c r="D3" s="853"/>
      <c r="E3" s="853"/>
      <c r="F3" s="853"/>
      <c r="G3" s="853"/>
      <c r="H3" s="853"/>
      <c r="I3" s="852"/>
    </row>
    <row r="4" spans="1:9" ht="0.75" customHeight="1" x14ac:dyDescent="0.3">
      <c r="A4" s="798"/>
      <c r="I4" s="795"/>
    </row>
    <row r="5" spans="1:9" ht="21.75" customHeight="1" x14ac:dyDescent="0.3">
      <c r="A5" s="801" t="s">
        <v>0</v>
      </c>
      <c r="I5" s="795"/>
    </row>
    <row r="6" spans="1:9" ht="16.5" hidden="1" customHeight="1" x14ac:dyDescent="0.3">
      <c r="A6" s="798"/>
      <c r="I6" s="850"/>
    </row>
    <row r="7" spans="1:9" ht="21.75" customHeight="1" thickBot="1" x14ac:dyDescent="0.35">
      <c r="A7" s="798" t="s">
        <v>96</v>
      </c>
      <c r="D7" s="788" t="s">
        <v>4</v>
      </c>
      <c r="F7" s="787" t="s">
        <v>97</v>
      </c>
      <c r="G7" s="787" t="s">
        <v>350</v>
      </c>
      <c r="H7" s="787" t="s">
        <v>200</v>
      </c>
      <c r="I7" s="795"/>
    </row>
    <row r="8" spans="1:9" ht="9.75" hidden="1" customHeight="1" thickBot="1" x14ac:dyDescent="0.35">
      <c r="A8" s="794"/>
      <c r="B8" s="792"/>
      <c r="C8" s="792"/>
      <c r="D8" s="920"/>
      <c r="E8" s="790"/>
      <c r="F8" s="790"/>
      <c r="G8" s="790"/>
      <c r="H8" s="790"/>
      <c r="I8" s="789"/>
    </row>
    <row r="9" spans="1:9" ht="15" thickBot="1" x14ac:dyDescent="0.35">
      <c r="A9" s="919"/>
      <c r="B9" s="821"/>
      <c r="C9" s="821"/>
      <c r="D9" s="820"/>
      <c r="E9" s="819"/>
      <c r="F9" s="819"/>
      <c r="G9" s="819"/>
      <c r="H9" s="819"/>
      <c r="I9" s="816"/>
    </row>
    <row r="10" spans="1:9" ht="39" customHeight="1" thickBot="1" x14ac:dyDescent="0.35">
      <c r="A10" s="844" t="s">
        <v>228</v>
      </c>
      <c r="B10" s="843" t="s">
        <v>227</v>
      </c>
      <c r="C10" s="843" t="s">
        <v>226</v>
      </c>
      <c r="D10" s="843" t="s">
        <v>225</v>
      </c>
      <c r="E10" s="842" t="s">
        <v>224</v>
      </c>
      <c r="F10" s="842" t="s">
        <v>101</v>
      </c>
      <c r="G10" s="842" t="s">
        <v>102</v>
      </c>
      <c r="H10" s="842" t="s">
        <v>103</v>
      </c>
      <c r="I10" s="841" t="s">
        <v>195</v>
      </c>
    </row>
    <row r="11" spans="1:9" s="851" customFormat="1" ht="16.2" thickBot="1" x14ac:dyDescent="0.35">
      <c r="A11" s="890" t="s">
        <v>12</v>
      </c>
      <c r="B11" s="889"/>
      <c r="C11" s="889"/>
      <c r="D11" s="918" t="s">
        <v>13</v>
      </c>
      <c r="E11" s="887">
        <f>+E12+E58+E115</f>
        <v>73583023604</v>
      </c>
      <c r="F11" s="887">
        <f>+F12+F58+F115</f>
        <v>55010859369.379997</v>
      </c>
      <c r="G11" s="887">
        <f>+G12+G58+G115</f>
        <v>25720805852.379997</v>
      </c>
      <c r="H11" s="887">
        <f>+H12+H58+H115</f>
        <v>20725038567.43</v>
      </c>
      <c r="I11" s="886">
        <f>+I12+I58+I115</f>
        <v>20078657867.43</v>
      </c>
    </row>
    <row r="12" spans="1:9" ht="15.6" x14ac:dyDescent="0.3">
      <c r="A12" s="885" t="s">
        <v>349</v>
      </c>
      <c r="B12" s="884"/>
      <c r="C12" s="884"/>
      <c r="D12" s="883" t="s">
        <v>14</v>
      </c>
      <c r="E12" s="917">
        <f>+E13</f>
        <v>51485706132</v>
      </c>
      <c r="F12" s="917">
        <f>+F13</f>
        <v>46275253553</v>
      </c>
      <c r="G12" s="917">
        <f>+G13</f>
        <v>17812128641</v>
      </c>
      <c r="H12" s="917">
        <f>+H13</f>
        <v>14801824781</v>
      </c>
      <c r="I12" s="916">
        <f>+I13</f>
        <v>14155444081</v>
      </c>
    </row>
    <row r="13" spans="1:9" ht="15.6" x14ac:dyDescent="0.3">
      <c r="A13" s="839" t="s">
        <v>348</v>
      </c>
      <c r="B13" s="837"/>
      <c r="C13" s="837"/>
      <c r="D13" s="836" t="s">
        <v>14</v>
      </c>
      <c r="E13" s="835">
        <f>+E14+E34+E37</f>
        <v>51485706132</v>
      </c>
      <c r="F13" s="835">
        <f>+F14+F34+F37</f>
        <v>46275253553</v>
      </c>
      <c r="G13" s="835">
        <f>+G14+G34+G37</f>
        <v>17812128641</v>
      </c>
      <c r="H13" s="835">
        <f>+H14+H34+H37</f>
        <v>14801824781</v>
      </c>
      <c r="I13" s="834">
        <f>+I14+I34+I37</f>
        <v>14155444081</v>
      </c>
    </row>
    <row r="14" spans="1:9" ht="14.25" customHeight="1" x14ac:dyDescent="0.3">
      <c r="A14" s="839" t="s">
        <v>347</v>
      </c>
      <c r="B14" s="837"/>
      <c r="C14" s="837"/>
      <c r="D14" s="836" t="s">
        <v>15</v>
      </c>
      <c r="E14" s="835">
        <f>+E15+E19+E22+E30+E33</f>
        <v>34140398291</v>
      </c>
      <c r="F14" s="835">
        <f>+F15+F19+F22+F30+F33</f>
        <v>31823315969</v>
      </c>
      <c r="G14" s="835">
        <f>+G15+G19+G22+G30+G33</f>
        <v>9821709256</v>
      </c>
      <c r="H14" s="835">
        <f>+H15+H19+H22+H30+H33</f>
        <v>9781919497</v>
      </c>
      <c r="I14" s="834">
        <f>+I15+I19+I22+I30+I33</f>
        <v>9781919497</v>
      </c>
    </row>
    <row r="15" spans="1:9" ht="15.6" x14ac:dyDescent="0.3">
      <c r="A15" s="839" t="s">
        <v>346</v>
      </c>
      <c r="B15" s="837"/>
      <c r="C15" s="837"/>
      <c r="D15" s="836" t="s">
        <v>104</v>
      </c>
      <c r="E15" s="835">
        <f>SUM(E16:E18)</f>
        <v>22594663000</v>
      </c>
      <c r="F15" s="835">
        <f>SUM(F16:F18)</f>
        <v>22594663000</v>
      </c>
      <c r="G15" s="835">
        <f>SUM(G16:G18)</f>
        <v>7960553336</v>
      </c>
      <c r="H15" s="835">
        <f>SUM(H16:H18)</f>
        <v>7920763577</v>
      </c>
      <c r="I15" s="834">
        <f>SUM(I16:I18)</f>
        <v>7920763577</v>
      </c>
    </row>
    <row r="16" spans="1:9" ht="15.6" x14ac:dyDescent="0.3">
      <c r="A16" s="833" t="s">
        <v>345</v>
      </c>
      <c r="B16" s="832">
        <v>20</v>
      </c>
      <c r="C16" s="832" t="s">
        <v>217</v>
      </c>
      <c r="D16" s="831" t="s">
        <v>17</v>
      </c>
      <c r="E16" s="830">
        <v>21143479321</v>
      </c>
      <c r="F16" s="830">
        <v>21143479321</v>
      </c>
      <c r="G16" s="830">
        <v>7575545384</v>
      </c>
      <c r="H16" s="830">
        <v>7575545384</v>
      </c>
      <c r="I16" s="829">
        <v>7575545384</v>
      </c>
    </row>
    <row r="17" spans="1:9" ht="15.6" x14ac:dyDescent="0.3">
      <c r="A17" s="833" t="s">
        <v>344</v>
      </c>
      <c r="B17" s="832">
        <v>20</v>
      </c>
      <c r="C17" s="832" t="s">
        <v>217</v>
      </c>
      <c r="D17" s="831" t="s">
        <v>18</v>
      </c>
      <c r="E17" s="830">
        <v>1268319272</v>
      </c>
      <c r="F17" s="830">
        <v>1268319272</v>
      </c>
      <c r="G17" s="830">
        <v>264782632</v>
      </c>
      <c r="H17" s="830">
        <v>264782632</v>
      </c>
      <c r="I17" s="829">
        <v>264782632</v>
      </c>
    </row>
    <row r="18" spans="1:9" ht="20.25" customHeight="1" x14ac:dyDescent="0.3">
      <c r="A18" s="833" t="s">
        <v>343</v>
      </c>
      <c r="B18" s="832">
        <v>20</v>
      </c>
      <c r="C18" s="832" t="s">
        <v>217</v>
      </c>
      <c r="D18" s="831" t="s">
        <v>19</v>
      </c>
      <c r="E18" s="867">
        <v>182864407</v>
      </c>
      <c r="F18" s="867">
        <v>182864407</v>
      </c>
      <c r="G18" s="867">
        <v>120225320</v>
      </c>
      <c r="H18" s="830">
        <v>80435561</v>
      </c>
      <c r="I18" s="829">
        <v>80435561</v>
      </c>
    </row>
    <row r="19" spans="1:9" ht="15.6" x14ac:dyDescent="0.3">
      <c r="A19" s="839" t="s">
        <v>342</v>
      </c>
      <c r="B19" s="837"/>
      <c r="C19" s="837"/>
      <c r="D19" s="836" t="s">
        <v>20</v>
      </c>
      <c r="E19" s="909">
        <f>SUM(E20:E21)</f>
        <v>4304408326</v>
      </c>
      <c r="F19" s="909">
        <f>SUM(F20:F21)</f>
        <v>4304408326</v>
      </c>
      <c r="G19" s="909">
        <f>SUM(G20:G21)</f>
        <v>1258156569</v>
      </c>
      <c r="H19" s="835">
        <f>SUM(H20:H21)</f>
        <v>1258156569</v>
      </c>
      <c r="I19" s="834">
        <f>SUM(I20:I21)</f>
        <v>1258156569</v>
      </c>
    </row>
    <row r="20" spans="1:9" ht="15.6" x14ac:dyDescent="0.3">
      <c r="A20" s="833" t="s">
        <v>341</v>
      </c>
      <c r="B20" s="832">
        <v>20</v>
      </c>
      <c r="C20" s="832" t="s">
        <v>217</v>
      </c>
      <c r="D20" s="831" t="s">
        <v>21</v>
      </c>
      <c r="E20" s="867">
        <v>1075186180</v>
      </c>
      <c r="F20" s="867">
        <v>1075186180</v>
      </c>
      <c r="G20" s="867">
        <v>370907102</v>
      </c>
      <c r="H20" s="830">
        <v>370907102</v>
      </c>
      <c r="I20" s="829">
        <v>370907102</v>
      </c>
    </row>
    <row r="21" spans="1:9" ht="15.6" x14ac:dyDescent="0.3">
      <c r="A21" s="833" t="s">
        <v>340</v>
      </c>
      <c r="B21" s="832">
        <v>20</v>
      </c>
      <c r="C21" s="832" t="s">
        <v>217</v>
      </c>
      <c r="D21" s="831" t="s">
        <v>22</v>
      </c>
      <c r="E21" s="867">
        <v>3229222146</v>
      </c>
      <c r="F21" s="867">
        <v>3229222146</v>
      </c>
      <c r="G21" s="867">
        <v>887249467</v>
      </c>
      <c r="H21" s="830">
        <v>887249467</v>
      </c>
      <c r="I21" s="829">
        <v>887249467</v>
      </c>
    </row>
    <row r="22" spans="1:9" ht="15.75" customHeight="1" x14ac:dyDescent="0.3">
      <c r="A22" s="839" t="s">
        <v>339</v>
      </c>
      <c r="B22" s="837"/>
      <c r="C22" s="837"/>
      <c r="D22" s="836" t="s">
        <v>23</v>
      </c>
      <c r="E22" s="909">
        <f>SUM(E23:E29)</f>
        <v>4721278363</v>
      </c>
      <c r="F22" s="909">
        <f>SUM(F23:F29)</f>
        <v>4721278363</v>
      </c>
      <c r="G22" s="909">
        <f>SUM(G23:G29)</f>
        <v>477982786</v>
      </c>
      <c r="H22" s="835">
        <f>SUM(H23:H29)</f>
        <v>477982786</v>
      </c>
      <c r="I22" s="834">
        <f>SUM(I23:I29)</f>
        <v>477982786</v>
      </c>
    </row>
    <row r="23" spans="1:9" ht="15.6" x14ac:dyDescent="0.3">
      <c r="A23" s="833" t="s">
        <v>338</v>
      </c>
      <c r="B23" s="832">
        <v>20</v>
      </c>
      <c r="C23" s="832" t="s">
        <v>217</v>
      </c>
      <c r="D23" s="831" t="s">
        <v>24</v>
      </c>
      <c r="E23" s="867">
        <v>790730085</v>
      </c>
      <c r="F23" s="867">
        <v>790730085</v>
      </c>
      <c r="G23" s="867">
        <v>183532454</v>
      </c>
      <c r="H23" s="830">
        <v>183532454</v>
      </c>
      <c r="I23" s="829">
        <v>183532454</v>
      </c>
    </row>
    <row r="24" spans="1:9" ht="15.6" x14ac:dyDescent="0.3">
      <c r="A24" s="833" t="s">
        <v>337</v>
      </c>
      <c r="B24" s="832">
        <v>20</v>
      </c>
      <c r="C24" s="832" t="s">
        <v>217</v>
      </c>
      <c r="D24" s="831" t="s">
        <v>25</v>
      </c>
      <c r="E24" s="867">
        <v>193757002</v>
      </c>
      <c r="F24" s="867">
        <v>193757002</v>
      </c>
      <c r="G24" s="867">
        <v>28059180</v>
      </c>
      <c r="H24" s="830">
        <v>28059180</v>
      </c>
      <c r="I24" s="829">
        <v>28059180</v>
      </c>
    </row>
    <row r="25" spans="1:9" ht="15.6" x14ac:dyDescent="0.3">
      <c r="A25" s="833" t="s">
        <v>336</v>
      </c>
      <c r="B25" s="832">
        <v>20</v>
      </c>
      <c r="C25" s="832" t="s">
        <v>217</v>
      </c>
      <c r="D25" s="831" t="s">
        <v>105</v>
      </c>
      <c r="E25" s="867">
        <v>2980139</v>
      </c>
      <c r="F25" s="867">
        <v>2980139</v>
      </c>
      <c r="G25" s="867">
        <v>720034</v>
      </c>
      <c r="H25" s="830">
        <v>720034</v>
      </c>
      <c r="I25" s="829">
        <v>720034</v>
      </c>
    </row>
    <row r="26" spans="1:9" ht="15.6" x14ac:dyDescent="0.3">
      <c r="A26" s="833" t="s">
        <v>335</v>
      </c>
      <c r="B26" s="832">
        <v>20</v>
      </c>
      <c r="C26" s="832" t="s">
        <v>217</v>
      </c>
      <c r="D26" s="831" t="s">
        <v>106</v>
      </c>
      <c r="E26" s="830">
        <v>1260827200</v>
      </c>
      <c r="F26" s="830">
        <v>1260827200</v>
      </c>
      <c r="G26" s="867">
        <v>22371518</v>
      </c>
      <c r="H26" s="867">
        <v>22371518</v>
      </c>
      <c r="I26" s="866">
        <v>22371518</v>
      </c>
    </row>
    <row r="27" spans="1:9" ht="15.6" x14ac:dyDescent="0.3">
      <c r="A27" s="833" t="s">
        <v>334</v>
      </c>
      <c r="B27" s="832">
        <v>20</v>
      </c>
      <c r="C27" s="832" t="s">
        <v>217</v>
      </c>
      <c r="D27" s="831" t="s">
        <v>26</v>
      </c>
      <c r="E27" s="830">
        <v>1618820500</v>
      </c>
      <c r="F27" s="830">
        <v>1618820500</v>
      </c>
      <c r="G27" s="830">
        <v>233620387</v>
      </c>
      <c r="H27" s="830">
        <v>233620387</v>
      </c>
      <c r="I27" s="829">
        <v>233620387</v>
      </c>
    </row>
    <row r="28" spans="1:9" ht="15.6" x14ac:dyDescent="0.3">
      <c r="A28" s="833" t="s">
        <v>333</v>
      </c>
      <c r="B28" s="832">
        <v>20</v>
      </c>
      <c r="C28" s="832" t="s">
        <v>217</v>
      </c>
      <c r="D28" s="831" t="s">
        <v>27</v>
      </c>
      <c r="E28" s="830">
        <v>778296108</v>
      </c>
      <c r="F28" s="830">
        <v>778296108</v>
      </c>
      <c r="G28" s="830">
        <v>9679213</v>
      </c>
      <c r="H28" s="830">
        <v>9679213</v>
      </c>
      <c r="I28" s="829">
        <v>9679213</v>
      </c>
    </row>
    <row r="29" spans="1:9" ht="15.6" x14ac:dyDescent="0.3">
      <c r="A29" s="833" t="s">
        <v>332</v>
      </c>
      <c r="B29" s="832">
        <v>20</v>
      </c>
      <c r="C29" s="832" t="s">
        <v>217</v>
      </c>
      <c r="D29" s="831" t="s">
        <v>107</v>
      </c>
      <c r="E29" s="830">
        <v>75867329</v>
      </c>
      <c r="F29" s="830">
        <v>75867329</v>
      </c>
      <c r="G29" s="830">
        <v>0</v>
      </c>
      <c r="H29" s="830">
        <v>0</v>
      </c>
      <c r="I29" s="829">
        <v>0</v>
      </c>
    </row>
    <row r="30" spans="1:9" ht="31.2" x14ac:dyDescent="0.3">
      <c r="A30" s="839" t="s">
        <v>331</v>
      </c>
      <c r="B30" s="837"/>
      <c r="C30" s="837"/>
      <c r="D30" s="836" t="s">
        <v>28</v>
      </c>
      <c r="E30" s="835">
        <f>+E31+E32</f>
        <v>202966280</v>
      </c>
      <c r="F30" s="835">
        <f>+F31+F32</f>
        <v>202966280</v>
      </c>
      <c r="G30" s="835">
        <f>+G31+G32</f>
        <v>125016565</v>
      </c>
      <c r="H30" s="835">
        <f>+H31+H32</f>
        <v>125016565</v>
      </c>
      <c r="I30" s="834">
        <f>+I31+I32</f>
        <v>125016565</v>
      </c>
    </row>
    <row r="31" spans="1:9" ht="15.6" x14ac:dyDescent="0.3">
      <c r="A31" s="833" t="s">
        <v>330</v>
      </c>
      <c r="B31" s="832">
        <v>20</v>
      </c>
      <c r="C31" s="832" t="s">
        <v>217</v>
      </c>
      <c r="D31" s="831" t="s">
        <v>29</v>
      </c>
      <c r="E31" s="830">
        <v>45766280</v>
      </c>
      <c r="F31" s="830">
        <v>45766280</v>
      </c>
      <c r="G31" s="830">
        <v>29790850</v>
      </c>
      <c r="H31" s="830">
        <v>29790850</v>
      </c>
      <c r="I31" s="829">
        <v>29790850</v>
      </c>
    </row>
    <row r="32" spans="1:9" ht="15.6" x14ac:dyDescent="0.3">
      <c r="A32" s="833" t="s">
        <v>329</v>
      </c>
      <c r="B32" s="832">
        <v>20</v>
      </c>
      <c r="C32" s="832" t="s">
        <v>217</v>
      </c>
      <c r="D32" s="831" t="s">
        <v>30</v>
      </c>
      <c r="E32" s="830">
        <v>157200000</v>
      </c>
      <c r="F32" s="830">
        <v>157200000</v>
      </c>
      <c r="G32" s="830">
        <v>95225715</v>
      </c>
      <c r="H32" s="830">
        <v>95225715</v>
      </c>
      <c r="I32" s="829">
        <v>95225715</v>
      </c>
    </row>
    <row r="33" spans="1:9" ht="30.75" customHeight="1" x14ac:dyDescent="0.3">
      <c r="A33" s="839" t="s">
        <v>328</v>
      </c>
      <c r="B33" s="837">
        <v>20</v>
      </c>
      <c r="C33" s="832" t="s">
        <v>217</v>
      </c>
      <c r="D33" s="836" t="s">
        <v>108</v>
      </c>
      <c r="E33" s="915">
        <v>2317082322</v>
      </c>
      <c r="F33" s="830">
        <v>0</v>
      </c>
      <c r="G33" s="830">
        <v>0</v>
      </c>
      <c r="H33" s="830">
        <v>0</v>
      </c>
      <c r="I33" s="829">
        <v>0</v>
      </c>
    </row>
    <row r="34" spans="1:9" ht="15.6" x14ac:dyDescent="0.3">
      <c r="A34" s="839" t="s">
        <v>327</v>
      </c>
      <c r="B34" s="837"/>
      <c r="C34" s="837"/>
      <c r="D34" s="836" t="s">
        <v>31</v>
      </c>
      <c r="E34" s="867">
        <f>SUM(E35:E36)</f>
        <v>7405061141</v>
      </c>
      <c r="F34" s="867">
        <f>SUM(F35:F36)</f>
        <v>4511690884</v>
      </c>
      <c r="G34" s="867">
        <f>SUM(G35:G36)</f>
        <v>4357441142</v>
      </c>
      <c r="H34" s="867">
        <f>SUM(H35:H36)</f>
        <v>1386927041</v>
      </c>
      <c r="I34" s="866">
        <f>SUM(I35:I36)</f>
        <v>1386927041</v>
      </c>
    </row>
    <row r="35" spans="1:9" ht="15.6" x14ac:dyDescent="0.3">
      <c r="A35" s="833" t="s">
        <v>326</v>
      </c>
      <c r="B35" s="832">
        <v>20</v>
      </c>
      <c r="C35" s="832" t="s">
        <v>217</v>
      </c>
      <c r="D35" s="831" t="s">
        <v>32</v>
      </c>
      <c r="E35" s="830">
        <v>305000000</v>
      </c>
      <c r="F35" s="830">
        <v>296530764</v>
      </c>
      <c r="G35" s="830">
        <v>142281022</v>
      </c>
      <c r="H35" s="830">
        <v>22281022</v>
      </c>
      <c r="I35" s="829">
        <v>22281022</v>
      </c>
    </row>
    <row r="36" spans="1:9" ht="15.6" x14ac:dyDescent="0.3">
      <c r="A36" s="833" t="s">
        <v>325</v>
      </c>
      <c r="B36" s="832">
        <v>20</v>
      </c>
      <c r="C36" s="832" t="s">
        <v>217</v>
      </c>
      <c r="D36" s="831" t="s">
        <v>33</v>
      </c>
      <c r="E36" s="830">
        <v>7100061141</v>
      </c>
      <c r="F36" s="830">
        <v>4215160120</v>
      </c>
      <c r="G36" s="830">
        <v>4215160120</v>
      </c>
      <c r="H36" s="830">
        <v>1364646019</v>
      </c>
      <c r="I36" s="829">
        <v>1364646019</v>
      </c>
    </row>
    <row r="37" spans="1:9" ht="31.5" customHeight="1" x14ac:dyDescent="0.3">
      <c r="A37" s="839" t="s">
        <v>324</v>
      </c>
      <c r="B37" s="837"/>
      <c r="C37" s="837"/>
      <c r="D37" s="836" t="s">
        <v>109</v>
      </c>
      <c r="E37" s="835">
        <f>+E38+E42+E46+E47</f>
        <v>9940246700</v>
      </c>
      <c r="F37" s="835">
        <f>+F38+F42+F46+F47</f>
        <v>9940246700</v>
      </c>
      <c r="G37" s="835">
        <f>+G38+G42+G46+G47</f>
        <v>3632978243</v>
      </c>
      <c r="H37" s="835">
        <f>+H38+H42+H46+H47</f>
        <v>3632978243</v>
      </c>
      <c r="I37" s="834">
        <f>+I38+I42+I46+I47</f>
        <v>2986597543</v>
      </c>
    </row>
    <row r="38" spans="1:9" ht="15.6" x14ac:dyDescent="0.3">
      <c r="A38" s="839" t="s">
        <v>323</v>
      </c>
      <c r="B38" s="837"/>
      <c r="C38" s="837"/>
      <c r="D38" s="836" t="s">
        <v>35</v>
      </c>
      <c r="E38" s="835">
        <f>SUM(E39:E41)</f>
        <v>5264556926</v>
      </c>
      <c r="F38" s="835">
        <f>SUM(F39:F41)</f>
        <v>5264556926</v>
      </c>
      <c r="G38" s="835">
        <f>SUM(G39:G41)</f>
        <v>1617388400</v>
      </c>
      <c r="H38" s="835">
        <f>SUM(H39:H41)</f>
        <v>1617388400</v>
      </c>
      <c r="I38" s="834">
        <f>SUM(I39:I41)</f>
        <v>1213629500</v>
      </c>
    </row>
    <row r="39" spans="1:9" ht="15.6" x14ac:dyDescent="0.3">
      <c r="A39" s="833" t="s">
        <v>322</v>
      </c>
      <c r="B39" s="832">
        <v>20</v>
      </c>
      <c r="C39" s="832" t="s">
        <v>217</v>
      </c>
      <c r="D39" s="831" t="s">
        <v>36</v>
      </c>
      <c r="E39" s="830">
        <v>1297907238</v>
      </c>
      <c r="F39" s="830">
        <v>1297907238</v>
      </c>
      <c r="G39" s="830">
        <v>341162800</v>
      </c>
      <c r="H39" s="830">
        <v>341162800</v>
      </c>
      <c r="I39" s="829">
        <v>253404000</v>
      </c>
    </row>
    <row r="40" spans="1:9" ht="31.2" x14ac:dyDescent="0.3">
      <c r="A40" s="833" t="s">
        <v>321</v>
      </c>
      <c r="B40" s="832">
        <v>20</v>
      </c>
      <c r="C40" s="832" t="s">
        <v>217</v>
      </c>
      <c r="D40" s="831" t="s">
        <v>110</v>
      </c>
      <c r="E40" s="830">
        <v>1985792898</v>
      </c>
      <c r="F40" s="830">
        <v>1985792898</v>
      </c>
      <c r="G40" s="830">
        <v>546807200</v>
      </c>
      <c r="H40" s="830">
        <v>546807200</v>
      </c>
      <c r="I40" s="829">
        <v>412518200</v>
      </c>
    </row>
    <row r="41" spans="1:9" ht="15.6" x14ac:dyDescent="0.3">
      <c r="A41" s="833" t="s">
        <v>320</v>
      </c>
      <c r="B41" s="832">
        <v>20</v>
      </c>
      <c r="C41" s="832" t="s">
        <v>217</v>
      </c>
      <c r="D41" s="831" t="s">
        <v>38</v>
      </c>
      <c r="E41" s="830">
        <v>1980856790</v>
      </c>
      <c r="F41" s="830">
        <v>1980856790</v>
      </c>
      <c r="G41" s="830">
        <v>729418400</v>
      </c>
      <c r="H41" s="830">
        <v>729418400</v>
      </c>
      <c r="I41" s="829">
        <v>547707300</v>
      </c>
    </row>
    <row r="42" spans="1:9" ht="15.6" x14ac:dyDescent="0.3">
      <c r="A42" s="839" t="s">
        <v>319</v>
      </c>
      <c r="B42" s="837"/>
      <c r="C42" s="837"/>
      <c r="D42" s="836" t="s">
        <v>111</v>
      </c>
      <c r="E42" s="835">
        <f>+E43+E44+E45</f>
        <v>3375854160</v>
      </c>
      <c r="F42" s="835">
        <f>+F43+F44+F45</f>
        <v>3375854160</v>
      </c>
      <c r="G42" s="835">
        <f>+G43+G44+G45</f>
        <v>1589096243</v>
      </c>
      <c r="H42" s="835">
        <f>+H43+H44+H45</f>
        <v>1589096243</v>
      </c>
      <c r="I42" s="834">
        <f>+I43+I44+I45</f>
        <v>1456182543</v>
      </c>
    </row>
    <row r="43" spans="1:9" ht="15.6" x14ac:dyDescent="0.3">
      <c r="A43" s="833" t="s">
        <v>318</v>
      </c>
      <c r="B43" s="832">
        <v>20</v>
      </c>
      <c r="C43" s="832" t="s">
        <v>217</v>
      </c>
      <c r="D43" s="831" t="s">
        <v>40</v>
      </c>
      <c r="E43" s="830">
        <v>2045759880</v>
      </c>
      <c r="F43" s="830">
        <v>2045759880</v>
      </c>
      <c r="G43" s="830">
        <v>1063683543</v>
      </c>
      <c r="H43" s="830">
        <v>1063683543</v>
      </c>
      <c r="I43" s="829">
        <v>1063683543</v>
      </c>
    </row>
    <row r="44" spans="1:9" ht="31.2" x14ac:dyDescent="0.3">
      <c r="A44" s="833" t="s">
        <v>317</v>
      </c>
      <c r="B44" s="832">
        <v>20</v>
      </c>
      <c r="C44" s="832" t="s">
        <v>217</v>
      </c>
      <c r="D44" s="831" t="s">
        <v>41</v>
      </c>
      <c r="E44" s="830">
        <v>1204707636</v>
      </c>
      <c r="F44" s="830">
        <v>1204707636</v>
      </c>
      <c r="G44" s="830">
        <v>482977900</v>
      </c>
      <c r="H44" s="830">
        <v>482977900</v>
      </c>
      <c r="I44" s="829">
        <v>360729700</v>
      </c>
    </row>
    <row r="45" spans="1:9" ht="46.8" x14ac:dyDescent="0.3">
      <c r="A45" s="833" t="s">
        <v>316</v>
      </c>
      <c r="B45" s="832">
        <v>20</v>
      </c>
      <c r="C45" s="832" t="s">
        <v>217</v>
      </c>
      <c r="D45" s="831" t="s">
        <v>112</v>
      </c>
      <c r="E45" s="830">
        <v>125386644</v>
      </c>
      <c r="F45" s="830">
        <v>125386644</v>
      </c>
      <c r="G45" s="830">
        <v>42434800</v>
      </c>
      <c r="H45" s="830">
        <v>42434800</v>
      </c>
      <c r="I45" s="829">
        <v>31769300</v>
      </c>
    </row>
    <row r="46" spans="1:9" ht="15.6" x14ac:dyDescent="0.3">
      <c r="A46" s="833" t="s">
        <v>315</v>
      </c>
      <c r="B46" s="832">
        <v>20</v>
      </c>
      <c r="C46" s="832" t="s">
        <v>217</v>
      </c>
      <c r="D46" s="831" t="s">
        <v>43</v>
      </c>
      <c r="E46" s="830">
        <v>775448970</v>
      </c>
      <c r="F46" s="830">
        <v>775448970</v>
      </c>
      <c r="G46" s="830">
        <v>255883900</v>
      </c>
      <c r="H46" s="830">
        <v>255883900</v>
      </c>
      <c r="I46" s="829">
        <v>190062500</v>
      </c>
    </row>
    <row r="47" spans="1:9" ht="16.2" thickBot="1" x14ac:dyDescent="0.35">
      <c r="A47" s="878" t="s">
        <v>314</v>
      </c>
      <c r="B47" s="877">
        <v>20</v>
      </c>
      <c r="C47" s="877" t="s">
        <v>217</v>
      </c>
      <c r="D47" s="876" t="s">
        <v>44</v>
      </c>
      <c r="E47" s="875">
        <v>524386644</v>
      </c>
      <c r="F47" s="875">
        <v>524386644</v>
      </c>
      <c r="G47" s="875">
        <v>170609700</v>
      </c>
      <c r="H47" s="875">
        <v>170609700</v>
      </c>
      <c r="I47" s="874">
        <v>126723000</v>
      </c>
    </row>
    <row r="48" spans="1:9" ht="6" customHeight="1" thickBot="1" x14ac:dyDescent="0.35">
      <c r="A48" s="873"/>
      <c r="B48" s="872"/>
      <c r="C48" s="872"/>
      <c r="D48" s="871"/>
      <c r="E48" s="870"/>
      <c r="F48" s="870"/>
      <c r="G48" s="905"/>
      <c r="H48" s="870"/>
      <c r="I48" s="914"/>
    </row>
    <row r="49" spans="1:9" s="851" customFormat="1" x14ac:dyDescent="0.3">
      <c r="A49" s="857" t="s">
        <v>1</v>
      </c>
      <c r="B49" s="856"/>
      <c r="C49" s="856"/>
      <c r="D49" s="856"/>
      <c r="E49" s="856"/>
      <c r="F49" s="856"/>
      <c r="G49" s="856"/>
      <c r="H49" s="856"/>
      <c r="I49" s="855"/>
    </row>
    <row r="50" spans="1:9" s="851" customFormat="1" x14ac:dyDescent="0.3">
      <c r="A50" s="854" t="s">
        <v>95</v>
      </c>
      <c r="B50" s="853"/>
      <c r="C50" s="853"/>
      <c r="D50" s="853"/>
      <c r="E50" s="853"/>
      <c r="F50" s="853"/>
      <c r="G50" s="853"/>
      <c r="H50" s="853"/>
      <c r="I50" s="852"/>
    </row>
    <row r="51" spans="1:9" hidden="1" x14ac:dyDescent="0.3">
      <c r="A51" s="798"/>
      <c r="I51" s="795"/>
    </row>
    <row r="52" spans="1:9" x14ac:dyDescent="0.3">
      <c r="A52" s="801" t="s">
        <v>0</v>
      </c>
      <c r="E52" s="913"/>
      <c r="I52" s="795"/>
    </row>
    <row r="53" spans="1:9" ht="1.5" customHeight="1" x14ac:dyDescent="0.3">
      <c r="A53" s="798"/>
      <c r="I53" s="850"/>
    </row>
    <row r="54" spans="1:9" ht="21" customHeight="1" thickBot="1" x14ac:dyDescent="0.35">
      <c r="A54" s="798" t="s">
        <v>96</v>
      </c>
      <c r="D54" s="788" t="s">
        <v>4</v>
      </c>
      <c r="F54" s="787" t="str">
        <f>F7</f>
        <v>MES:</v>
      </c>
      <c r="G54" s="787" t="str">
        <f>G7</f>
        <v>ABRIL</v>
      </c>
      <c r="H54" s="787" t="str">
        <f>H7</f>
        <v xml:space="preserve">                                VIGENCIA FISCAL:      2018</v>
      </c>
      <c r="I54" s="795"/>
    </row>
    <row r="55" spans="1:9" ht="28.5" hidden="1" customHeight="1" thickBot="1" x14ac:dyDescent="0.35">
      <c r="A55" s="798"/>
      <c r="I55" s="795"/>
    </row>
    <row r="56" spans="1:9" ht="15" thickBot="1" x14ac:dyDescent="0.35">
      <c r="A56" s="849"/>
      <c r="B56" s="848"/>
      <c r="C56" s="848"/>
      <c r="D56" s="847"/>
      <c r="E56" s="846"/>
      <c r="F56" s="846"/>
      <c r="G56" s="846"/>
      <c r="H56" s="846"/>
      <c r="I56" s="845"/>
    </row>
    <row r="57" spans="1:9" ht="33.75" customHeight="1" thickBot="1" x14ac:dyDescent="0.35">
      <c r="A57" s="844" t="s">
        <v>228</v>
      </c>
      <c r="B57" s="843" t="s">
        <v>227</v>
      </c>
      <c r="C57" s="843" t="s">
        <v>226</v>
      </c>
      <c r="D57" s="843" t="s">
        <v>225</v>
      </c>
      <c r="E57" s="842" t="s">
        <v>224</v>
      </c>
      <c r="F57" s="842" t="s">
        <v>101</v>
      </c>
      <c r="G57" s="842" t="s">
        <v>102</v>
      </c>
      <c r="H57" s="842" t="s">
        <v>103</v>
      </c>
      <c r="I57" s="841" t="s">
        <v>195</v>
      </c>
    </row>
    <row r="58" spans="1:9" ht="31.5" customHeight="1" x14ac:dyDescent="0.3">
      <c r="A58" s="839" t="s">
        <v>313</v>
      </c>
      <c r="B58" s="837"/>
      <c r="C58" s="837"/>
      <c r="D58" s="912" t="s">
        <v>45</v>
      </c>
      <c r="E58" s="911">
        <f>+E59</f>
        <v>10357914969</v>
      </c>
      <c r="F58" s="911">
        <f>+F59</f>
        <v>6183048340.21</v>
      </c>
      <c r="G58" s="911">
        <f>+G59</f>
        <v>5396568643.21</v>
      </c>
      <c r="H58" s="911">
        <f>+H59</f>
        <v>3411105218.2600002</v>
      </c>
      <c r="I58" s="910">
        <f>+I59</f>
        <v>3411105218.2600002</v>
      </c>
    </row>
    <row r="59" spans="1:9" ht="15.6" x14ac:dyDescent="0.3">
      <c r="A59" s="839" t="s">
        <v>312</v>
      </c>
      <c r="B59" s="837"/>
      <c r="C59" s="837"/>
      <c r="D59" s="836" t="s">
        <v>45</v>
      </c>
      <c r="E59" s="835">
        <f>+E63+E60</f>
        <v>10357914969</v>
      </c>
      <c r="F59" s="835">
        <f>+F63+F60</f>
        <v>6183048340.21</v>
      </c>
      <c r="G59" s="835">
        <f>+G63+G60</f>
        <v>5396568643.21</v>
      </c>
      <c r="H59" s="835">
        <f>+H63+H60</f>
        <v>3411105218.2600002</v>
      </c>
      <c r="I59" s="834">
        <f>+I63+I60</f>
        <v>3411105218.2600002</v>
      </c>
    </row>
    <row r="60" spans="1:9" ht="20.25" customHeight="1" x14ac:dyDescent="0.3">
      <c r="A60" s="839" t="s">
        <v>311</v>
      </c>
      <c r="B60" s="837"/>
      <c r="C60" s="837"/>
      <c r="D60" s="836" t="s">
        <v>113</v>
      </c>
      <c r="E60" s="835">
        <f>+E61</f>
        <v>0</v>
      </c>
      <c r="F60" s="835">
        <f>+F61</f>
        <v>0</v>
      </c>
      <c r="G60" s="835">
        <f>+G61</f>
        <v>0</v>
      </c>
      <c r="H60" s="835">
        <f>+H61</f>
        <v>0</v>
      </c>
      <c r="I60" s="834">
        <f>+I61</f>
        <v>0</v>
      </c>
    </row>
    <row r="61" spans="1:9" ht="15.6" x14ac:dyDescent="0.3">
      <c r="A61" s="839" t="s">
        <v>310</v>
      </c>
      <c r="B61" s="837"/>
      <c r="C61" s="837"/>
      <c r="D61" s="836" t="s">
        <v>114</v>
      </c>
      <c r="E61" s="909">
        <f>+E62</f>
        <v>0</v>
      </c>
      <c r="F61" s="909">
        <f>+F62</f>
        <v>0</v>
      </c>
      <c r="G61" s="909">
        <f>+G62</f>
        <v>0</v>
      </c>
      <c r="H61" s="909">
        <f>+H62</f>
        <v>0</v>
      </c>
      <c r="I61" s="908">
        <f>+I62</f>
        <v>0</v>
      </c>
    </row>
    <row r="62" spans="1:9" ht="21" customHeight="1" x14ac:dyDescent="0.3">
      <c r="A62" s="833" t="s">
        <v>309</v>
      </c>
      <c r="B62" s="832">
        <v>20</v>
      </c>
      <c r="C62" s="832" t="s">
        <v>217</v>
      </c>
      <c r="D62" s="831" t="s">
        <v>115</v>
      </c>
      <c r="E62" s="867">
        <v>0</v>
      </c>
      <c r="F62" s="867">
        <v>0</v>
      </c>
      <c r="G62" s="867">
        <v>0</v>
      </c>
      <c r="H62" s="867">
        <v>0</v>
      </c>
      <c r="I62" s="829">
        <v>0</v>
      </c>
    </row>
    <row r="63" spans="1:9" ht="21.75" customHeight="1" x14ac:dyDescent="0.3">
      <c r="A63" s="839" t="s">
        <v>308</v>
      </c>
      <c r="B63" s="837"/>
      <c r="C63" s="837"/>
      <c r="D63" s="836" t="s">
        <v>46</v>
      </c>
      <c r="E63" s="909">
        <f>+E69+E64+E74+E90+E94+E96+E101+E105+E110+E111+E113+E107+E66</f>
        <v>10357914969</v>
      </c>
      <c r="F63" s="909">
        <f>+F69+F64+F74+F90+F94+F96+F101+F105+F110+F111+F113+F107+F66</f>
        <v>6183048340.21</v>
      </c>
      <c r="G63" s="909">
        <f>+G69+G64+G74+G90+G94+G96+G101+G105+G110+G111+G113+G107+G66</f>
        <v>5396568643.21</v>
      </c>
      <c r="H63" s="909">
        <f>+H69+H64+H74+H90+H94+H96+H101+H105+H110+H111+H113+H107+H66</f>
        <v>3411105218.2600002</v>
      </c>
      <c r="I63" s="908">
        <f>+I69+I64+I74+I90+I94+I96+I101+I105+I110+I111+I113+I107+I66</f>
        <v>3411105218.2600002</v>
      </c>
    </row>
    <row r="64" spans="1:9" ht="22.5" customHeight="1" x14ac:dyDescent="0.3">
      <c r="A64" s="839" t="s">
        <v>307</v>
      </c>
      <c r="B64" s="837"/>
      <c r="C64" s="837"/>
      <c r="D64" s="836" t="s">
        <v>116</v>
      </c>
      <c r="E64" s="835">
        <f>SUM(E65:E65)</f>
        <v>0</v>
      </c>
      <c r="F64" s="835">
        <f>SUM(F65:F65)</f>
        <v>0</v>
      </c>
      <c r="G64" s="835">
        <f>SUM(G65:G65)</f>
        <v>0</v>
      </c>
      <c r="H64" s="835">
        <f>SUM(H65:H65)</f>
        <v>0</v>
      </c>
      <c r="I64" s="834">
        <f>SUM(I65:I65)</f>
        <v>0</v>
      </c>
    </row>
    <row r="65" spans="1:9" ht="24.75" customHeight="1" x14ac:dyDescent="0.3">
      <c r="A65" s="833" t="s">
        <v>306</v>
      </c>
      <c r="B65" s="832">
        <v>20</v>
      </c>
      <c r="C65" s="832" t="s">
        <v>217</v>
      </c>
      <c r="D65" s="831" t="s">
        <v>117</v>
      </c>
      <c r="E65" s="830">
        <v>0</v>
      </c>
      <c r="F65" s="830">
        <v>0</v>
      </c>
      <c r="G65" s="830">
        <v>0</v>
      </c>
      <c r="H65" s="830">
        <v>0</v>
      </c>
      <c r="I65" s="829">
        <v>0</v>
      </c>
    </row>
    <row r="66" spans="1:9" ht="31.5" customHeight="1" x14ac:dyDescent="0.3">
      <c r="A66" s="839" t="s">
        <v>305</v>
      </c>
      <c r="B66" s="832"/>
      <c r="C66" s="832"/>
      <c r="D66" s="836" t="s">
        <v>304</v>
      </c>
      <c r="E66" s="835">
        <f>+E67+E68</f>
        <v>7000000</v>
      </c>
      <c r="F66" s="835">
        <f>+F67+F68</f>
        <v>0</v>
      </c>
      <c r="G66" s="835">
        <f>+G67+G68</f>
        <v>0</v>
      </c>
      <c r="H66" s="835">
        <f>+H67+H68</f>
        <v>0</v>
      </c>
      <c r="I66" s="834">
        <f>+I67+I68</f>
        <v>0</v>
      </c>
    </row>
    <row r="67" spans="1:9" ht="24.75" customHeight="1" x14ac:dyDescent="0.3">
      <c r="A67" s="833" t="s">
        <v>303</v>
      </c>
      <c r="B67" s="832">
        <v>20</v>
      </c>
      <c r="C67" s="832" t="s">
        <v>217</v>
      </c>
      <c r="D67" s="831" t="s">
        <v>302</v>
      </c>
      <c r="E67" s="830">
        <v>1000000</v>
      </c>
      <c r="F67" s="830">
        <v>0</v>
      </c>
      <c r="G67" s="830">
        <v>0</v>
      </c>
      <c r="H67" s="830">
        <v>0</v>
      </c>
      <c r="I67" s="829">
        <v>0</v>
      </c>
    </row>
    <row r="68" spans="1:9" ht="24.75" customHeight="1" x14ac:dyDescent="0.3">
      <c r="A68" s="833" t="s">
        <v>301</v>
      </c>
      <c r="B68" s="832">
        <v>20</v>
      </c>
      <c r="C68" s="832" t="s">
        <v>217</v>
      </c>
      <c r="D68" s="831" t="s">
        <v>300</v>
      </c>
      <c r="E68" s="830">
        <v>6000000</v>
      </c>
      <c r="F68" s="830">
        <v>0</v>
      </c>
      <c r="G68" s="830">
        <v>0</v>
      </c>
      <c r="H68" s="830">
        <v>0</v>
      </c>
      <c r="I68" s="829">
        <v>0</v>
      </c>
    </row>
    <row r="69" spans="1:9" ht="31.5" customHeight="1" x14ac:dyDescent="0.3">
      <c r="A69" s="839" t="s">
        <v>299</v>
      </c>
      <c r="B69" s="837"/>
      <c r="C69" s="837"/>
      <c r="D69" s="836" t="s">
        <v>47</v>
      </c>
      <c r="E69" s="835">
        <f>SUM(E70:E73)</f>
        <v>115008279</v>
      </c>
      <c r="F69" s="835">
        <f>SUM(F70:F73)</f>
        <v>99840490</v>
      </c>
      <c r="G69" s="835">
        <f>SUM(G70:G73)</f>
        <v>64840490</v>
      </c>
      <c r="H69" s="835">
        <f>SUM(H70:H73)</f>
        <v>17395659</v>
      </c>
      <c r="I69" s="834">
        <f>SUM(I70:I73)</f>
        <v>17395659</v>
      </c>
    </row>
    <row r="70" spans="1:9" ht="31.5" customHeight="1" x14ac:dyDescent="0.3">
      <c r="A70" s="833" t="s">
        <v>298</v>
      </c>
      <c r="B70" s="832">
        <v>20</v>
      </c>
      <c r="C70" s="832" t="s">
        <v>217</v>
      </c>
      <c r="D70" s="831" t="s">
        <v>48</v>
      </c>
      <c r="E70" s="830">
        <v>67000277</v>
      </c>
      <c r="F70" s="830">
        <v>60704547</v>
      </c>
      <c r="G70" s="830">
        <v>60704547</v>
      </c>
      <c r="H70" s="830">
        <v>14419537</v>
      </c>
      <c r="I70" s="829">
        <v>14419537</v>
      </c>
    </row>
    <row r="71" spans="1:9" ht="31.5" customHeight="1" x14ac:dyDescent="0.3">
      <c r="A71" s="833" t="s">
        <v>297</v>
      </c>
      <c r="B71" s="832">
        <v>20</v>
      </c>
      <c r="C71" s="832" t="s">
        <v>217</v>
      </c>
      <c r="D71" s="831" t="s">
        <v>119</v>
      </c>
      <c r="E71" s="830">
        <v>39508002</v>
      </c>
      <c r="F71" s="830">
        <v>36402146</v>
      </c>
      <c r="G71" s="830">
        <v>1402146</v>
      </c>
      <c r="H71" s="830">
        <v>822687</v>
      </c>
      <c r="I71" s="829">
        <v>822687</v>
      </c>
    </row>
    <row r="72" spans="1:9" ht="31.5" customHeight="1" x14ac:dyDescent="0.3">
      <c r="A72" s="833" t="s">
        <v>296</v>
      </c>
      <c r="B72" s="832">
        <v>20</v>
      </c>
      <c r="C72" s="832" t="s">
        <v>217</v>
      </c>
      <c r="D72" s="831" t="s">
        <v>120</v>
      </c>
      <c r="E72" s="830">
        <v>6000000</v>
      </c>
      <c r="F72" s="830">
        <v>2433797</v>
      </c>
      <c r="G72" s="830">
        <v>2433797</v>
      </c>
      <c r="H72" s="830">
        <v>1853435</v>
      </c>
      <c r="I72" s="829">
        <v>1853435</v>
      </c>
    </row>
    <row r="73" spans="1:9" ht="31.5" customHeight="1" x14ac:dyDescent="0.3">
      <c r="A73" s="833" t="s">
        <v>295</v>
      </c>
      <c r="B73" s="832">
        <v>20</v>
      </c>
      <c r="C73" s="832" t="s">
        <v>217</v>
      </c>
      <c r="D73" s="831" t="s">
        <v>121</v>
      </c>
      <c r="E73" s="830">
        <v>2500000</v>
      </c>
      <c r="F73" s="830">
        <v>300000</v>
      </c>
      <c r="G73" s="830">
        <v>300000</v>
      </c>
      <c r="H73" s="830">
        <v>300000</v>
      </c>
      <c r="I73" s="829">
        <v>300000</v>
      </c>
    </row>
    <row r="74" spans="1:9" ht="31.5" customHeight="1" x14ac:dyDescent="0.3">
      <c r="A74" s="839" t="s">
        <v>294</v>
      </c>
      <c r="B74" s="837"/>
      <c r="C74" s="837"/>
      <c r="D74" s="836" t="s">
        <v>49</v>
      </c>
      <c r="E74" s="835">
        <f>SUM(E75:E80)</f>
        <v>692200003</v>
      </c>
      <c r="F74" s="835">
        <f>SUM(F75:F80)</f>
        <v>691239566.10000002</v>
      </c>
      <c r="G74" s="835">
        <f>SUM(G75:G80)</f>
        <v>487239566.10000002</v>
      </c>
      <c r="H74" s="835">
        <f>SUM(H75:H80)</f>
        <v>103774285</v>
      </c>
      <c r="I74" s="834">
        <f>SUM(I75:I80)</f>
        <v>103774285</v>
      </c>
    </row>
    <row r="75" spans="1:9" ht="27.75" customHeight="1" x14ac:dyDescent="0.3">
      <c r="A75" s="833" t="s">
        <v>293</v>
      </c>
      <c r="B75" s="832">
        <v>20</v>
      </c>
      <c r="C75" s="832" t="s">
        <v>217</v>
      </c>
      <c r="D75" s="831" t="s">
        <v>50</v>
      </c>
      <c r="E75" s="830">
        <v>25000001</v>
      </c>
      <c r="F75" s="830">
        <v>25000000</v>
      </c>
      <c r="G75" s="830">
        <v>25000000</v>
      </c>
      <c r="H75" s="830">
        <v>0</v>
      </c>
      <c r="I75" s="829">
        <v>0</v>
      </c>
    </row>
    <row r="76" spans="1:9" ht="29.25" customHeight="1" x14ac:dyDescent="0.3">
      <c r="A76" s="833" t="s">
        <v>292</v>
      </c>
      <c r="B76" s="832">
        <v>20</v>
      </c>
      <c r="C76" s="832" t="s">
        <v>217</v>
      </c>
      <c r="D76" s="831" t="s">
        <v>122</v>
      </c>
      <c r="E76" s="830">
        <v>25000002</v>
      </c>
      <c r="F76" s="830">
        <v>25000000</v>
      </c>
      <c r="G76" s="830">
        <v>25000000</v>
      </c>
      <c r="H76" s="830">
        <v>0</v>
      </c>
      <c r="I76" s="829">
        <v>0</v>
      </c>
    </row>
    <row r="77" spans="1:9" ht="30.6" customHeight="1" x14ac:dyDescent="0.3">
      <c r="A77" s="833" t="s">
        <v>291</v>
      </c>
      <c r="B77" s="832">
        <v>20</v>
      </c>
      <c r="C77" s="832" t="s">
        <v>217</v>
      </c>
      <c r="D77" s="907" t="s">
        <v>123</v>
      </c>
      <c r="E77" s="830">
        <v>78200000</v>
      </c>
      <c r="F77" s="830">
        <v>78200000</v>
      </c>
      <c r="G77" s="830">
        <v>78200000</v>
      </c>
      <c r="H77" s="830">
        <v>0</v>
      </c>
      <c r="I77" s="829">
        <v>0</v>
      </c>
    </row>
    <row r="78" spans="1:9" ht="27.75" customHeight="1" x14ac:dyDescent="0.3">
      <c r="A78" s="833" t="s">
        <v>290</v>
      </c>
      <c r="B78" s="832">
        <v>20</v>
      </c>
      <c r="C78" s="832" t="s">
        <v>217</v>
      </c>
      <c r="D78" s="831" t="s">
        <v>124</v>
      </c>
      <c r="E78" s="830">
        <v>164000000</v>
      </c>
      <c r="F78" s="830">
        <v>163039566.09999999</v>
      </c>
      <c r="G78" s="830">
        <v>163039566.09999999</v>
      </c>
      <c r="H78" s="830">
        <v>36894405</v>
      </c>
      <c r="I78" s="829">
        <v>36894405</v>
      </c>
    </row>
    <row r="79" spans="1:9" ht="27.75" customHeight="1" x14ac:dyDescent="0.3">
      <c r="A79" s="833" t="s">
        <v>289</v>
      </c>
      <c r="B79" s="832">
        <v>20</v>
      </c>
      <c r="C79" s="832" t="s">
        <v>217</v>
      </c>
      <c r="D79" s="831" t="s">
        <v>53</v>
      </c>
      <c r="E79" s="830">
        <v>400000000</v>
      </c>
      <c r="F79" s="830">
        <v>400000000</v>
      </c>
      <c r="G79" s="830">
        <v>196000000</v>
      </c>
      <c r="H79" s="830">
        <v>66879880</v>
      </c>
      <c r="I79" s="829">
        <v>66879880</v>
      </c>
    </row>
    <row r="80" spans="1:9" ht="27.75" customHeight="1" thickBot="1" x14ac:dyDescent="0.35">
      <c r="A80" s="878" t="s">
        <v>288</v>
      </c>
      <c r="B80" s="877">
        <v>20</v>
      </c>
      <c r="C80" s="877" t="s">
        <v>217</v>
      </c>
      <c r="D80" s="876" t="s">
        <v>125</v>
      </c>
      <c r="E80" s="875">
        <v>0</v>
      </c>
      <c r="F80" s="875">
        <v>0</v>
      </c>
      <c r="G80" s="875">
        <v>0</v>
      </c>
      <c r="H80" s="875">
        <v>0</v>
      </c>
      <c r="I80" s="874">
        <v>0</v>
      </c>
    </row>
    <row r="81" spans="1:9" ht="16.2" thickBot="1" x14ac:dyDescent="0.35">
      <c r="A81" s="873"/>
      <c r="B81" s="872"/>
      <c r="C81" s="872"/>
      <c r="D81" s="871"/>
      <c r="E81" s="870"/>
      <c r="F81" s="870"/>
      <c r="G81" s="870"/>
      <c r="H81" s="870"/>
      <c r="I81" s="870"/>
    </row>
    <row r="82" spans="1:9" s="851" customFormat="1" x14ac:dyDescent="0.3">
      <c r="A82" s="857" t="s">
        <v>1</v>
      </c>
      <c r="B82" s="856"/>
      <c r="C82" s="856"/>
      <c r="D82" s="856"/>
      <c r="E82" s="856"/>
      <c r="F82" s="856"/>
      <c r="G82" s="856"/>
      <c r="H82" s="856"/>
      <c r="I82" s="855"/>
    </row>
    <row r="83" spans="1:9" s="851" customFormat="1" x14ac:dyDescent="0.3">
      <c r="A83" s="854" t="s">
        <v>95</v>
      </c>
      <c r="B83" s="853"/>
      <c r="C83" s="853"/>
      <c r="D83" s="853"/>
      <c r="E83" s="853"/>
      <c r="F83" s="853"/>
      <c r="G83" s="853"/>
      <c r="H83" s="853"/>
      <c r="I83" s="852"/>
    </row>
    <row r="84" spans="1:9" x14ac:dyDescent="0.3">
      <c r="A84" s="801" t="s">
        <v>0</v>
      </c>
      <c r="I84" s="795"/>
    </row>
    <row r="85" spans="1:9" ht="3.75" customHeight="1" x14ac:dyDescent="0.3">
      <c r="A85" s="798"/>
      <c r="I85" s="850"/>
    </row>
    <row r="86" spans="1:9" ht="15" thickBot="1" x14ac:dyDescent="0.35">
      <c r="A86" s="798" t="s">
        <v>96</v>
      </c>
      <c r="D86" s="788" t="s">
        <v>4</v>
      </c>
      <c r="F86" s="787" t="str">
        <f>F54</f>
        <v>MES:</v>
      </c>
      <c r="G86" s="787" t="str">
        <f>G7</f>
        <v>ABRIL</v>
      </c>
      <c r="H86" s="787" t="str">
        <f>H54</f>
        <v xml:space="preserve">                                VIGENCIA FISCAL:      2018</v>
      </c>
      <c r="I86" s="795"/>
    </row>
    <row r="87" spans="1:9" ht="6.75" hidden="1" customHeight="1" thickBot="1" x14ac:dyDescent="0.35">
      <c r="A87" s="798"/>
      <c r="I87" s="795"/>
    </row>
    <row r="88" spans="1:9" ht="15" thickBot="1" x14ac:dyDescent="0.35">
      <c r="A88" s="849"/>
      <c r="B88" s="848"/>
      <c r="C88" s="848"/>
      <c r="D88" s="847"/>
      <c r="E88" s="846"/>
      <c r="F88" s="846"/>
      <c r="G88" s="846"/>
      <c r="H88" s="846"/>
      <c r="I88" s="845"/>
    </row>
    <row r="89" spans="1:9" ht="36" customHeight="1" thickBot="1" x14ac:dyDescent="0.35">
      <c r="A89" s="844" t="s">
        <v>228</v>
      </c>
      <c r="B89" s="843" t="s">
        <v>227</v>
      </c>
      <c r="C89" s="843" t="s">
        <v>226</v>
      </c>
      <c r="D89" s="843" t="s">
        <v>225</v>
      </c>
      <c r="E89" s="842" t="s">
        <v>224</v>
      </c>
      <c r="F89" s="842" t="s">
        <v>101</v>
      </c>
      <c r="G89" s="842" t="s">
        <v>102</v>
      </c>
      <c r="H89" s="842" t="s">
        <v>103</v>
      </c>
      <c r="I89" s="841" t="s">
        <v>195</v>
      </c>
    </row>
    <row r="90" spans="1:9" ht="18.75" customHeight="1" x14ac:dyDescent="0.3">
      <c r="A90" s="839" t="s">
        <v>287</v>
      </c>
      <c r="B90" s="837"/>
      <c r="C90" s="837"/>
      <c r="D90" s="836" t="s">
        <v>55</v>
      </c>
      <c r="E90" s="835">
        <f>+E92+E93+E91</f>
        <v>46491949</v>
      </c>
      <c r="F90" s="835">
        <f>+F92+F93+F91</f>
        <v>45704697.960000001</v>
      </c>
      <c r="G90" s="835">
        <f>+G92+G93+G91</f>
        <v>15704697.960000001</v>
      </c>
      <c r="H90" s="835">
        <f>+H92+H93+H91</f>
        <v>8076593.1100000003</v>
      </c>
      <c r="I90" s="834">
        <f>+I92+I93+I91</f>
        <v>8076593.1100000003</v>
      </c>
    </row>
    <row r="91" spans="1:9" ht="18.75" customHeight="1" x14ac:dyDescent="0.3">
      <c r="A91" s="833" t="s">
        <v>286</v>
      </c>
      <c r="B91" s="832">
        <v>20</v>
      </c>
      <c r="C91" s="832" t="s">
        <v>217</v>
      </c>
      <c r="D91" s="831" t="s">
        <v>56</v>
      </c>
      <c r="E91" s="830">
        <v>30000000</v>
      </c>
      <c r="F91" s="830">
        <v>30000000</v>
      </c>
      <c r="G91" s="830">
        <v>0</v>
      </c>
      <c r="H91" s="830">
        <v>0</v>
      </c>
      <c r="I91" s="829">
        <v>0</v>
      </c>
    </row>
    <row r="92" spans="1:9" ht="18.75" customHeight="1" x14ac:dyDescent="0.3">
      <c r="A92" s="833" t="s">
        <v>285</v>
      </c>
      <c r="B92" s="832">
        <v>20</v>
      </c>
      <c r="C92" s="832" t="s">
        <v>217</v>
      </c>
      <c r="D92" s="831" t="s">
        <v>57</v>
      </c>
      <c r="E92" s="830">
        <v>15491949</v>
      </c>
      <c r="F92" s="830">
        <v>15491948.960000001</v>
      </c>
      <c r="G92" s="830">
        <v>15491948.960000001</v>
      </c>
      <c r="H92" s="830">
        <v>7944164.1100000003</v>
      </c>
      <c r="I92" s="829">
        <v>7944164.1100000003</v>
      </c>
    </row>
    <row r="93" spans="1:9" ht="18.75" customHeight="1" x14ac:dyDescent="0.3">
      <c r="A93" s="833" t="s">
        <v>284</v>
      </c>
      <c r="B93" s="832">
        <v>20</v>
      </c>
      <c r="C93" s="832" t="s">
        <v>217</v>
      </c>
      <c r="D93" s="831" t="s">
        <v>126</v>
      </c>
      <c r="E93" s="830">
        <v>1000000</v>
      </c>
      <c r="F93" s="830">
        <v>212749</v>
      </c>
      <c r="G93" s="830">
        <v>212749</v>
      </c>
      <c r="H93" s="830">
        <v>132429</v>
      </c>
      <c r="I93" s="829">
        <v>132429</v>
      </c>
    </row>
    <row r="94" spans="1:9" ht="18.75" customHeight="1" x14ac:dyDescent="0.3">
      <c r="A94" s="839" t="s">
        <v>283</v>
      </c>
      <c r="B94" s="837"/>
      <c r="C94" s="837"/>
      <c r="D94" s="836" t="s">
        <v>58</v>
      </c>
      <c r="E94" s="835">
        <f>+E95</f>
        <v>58000001</v>
      </c>
      <c r="F94" s="835">
        <f>+F95</f>
        <v>49787283</v>
      </c>
      <c r="G94" s="835">
        <f>+G95</f>
        <v>19787283</v>
      </c>
      <c r="H94" s="835">
        <f>+H95</f>
        <v>9649935</v>
      </c>
      <c r="I94" s="834">
        <f>+I95</f>
        <v>9649935</v>
      </c>
    </row>
    <row r="95" spans="1:9" ht="18.75" customHeight="1" x14ac:dyDescent="0.3">
      <c r="A95" s="833" t="s">
        <v>282</v>
      </c>
      <c r="B95" s="832">
        <v>20</v>
      </c>
      <c r="C95" s="832" t="s">
        <v>217</v>
      </c>
      <c r="D95" s="831" t="s">
        <v>59</v>
      </c>
      <c r="E95" s="830">
        <v>58000001</v>
      </c>
      <c r="F95" s="830">
        <v>49787283</v>
      </c>
      <c r="G95" s="830">
        <v>19787283</v>
      </c>
      <c r="H95" s="830">
        <v>9649935</v>
      </c>
      <c r="I95" s="829">
        <v>9649935</v>
      </c>
    </row>
    <row r="96" spans="1:9" ht="18.75" customHeight="1" x14ac:dyDescent="0.3">
      <c r="A96" s="839" t="s">
        <v>281</v>
      </c>
      <c r="B96" s="837"/>
      <c r="C96" s="837"/>
      <c r="D96" s="836" t="s">
        <v>60</v>
      </c>
      <c r="E96" s="835">
        <f>SUM(E97:E100)</f>
        <v>399500001</v>
      </c>
      <c r="F96" s="835">
        <f>SUM(F97:F100)</f>
        <v>322062731.14999998</v>
      </c>
      <c r="G96" s="835">
        <f>SUM(G97:G100)</f>
        <v>146340571.15000001</v>
      </c>
      <c r="H96" s="835">
        <f>SUM(H97:H100)</f>
        <v>146340571.15000001</v>
      </c>
      <c r="I96" s="834">
        <f>SUM(I97:I100)</f>
        <v>146340571.15000001</v>
      </c>
    </row>
    <row r="97" spans="1:9" ht="18.75" customHeight="1" x14ac:dyDescent="0.3">
      <c r="A97" s="833" t="s">
        <v>280</v>
      </c>
      <c r="B97" s="832">
        <v>20</v>
      </c>
      <c r="C97" s="832" t="s">
        <v>217</v>
      </c>
      <c r="D97" s="831" t="s">
        <v>127</v>
      </c>
      <c r="E97" s="830">
        <v>5000000</v>
      </c>
      <c r="F97" s="830">
        <v>744976</v>
      </c>
      <c r="G97" s="830">
        <v>744976</v>
      </c>
      <c r="H97" s="830">
        <v>744976</v>
      </c>
      <c r="I97" s="829">
        <v>744976</v>
      </c>
    </row>
    <row r="98" spans="1:9" ht="18.75" customHeight="1" x14ac:dyDescent="0.3">
      <c r="A98" s="833" t="s">
        <v>279</v>
      </c>
      <c r="B98" s="832">
        <v>20</v>
      </c>
      <c r="C98" s="832" t="s">
        <v>217</v>
      </c>
      <c r="D98" s="831" t="s">
        <v>128</v>
      </c>
      <c r="E98" s="830">
        <v>318500000</v>
      </c>
      <c r="F98" s="830">
        <v>300000000</v>
      </c>
      <c r="G98" s="830">
        <v>124277840</v>
      </c>
      <c r="H98" s="830">
        <v>124277840</v>
      </c>
      <c r="I98" s="829">
        <v>124277840</v>
      </c>
    </row>
    <row r="99" spans="1:9" ht="18.75" customHeight="1" x14ac:dyDescent="0.3">
      <c r="A99" s="833" t="s">
        <v>278</v>
      </c>
      <c r="B99" s="832">
        <v>20</v>
      </c>
      <c r="C99" s="832" t="s">
        <v>217</v>
      </c>
      <c r="D99" s="831" t="s">
        <v>129</v>
      </c>
      <c r="E99" s="830">
        <v>16000000</v>
      </c>
      <c r="F99" s="830">
        <v>3772803.15</v>
      </c>
      <c r="G99" s="830">
        <v>3772803.15</v>
      </c>
      <c r="H99" s="830">
        <v>3772803.15</v>
      </c>
      <c r="I99" s="829">
        <v>3772803.15</v>
      </c>
    </row>
    <row r="100" spans="1:9" ht="18.75" customHeight="1" x14ac:dyDescent="0.3">
      <c r="A100" s="833" t="s">
        <v>277</v>
      </c>
      <c r="B100" s="832">
        <v>20</v>
      </c>
      <c r="C100" s="832" t="s">
        <v>217</v>
      </c>
      <c r="D100" s="831" t="s">
        <v>61</v>
      </c>
      <c r="E100" s="830">
        <v>60000001</v>
      </c>
      <c r="F100" s="830">
        <v>17544952</v>
      </c>
      <c r="G100" s="830">
        <v>17544952</v>
      </c>
      <c r="H100" s="830">
        <v>17544952</v>
      </c>
      <c r="I100" s="829">
        <v>17544952</v>
      </c>
    </row>
    <row r="101" spans="1:9" ht="18.75" customHeight="1" x14ac:dyDescent="0.3">
      <c r="A101" s="839" t="s">
        <v>276</v>
      </c>
      <c r="B101" s="837"/>
      <c r="C101" s="837"/>
      <c r="D101" s="836" t="s">
        <v>62</v>
      </c>
      <c r="E101" s="835">
        <f>SUM(E102:E104)</f>
        <v>2236000000</v>
      </c>
      <c r="F101" s="835">
        <f>SUM(F102:F104)</f>
        <v>967454376</v>
      </c>
      <c r="G101" s="835">
        <f>SUM(G102:G104)</f>
        <v>729137821</v>
      </c>
      <c r="H101" s="835">
        <f>SUM(H102:H104)</f>
        <v>709145400</v>
      </c>
      <c r="I101" s="834">
        <f>SUM(I102:I104)</f>
        <v>709145400</v>
      </c>
    </row>
    <row r="102" spans="1:9" ht="18.75" customHeight="1" x14ac:dyDescent="0.3">
      <c r="A102" s="833" t="s">
        <v>275</v>
      </c>
      <c r="B102" s="832">
        <v>20</v>
      </c>
      <c r="C102" s="832" t="s">
        <v>217</v>
      </c>
      <c r="D102" s="831" t="s">
        <v>130</v>
      </c>
      <c r="E102" s="830">
        <v>90000000</v>
      </c>
      <c r="F102" s="830">
        <v>88308975</v>
      </c>
      <c r="G102" s="830">
        <v>0</v>
      </c>
      <c r="H102" s="830">
        <v>0</v>
      </c>
      <c r="I102" s="829">
        <v>0</v>
      </c>
    </row>
    <row r="103" spans="1:9" ht="18.75" customHeight="1" x14ac:dyDescent="0.3">
      <c r="A103" s="833" t="s">
        <v>274</v>
      </c>
      <c r="B103" s="832">
        <v>20</v>
      </c>
      <c r="C103" s="832" t="s">
        <v>217</v>
      </c>
      <c r="D103" s="831" t="s">
        <v>131</v>
      </c>
      <c r="E103" s="830">
        <v>318000000</v>
      </c>
      <c r="F103" s="867">
        <v>251939606</v>
      </c>
      <c r="G103" s="830">
        <v>101932026</v>
      </c>
      <c r="H103" s="830">
        <v>81939605</v>
      </c>
      <c r="I103" s="829">
        <v>81939605</v>
      </c>
    </row>
    <row r="104" spans="1:9" ht="18.75" customHeight="1" x14ac:dyDescent="0.3">
      <c r="A104" s="833" t="s">
        <v>273</v>
      </c>
      <c r="B104" s="832">
        <v>20</v>
      </c>
      <c r="C104" s="832" t="s">
        <v>217</v>
      </c>
      <c r="D104" s="831" t="s">
        <v>132</v>
      </c>
      <c r="E104" s="830">
        <v>1828000000</v>
      </c>
      <c r="F104" s="830">
        <v>627205795</v>
      </c>
      <c r="G104" s="830">
        <v>627205795</v>
      </c>
      <c r="H104" s="830">
        <v>627205795</v>
      </c>
      <c r="I104" s="829">
        <v>627205795</v>
      </c>
    </row>
    <row r="105" spans="1:9" ht="18.75" customHeight="1" x14ac:dyDescent="0.3">
      <c r="A105" s="839" t="s">
        <v>272</v>
      </c>
      <c r="B105" s="837"/>
      <c r="C105" s="837"/>
      <c r="D105" s="836" t="s">
        <v>133</v>
      </c>
      <c r="E105" s="835">
        <f>+E106</f>
        <v>5591474388</v>
      </c>
      <c r="F105" s="835">
        <f>+F106</f>
        <v>3106210000</v>
      </c>
      <c r="G105" s="835">
        <f>+G106</f>
        <v>3106210000</v>
      </c>
      <c r="H105" s="835">
        <f>+H106</f>
        <v>1970807262</v>
      </c>
      <c r="I105" s="834">
        <f>+I106</f>
        <v>1970807262</v>
      </c>
    </row>
    <row r="106" spans="1:9" ht="18.75" customHeight="1" x14ac:dyDescent="0.3">
      <c r="A106" s="833" t="s">
        <v>271</v>
      </c>
      <c r="B106" s="832">
        <v>20</v>
      </c>
      <c r="C106" s="832" t="s">
        <v>217</v>
      </c>
      <c r="D106" s="831" t="s">
        <v>134</v>
      </c>
      <c r="E106" s="830">
        <v>5591474388</v>
      </c>
      <c r="F106" s="830">
        <v>3106210000</v>
      </c>
      <c r="G106" s="830">
        <v>3106210000</v>
      </c>
      <c r="H106" s="830">
        <v>1970807262</v>
      </c>
      <c r="I106" s="829">
        <v>1970807262</v>
      </c>
    </row>
    <row r="107" spans="1:9" ht="18.75" customHeight="1" x14ac:dyDescent="0.3">
      <c r="A107" s="839" t="s">
        <v>270</v>
      </c>
      <c r="B107" s="837"/>
      <c r="C107" s="837"/>
      <c r="D107" s="836" t="s">
        <v>135</v>
      </c>
      <c r="E107" s="835">
        <f>+E108+E109</f>
        <v>40000001</v>
      </c>
      <c r="F107" s="835">
        <f>+F108+F109</f>
        <v>3000000</v>
      </c>
      <c r="G107" s="835">
        <f>+G108+G109</f>
        <v>0</v>
      </c>
      <c r="H107" s="835">
        <f>+H108+H109</f>
        <v>0</v>
      </c>
      <c r="I107" s="834">
        <f>+I108+I109</f>
        <v>0</v>
      </c>
    </row>
    <row r="108" spans="1:9" ht="18.75" customHeight="1" x14ac:dyDescent="0.3">
      <c r="A108" s="833" t="s">
        <v>269</v>
      </c>
      <c r="B108" s="832">
        <v>20</v>
      </c>
      <c r="C108" s="832" t="s">
        <v>217</v>
      </c>
      <c r="D108" s="831" t="s">
        <v>136</v>
      </c>
      <c r="E108" s="830">
        <v>20000001</v>
      </c>
      <c r="F108" s="830">
        <v>0</v>
      </c>
      <c r="G108" s="830">
        <v>0</v>
      </c>
      <c r="H108" s="830">
        <v>0</v>
      </c>
      <c r="I108" s="829">
        <v>0</v>
      </c>
    </row>
    <row r="109" spans="1:9" ht="18.75" customHeight="1" x14ac:dyDescent="0.3">
      <c r="A109" s="833" t="s">
        <v>268</v>
      </c>
      <c r="B109" s="832">
        <v>20</v>
      </c>
      <c r="C109" s="832" t="s">
        <v>217</v>
      </c>
      <c r="D109" s="831" t="s">
        <v>137</v>
      </c>
      <c r="E109" s="830">
        <v>20000000</v>
      </c>
      <c r="F109" s="830">
        <v>3000000</v>
      </c>
      <c r="G109" s="830">
        <v>0</v>
      </c>
      <c r="H109" s="830">
        <v>0</v>
      </c>
      <c r="I109" s="829">
        <v>0</v>
      </c>
    </row>
    <row r="110" spans="1:9" ht="18.75" customHeight="1" x14ac:dyDescent="0.3">
      <c r="A110" s="833" t="s">
        <v>267</v>
      </c>
      <c r="B110" s="832">
        <v>20</v>
      </c>
      <c r="C110" s="832" t="s">
        <v>217</v>
      </c>
      <c r="D110" s="836" t="s">
        <v>63</v>
      </c>
      <c r="E110" s="835">
        <v>5000000</v>
      </c>
      <c r="F110" s="835">
        <v>2500000</v>
      </c>
      <c r="G110" s="835">
        <v>0</v>
      </c>
      <c r="H110" s="835">
        <v>0</v>
      </c>
      <c r="I110" s="834">
        <v>0</v>
      </c>
    </row>
    <row r="111" spans="1:9" ht="18.75" customHeight="1" x14ac:dyDescent="0.3">
      <c r="A111" s="839" t="s">
        <v>266</v>
      </c>
      <c r="B111" s="837"/>
      <c r="C111" s="837"/>
      <c r="D111" s="836" t="s">
        <v>138</v>
      </c>
      <c r="E111" s="835">
        <f>+E112</f>
        <v>67820000</v>
      </c>
      <c r="F111" s="835">
        <f>+F112</f>
        <v>20000000</v>
      </c>
      <c r="G111" s="835">
        <f>+G112</f>
        <v>20000000</v>
      </c>
      <c r="H111" s="835">
        <f>+H112</f>
        <v>0</v>
      </c>
      <c r="I111" s="834">
        <f>+I112</f>
        <v>0</v>
      </c>
    </row>
    <row r="112" spans="1:9" ht="18.75" customHeight="1" x14ac:dyDescent="0.3">
      <c r="A112" s="833" t="s">
        <v>265</v>
      </c>
      <c r="B112" s="832">
        <v>20</v>
      </c>
      <c r="C112" s="832" t="s">
        <v>217</v>
      </c>
      <c r="D112" s="831" t="s">
        <v>65</v>
      </c>
      <c r="E112" s="830">
        <v>67820000</v>
      </c>
      <c r="F112" s="830">
        <v>20000000</v>
      </c>
      <c r="G112" s="830">
        <v>20000000</v>
      </c>
      <c r="H112" s="830">
        <v>0</v>
      </c>
      <c r="I112" s="829">
        <v>0</v>
      </c>
    </row>
    <row r="113" spans="1:9" ht="18.75" customHeight="1" x14ac:dyDescent="0.3">
      <c r="A113" s="839" t="s">
        <v>264</v>
      </c>
      <c r="B113" s="837"/>
      <c r="C113" s="837"/>
      <c r="D113" s="836" t="s">
        <v>66</v>
      </c>
      <c r="E113" s="835">
        <f>+E114</f>
        <v>1099420347</v>
      </c>
      <c r="F113" s="835">
        <f>+F114</f>
        <v>875249196</v>
      </c>
      <c r="G113" s="835">
        <f>+G114</f>
        <v>807308214</v>
      </c>
      <c r="H113" s="835">
        <f>+H114</f>
        <v>445915513</v>
      </c>
      <c r="I113" s="834">
        <f>+I114</f>
        <v>445915513</v>
      </c>
    </row>
    <row r="114" spans="1:9" ht="18.75" customHeight="1" x14ac:dyDescent="0.3">
      <c r="A114" s="833" t="s">
        <v>263</v>
      </c>
      <c r="B114" s="832">
        <v>20</v>
      </c>
      <c r="C114" s="832" t="s">
        <v>217</v>
      </c>
      <c r="D114" s="831" t="s">
        <v>66</v>
      </c>
      <c r="E114" s="830">
        <v>1099420347</v>
      </c>
      <c r="F114" s="830">
        <v>875249196</v>
      </c>
      <c r="G114" s="830">
        <v>807308214</v>
      </c>
      <c r="H114" s="830">
        <v>445915513</v>
      </c>
      <c r="I114" s="829">
        <v>445915513</v>
      </c>
    </row>
    <row r="115" spans="1:9" ht="18.75" customHeight="1" x14ac:dyDescent="0.3">
      <c r="A115" s="839">
        <v>3</v>
      </c>
      <c r="B115" s="837"/>
      <c r="C115" s="837"/>
      <c r="D115" s="836" t="s">
        <v>67</v>
      </c>
      <c r="E115" s="835">
        <f>+E116+E119</f>
        <v>11739402503</v>
      </c>
      <c r="F115" s="835">
        <f>+F116+F119</f>
        <v>2552557476.1700001</v>
      </c>
      <c r="G115" s="835">
        <f>+G116+G119</f>
        <v>2512108568.1700001</v>
      </c>
      <c r="H115" s="835">
        <f>+H116+H119</f>
        <v>2512108568.1700001</v>
      </c>
      <c r="I115" s="834">
        <f>+I116+I119</f>
        <v>2512108568.1700001</v>
      </c>
    </row>
    <row r="116" spans="1:9" ht="18.75" customHeight="1" x14ac:dyDescent="0.3">
      <c r="A116" s="839" t="s">
        <v>262</v>
      </c>
      <c r="B116" s="837"/>
      <c r="C116" s="837"/>
      <c r="D116" s="836" t="s">
        <v>140</v>
      </c>
      <c r="E116" s="835">
        <f>+E117</f>
        <v>3471400000</v>
      </c>
      <c r="F116" s="835">
        <f>+F117</f>
        <v>0</v>
      </c>
      <c r="G116" s="835">
        <f>+G117</f>
        <v>0</v>
      </c>
      <c r="H116" s="835">
        <f>+H117</f>
        <v>0</v>
      </c>
      <c r="I116" s="834">
        <f>+I117</f>
        <v>0</v>
      </c>
    </row>
    <row r="117" spans="1:9" ht="18.75" customHeight="1" x14ac:dyDescent="0.3">
      <c r="A117" s="839" t="s">
        <v>261</v>
      </c>
      <c r="B117" s="837"/>
      <c r="C117" s="837"/>
      <c r="D117" s="836" t="s">
        <v>141</v>
      </c>
      <c r="E117" s="835">
        <f>+E118</f>
        <v>3471400000</v>
      </c>
      <c r="F117" s="835">
        <f>+F118</f>
        <v>0</v>
      </c>
      <c r="G117" s="835">
        <f>+G118</f>
        <v>0</v>
      </c>
      <c r="H117" s="835">
        <f>+H118</f>
        <v>0</v>
      </c>
      <c r="I117" s="834">
        <f>+I118</f>
        <v>0</v>
      </c>
    </row>
    <row r="118" spans="1:9" ht="18.75" customHeight="1" x14ac:dyDescent="0.3">
      <c r="A118" s="833" t="s">
        <v>260</v>
      </c>
      <c r="B118" s="832">
        <v>20</v>
      </c>
      <c r="C118" s="832" t="s">
        <v>217</v>
      </c>
      <c r="D118" s="831" t="s">
        <v>142</v>
      </c>
      <c r="E118" s="830">
        <v>3471400000</v>
      </c>
      <c r="F118" s="830">
        <v>0</v>
      </c>
      <c r="G118" s="830">
        <v>0</v>
      </c>
      <c r="H118" s="830">
        <v>0</v>
      </c>
      <c r="I118" s="829">
        <v>0</v>
      </c>
    </row>
    <row r="119" spans="1:9" ht="18.75" customHeight="1" thickBot="1" x14ac:dyDescent="0.35">
      <c r="A119" s="864" t="s">
        <v>259</v>
      </c>
      <c r="B119" s="906"/>
      <c r="C119" s="906"/>
      <c r="D119" s="862" t="s">
        <v>68</v>
      </c>
      <c r="E119" s="861">
        <f>+E130</f>
        <v>8268002503</v>
      </c>
      <c r="F119" s="861">
        <f>+F130</f>
        <v>2552557476.1700001</v>
      </c>
      <c r="G119" s="861">
        <f>+G130</f>
        <v>2512108568.1700001</v>
      </c>
      <c r="H119" s="861">
        <f>+H130</f>
        <v>2512108568.1700001</v>
      </c>
      <c r="I119" s="860">
        <f>+I130</f>
        <v>2512108568.1700001</v>
      </c>
    </row>
    <row r="120" spans="1:9" ht="16.2" thickBot="1" x14ac:dyDescent="0.35">
      <c r="A120" s="873"/>
      <c r="B120" s="872"/>
      <c r="C120" s="872"/>
      <c r="D120" s="871"/>
      <c r="E120" s="905"/>
      <c r="F120" s="905"/>
      <c r="G120" s="905"/>
      <c r="H120" s="905"/>
      <c r="I120" s="905"/>
    </row>
    <row r="121" spans="1:9" s="851" customFormat="1" x14ac:dyDescent="0.3">
      <c r="A121" s="857" t="s">
        <v>1</v>
      </c>
      <c r="B121" s="856"/>
      <c r="C121" s="856"/>
      <c r="D121" s="856"/>
      <c r="E121" s="856"/>
      <c r="F121" s="856"/>
      <c r="G121" s="856"/>
      <c r="H121" s="856"/>
      <c r="I121" s="855"/>
    </row>
    <row r="122" spans="1:9" s="851" customFormat="1" ht="12" customHeight="1" x14ac:dyDescent="0.3">
      <c r="A122" s="854" t="s">
        <v>95</v>
      </c>
      <c r="B122" s="853"/>
      <c r="C122" s="853"/>
      <c r="D122" s="853"/>
      <c r="E122" s="853"/>
      <c r="F122" s="853"/>
      <c r="G122" s="853"/>
      <c r="H122" s="853"/>
      <c r="I122" s="852"/>
    </row>
    <row r="123" spans="1:9" ht="3" hidden="1" customHeight="1" x14ac:dyDescent="0.3">
      <c r="A123" s="798"/>
      <c r="I123" s="795"/>
    </row>
    <row r="124" spans="1:9" ht="14.25" customHeight="1" x14ac:dyDescent="0.3">
      <c r="A124" s="801" t="s">
        <v>0</v>
      </c>
      <c r="I124" s="795"/>
    </row>
    <row r="125" spans="1:9" ht="9.75" hidden="1" customHeight="1" x14ac:dyDescent="0.3">
      <c r="A125" s="798"/>
      <c r="I125" s="850"/>
    </row>
    <row r="126" spans="1:9" x14ac:dyDescent="0.3">
      <c r="A126" s="798" t="s">
        <v>96</v>
      </c>
      <c r="D126" s="788" t="s">
        <v>4</v>
      </c>
      <c r="F126" s="787" t="str">
        <f>F86</f>
        <v>MES:</v>
      </c>
      <c r="G126" s="787" t="str">
        <f>G7</f>
        <v>ABRIL</v>
      </c>
      <c r="H126" s="787" t="str">
        <f>H86:I86</f>
        <v xml:space="preserve">                                VIGENCIA FISCAL:      2018</v>
      </c>
      <c r="I126" s="795"/>
    </row>
    <row r="127" spans="1:9" ht="1.5" customHeight="1" thickBot="1" x14ac:dyDescent="0.35">
      <c r="A127" s="798"/>
      <c r="I127" s="795"/>
    </row>
    <row r="128" spans="1:9" ht="15" thickBot="1" x14ac:dyDescent="0.35">
      <c r="A128" s="849"/>
      <c r="B128" s="848"/>
      <c r="C128" s="848"/>
      <c r="D128" s="847"/>
      <c r="E128" s="846"/>
      <c r="F128" s="846"/>
      <c r="G128" s="846"/>
      <c r="H128" s="846"/>
      <c r="I128" s="845"/>
    </row>
    <row r="129" spans="1:10" ht="27" customHeight="1" thickBot="1" x14ac:dyDescent="0.35">
      <c r="A129" s="844" t="s">
        <v>228</v>
      </c>
      <c r="B129" s="843" t="s">
        <v>227</v>
      </c>
      <c r="C129" s="843" t="s">
        <v>226</v>
      </c>
      <c r="D129" s="843" t="s">
        <v>225</v>
      </c>
      <c r="E129" s="842" t="s">
        <v>224</v>
      </c>
      <c r="F129" s="842" t="s">
        <v>101</v>
      </c>
      <c r="G129" s="842" t="s">
        <v>102</v>
      </c>
      <c r="H129" s="842" t="s">
        <v>103</v>
      </c>
      <c r="I129" s="841" t="s">
        <v>195</v>
      </c>
    </row>
    <row r="130" spans="1:10" ht="15.6" x14ac:dyDescent="0.3">
      <c r="A130" s="839" t="s">
        <v>258</v>
      </c>
      <c r="B130" s="837"/>
      <c r="C130" s="837"/>
      <c r="D130" s="883" t="s">
        <v>69</v>
      </c>
      <c r="E130" s="897">
        <f>+E131+E132</f>
        <v>8268002503</v>
      </c>
      <c r="F130" s="897">
        <f>+F131+F132</f>
        <v>2552557476.1700001</v>
      </c>
      <c r="G130" s="897">
        <f>+G131+G132</f>
        <v>2512108568.1700001</v>
      </c>
      <c r="H130" s="897">
        <f>+H131+H132</f>
        <v>2512108568.1700001</v>
      </c>
      <c r="I130" s="896">
        <f>+I131+I132</f>
        <v>2512108568.1700001</v>
      </c>
    </row>
    <row r="131" spans="1:10" ht="15.6" x14ac:dyDescent="0.3">
      <c r="A131" s="833" t="s">
        <v>257</v>
      </c>
      <c r="B131" s="832">
        <v>10</v>
      </c>
      <c r="C131" s="832" t="s">
        <v>148</v>
      </c>
      <c r="D131" s="900" t="s">
        <v>69</v>
      </c>
      <c r="E131" s="899">
        <f>+E133+E135</f>
        <v>1741080189</v>
      </c>
      <c r="F131" s="899">
        <f>+F133+F135</f>
        <v>1200000000</v>
      </c>
      <c r="G131" s="899">
        <f>+G133+G135</f>
        <v>1200000000</v>
      </c>
      <c r="H131" s="899">
        <f>+H133+H135</f>
        <v>1200000000</v>
      </c>
      <c r="I131" s="898">
        <f>+I133+I135</f>
        <v>1200000000</v>
      </c>
    </row>
    <row r="132" spans="1:10" ht="15.6" x14ac:dyDescent="0.3">
      <c r="A132" s="833" t="s">
        <v>257</v>
      </c>
      <c r="B132" s="832">
        <v>20</v>
      </c>
      <c r="C132" s="832" t="s">
        <v>217</v>
      </c>
      <c r="D132" s="831" t="s">
        <v>69</v>
      </c>
      <c r="E132" s="904">
        <f>+E134+E136</f>
        <v>6526922314</v>
      </c>
      <c r="F132" s="904">
        <f>+F134+F136</f>
        <v>1352557476.1700001</v>
      </c>
      <c r="G132" s="904">
        <f>+G134+G136</f>
        <v>1312108568.1700001</v>
      </c>
      <c r="H132" s="904">
        <f>+H134+H136</f>
        <v>1312108568.1700001</v>
      </c>
      <c r="I132" s="903">
        <f>+I134+I136</f>
        <v>1312108568.1700001</v>
      </c>
    </row>
    <row r="133" spans="1:10" ht="15.6" x14ac:dyDescent="0.3">
      <c r="A133" s="833" t="s">
        <v>256</v>
      </c>
      <c r="B133" s="832">
        <v>10</v>
      </c>
      <c r="C133" s="901" t="s">
        <v>148</v>
      </c>
      <c r="D133" s="831" t="s">
        <v>143</v>
      </c>
      <c r="E133" s="904">
        <v>541080189</v>
      </c>
      <c r="F133" s="904">
        <v>0</v>
      </c>
      <c r="G133" s="904">
        <v>0</v>
      </c>
      <c r="H133" s="904">
        <v>0</v>
      </c>
      <c r="I133" s="903">
        <v>0</v>
      </c>
    </row>
    <row r="134" spans="1:10" ht="15.6" x14ac:dyDescent="0.3">
      <c r="A134" s="833" t="s">
        <v>255</v>
      </c>
      <c r="B134" s="832">
        <v>20</v>
      </c>
      <c r="C134" s="832" t="s">
        <v>217</v>
      </c>
      <c r="D134" s="831" t="s">
        <v>144</v>
      </c>
      <c r="E134" s="904">
        <v>1526922314</v>
      </c>
      <c r="F134" s="904">
        <v>40448908</v>
      </c>
      <c r="G134" s="904">
        <v>0</v>
      </c>
      <c r="H134" s="904">
        <v>0</v>
      </c>
      <c r="I134" s="903">
        <v>0</v>
      </c>
    </row>
    <row r="135" spans="1:10" ht="15.6" x14ac:dyDescent="0.3">
      <c r="A135" s="833" t="s">
        <v>254</v>
      </c>
      <c r="B135" s="832">
        <v>10</v>
      </c>
      <c r="C135" s="901" t="s">
        <v>148</v>
      </c>
      <c r="D135" s="831" t="s">
        <v>70</v>
      </c>
      <c r="E135" s="904">
        <v>1200000000</v>
      </c>
      <c r="F135" s="904">
        <v>1200000000</v>
      </c>
      <c r="G135" s="904">
        <v>1200000000</v>
      </c>
      <c r="H135" s="904">
        <v>1200000000</v>
      </c>
      <c r="I135" s="903">
        <v>1200000000</v>
      </c>
    </row>
    <row r="136" spans="1:10" ht="16.2" thickBot="1" x14ac:dyDescent="0.35">
      <c r="A136" s="902" t="s">
        <v>254</v>
      </c>
      <c r="B136" s="901">
        <v>20</v>
      </c>
      <c r="C136" s="832" t="s">
        <v>217</v>
      </c>
      <c r="D136" s="900" t="s">
        <v>70</v>
      </c>
      <c r="E136" s="899">
        <v>5000000000</v>
      </c>
      <c r="F136" s="899">
        <v>1312108568.1700001</v>
      </c>
      <c r="G136" s="899">
        <v>1312108568.1700001</v>
      </c>
      <c r="H136" s="899">
        <v>1312108568.1700001</v>
      </c>
      <c r="I136" s="898">
        <v>1312108568.1700001</v>
      </c>
    </row>
    <row r="137" spans="1:10" ht="16.5" customHeight="1" thickBot="1" x14ac:dyDescent="0.35">
      <c r="A137" s="890" t="s">
        <v>145</v>
      </c>
      <c r="B137" s="889"/>
      <c r="C137" s="889"/>
      <c r="D137" s="888" t="s">
        <v>146</v>
      </c>
      <c r="E137" s="887">
        <f>+E138</f>
        <v>666693528550</v>
      </c>
      <c r="F137" s="887">
        <f>+F138</f>
        <v>284938138382</v>
      </c>
      <c r="G137" s="887">
        <f>+G138</f>
        <v>284938138382</v>
      </c>
      <c r="H137" s="887">
        <f>+H138</f>
        <v>284938138382</v>
      </c>
      <c r="I137" s="886">
        <f>+I138</f>
        <v>255012606563</v>
      </c>
    </row>
    <row r="138" spans="1:10" ht="15.6" x14ac:dyDescent="0.3">
      <c r="A138" s="885">
        <v>7</v>
      </c>
      <c r="B138" s="884"/>
      <c r="C138" s="884"/>
      <c r="D138" s="883" t="s">
        <v>146</v>
      </c>
      <c r="E138" s="897">
        <f>+E139</f>
        <v>666693528550</v>
      </c>
      <c r="F138" s="897">
        <f>+F139</f>
        <v>284938138382</v>
      </c>
      <c r="G138" s="897">
        <f>+G139</f>
        <v>284938138382</v>
      </c>
      <c r="H138" s="897">
        <f>+H139</f>
        <v>284938138382</v>
      </c>
      <c r="I138" s="896">
        <f>+I139</f>
        <v>255012606563</v>
      </c>
    </row>
    <row r="139" spans="1:10" ht="15.6" x14ac:dyDescent="0.3">
      <c r="A139" s="839" t="s">
        <v>253</v>
      </c>
      <c r="B139" s="837"/>
      <c r="C139" s="837"/>
      <c r="D139" s="836" t="s">
        <v>147</v>
      </c>
      <c r="E139" s="895">
        <f>+E140</f>
        <v>666693528550</v>
      </c>
      <c r="F139" s="895">
        <f>+F140</f>
        <v>284938138382</v>
      </c>
      <c r="G139" s="895">
        <f>+G140</f>
        <v>284938138382</v>
      </c>
      <c r="H139" s="895">
        <f>+H140</f>
        <v>284938138382</v>
      </c>
      <c r="I139" s="894">
        <f>+I140</f>
        <v>255012606563</v>
      </c>
    </row>
    <row r="140" spans="1:10" ht="16.5" customHeight="1" thickBot="1" x14ac:dyDescent="0.35">
      <c r="A140" s="878" t="s">
        <v>252</v>
      </c>
      <c r="B140" s="877">
        <v>11</v>
      </c>
      <c r="C140" s="877" t="s">
        <v>148</v>
      </c>
      <c r="D140" s="876" t="s">
        <v>148</v>
      </c>
      <c r="E140" s="893">
        <f>549000000000+117693528550</f>
        <v>666693528550</v>
      </c>
      <c r="F140" s="893">
        <v>284938138382</v>
      </c>
      <c r="G140" s="893">
        <v>284938138382</v>
      </c>
      <c r="H140" s="893">
        <v>284938138382</v>
      </c>
      <c r="I140" s="892">
        <v>255012606563</v>
      </c>
      <c r="J140" s="891"/>
    </row>
    <row r="141" spans="1:10" ht="16.2" customHeight="1" thickBot="1" x14ac:dyDescent="0.35">
      <c r="A141" s="890" t="s">
        <v>71</v>
      </c>
      <c r="B141" s="889"/>
      <c r="C141" s="889"/>
      <c r="D141" s="888" t="s">
        <v>72</v>
      </c>
      <c r="E141" s="887">
        <f>+E142+E175+E179+E192</f>
        <v>1505964091635</v>
      </c>
      <c r="F141" s="887">
        <f>+F142+F175+F179+F192</f>
        <v>1397987600912.21</v>
      </c>
      <c r="G141" s="887">
        <f>+G142+G175+G179+G192</f>
        <v>1265164596232.7698</v>
      </c>
      <c r="H141" s="887">
        <f>+H142+H175+H179+H192</f>
        <v>31745455329.330002</v>
      </c>
      <c r="I141" s="886">
        <f>+I142+I175+I179+I192</f>
        <v>31745455329.330002</v>
      </c>
    </row>
    <row r="142" spans="1:10" ht="21.75" customHeight="1" x14ac:dyDescent="0.3">
      <c r="A142" s="885">
        <v>2401</v>
      </c>
      <c r="B142" s="884"/>
      <c r="C142" s="884"/>
      <c r="D142" s="883" t="s">
        <v>149</v>
      </c>
      <c r="E142" s="835">
        <f>+E143</f>
        <v>1304760244384</v>
      </c>
      <c r="F142" s="835">
        <f>+F143</f>
        <v>1257369272057.78</v>
      </c>
      <c r="G142" s="835">
        <f>+G143</f>
        <v>1129402786129.3398</v>
      </c>
      <c r="H142" s="835">
        <f>+H143</f>
        <v>729918347.26999998</v>
      </c>
      <c r="I142" s="834">
        <f>+I143</f>
        <v>729918347.26999998</v>
      </c>
    </row>
    <row r="143" spans="1:10" ht="15.6" x14ac:dyDescent="0.3">
      <c r="A143" s="839" t="s">
        <v>251</v>
      </c>
      <c r="B143" s="837"/>
      <c r="C143" s="837"/>
      <c r="D143" s="836" t="s">
        <v>73</v>
      </c>
      <c r="E143" s="835">
        <f>+E144+E145+E146+E147+E148+E149+E150+E151+E152+E153+E163+E164+E165+E166+E167+E168+E169+E170+E171+E172+E173+E174</f>
        <v>1304760244384</v>
      </c>
      <c r="F143" s="835">
        <f>+F144+F145+F146+F147+F148+F149+F150+F151+F152+F153+F163+F164+F165+F166+F167+F168+F169+F170+F171+F172+F173+F174</f>
        <v>1257369272057.78</v>
      </c>
      <c r="G143" s="835">
        <f>+G144+G145+G146+G147+G148+G149+G150+G151+G152+G153+G163+G164+G165+G166+G167+G168+G169+G170+G171+G172+G173+G174</f>
        <v>1129402786129.3398</v>
      </c>
      <c r="H143" s="835">
        <f>+H144+H145+H146+H147+H148+H149+H150+H151+H152+H153+H163+H164+H165+H166+H167+H168+H169+H170+H171+H172+H173+H174</f>
        <v>729918347.26999998</v>
      </c>
      <c r="I143" s="834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833" t="s">
        <v>250</v>
      </c>
      <c r="B144" s="832">
        <v>10</v>
      </c>
      <c r="C144" s="832" t="s">
        <v>148</v>
      </c>
      <c r="D144" s="831" t="s">
        <v>150</v>
      </c>
      <c r="E144" s="830">
        <v>5000000000</v>
      </c>
      <c r="F144" s="830">
        <v>5000000000</v>
      </c>
      <c r="G144" s="830">
        <v>5000000000</v>
      </c>
      <c r="H144" s="830">
        <v>0</v>
      </c>
      <c r="I144" s="829">
        <v>0</v>
      </c>
    </row>
    <row r="145" spans="1:187" ht="46.5" customHeight="1" x14ac:dyDescent="0.3">
      <c r="A145" s="833" t="s">
        <v>249</v>
      </c>
      <c r="B145" s="832">
        <v>10</v>
      </c>
      <c r="C145" s="832" t="s">
        <v>148</v>
      </c>
      <c r="D145" s="831" t="s">
        <v>81</v>
      </c>
      <c r="E145" s="830">
        <v>38623567574</v>
      </c>
      <c r="F145" s="830">
        <v>36907553256.779999</v>
      </c>
      <c r="G145" s="830">
        <v>36866126779.339996</v>
      </c>
      <c r="H145" s="830">
        <v>729918347.26999998</v>
      </c>
      <c r="I145" s="829">
        <v>729918347.26999998</v>
      </c>
    </row>
    <row r="146" spans="1:187" ht="47.25" customHeight="1" x14ac:dyDescent="0.3">
      <c r="A146" s="882" t="s">
        <v>249</v>
      </c>
      <c r="B146" s="881">
        <v>11</v>
      </c>
      <c r="C146" s="881" t="s">
        <v>148</v>
      </c>
      <c r="D146" s="880" t="s">
        <v>81</v>
      </c>
      <c r="E146" s="867">
        <v>10500000000</v>
      </c>
      <c r="F146" s="867">
        <v>2876336493</v>
      </c>
      <c r="G146" s="867">
        <v>0</v>
      </c>
      <c r="H146" s="867">
        <v>0</v>
      </c>
      <c r="I146" s="866">
        <v>0</v>
      </c>
    </row>
    <row r="147" spans="1:187" ht="45" customHeight="1" x14ac:dyDescent="0.3">
      <c r="A147" s="882" t="s">
        <v>249</v>
      </c>
      <c r="B147" s="881">
        <v>20</v>
      </c>
      <c r="C147" s="881" t="s">
        <v>217</v>
      </c>
      <c r="D147" s="880" t="s">
        <v>81</v>
      </c>
      <c r="E147" s="830">
        <v>1236952000</v>
      </c>
      <c r="F147" s="830">
        <v>1231657498</v>
      </c>
      <c r="G147" s="830">
        <v>1231657498</v>
      </c>
      <c r="H147" s="830">
        <v>0</v>
      </c>
      <c r="I147" s="829">
        <v>0</v>
      </c>
    </row>
    <row r="148" spans="1:187" ht="31.5" customHeight="1" x14ac:dyDescent="0.3">
      <c r="A148" s="833" t="s">
        <v>248</v>
      </c>
      <c r="B148" s="832">
        <v>10</v>
      </c>
      <c r="C148" s="832" t="s">
        <v>148</v>
      </c>
      <c r="D148" s="831" t="s">
        <v>74</v>
      </c>
      <c r="E148" s="830">
        <v>2361342060</v>
      </c>
      <c r="F148" s="830">
        <v>2361342060</v>
      </c>
      <c r="G148" s="830">
        <v>2361342060</v>
      </c>
      <c r="H148" s="830">
        <v>0</v>
      </c>
      <c r="I148" s="829">
        <v>0</v>
      </c>
      <c r="J148" s="879"/>
    </row>
    <row r="149" spans="1:187" ht="35.25" customHeight="1" x14ac:dyDescent="0.3">
      <c r="A149" s="833" t="s">
        <v>247</v>
      </c>
      <c r="B149" s="832">
        <v>10</v>
      </c>
      <c r="C149" s="832" t="s">
        <v>148</v>
      </c>
      <c r="D149" s="831" t="s">
        <v>151</v>
      </c>
      <c r="E149" s="830">
        <v>179597709468</v>
      </c>
      <c r="F149" s="830">
        <v>179597709468</v>
      </c>
      <c r="G149" s="830">
        <v>179597709468</v>
      </c>
      <c r="H149" s="830">
        <v>0</v>
      </c>
      <c r="I149" s="829">
        <v>0</v>
      </c>
    </row>
    <row r="150" spans="1:187" ht="60.75" customHeight="1" x14ac:dyDescent="0.3">
      <c r="A150" s="833" t="s">
        <v>246</v>
      </c>
      <c r="B150" s="832">
        <v>10</v>
      </c>
      <c r="C150" s="832" t="s">
        <v>148</v>
      </c>
      <c r="D150" s="831" t="s">
        <v>152</v>
      </c>
      <c r="E150" s="830">
        <v>110755182462</v>
      </c>
      <c r="F150" s="830">
        <v>110755182462</v>
      </c>
      <c r="G150" s="830">
        <v>110755182462</v>
      </c>
      <c r="H150" s="830">
        <v>0</v>
      </c>
      <c r="I150" s="829">
        <v>0</v>
      </c>
    </row>
    <row r="151" spans="1:187" ht="45.75" customHeight="1" x14ac:dyDescent="0.3">
      <c r="A151" s="833" t="s">
        <v>245</v>
      </c>
      <c r="B151" s="832">
        <v>10</v>
      </c>
      <c r="C151" s="832" t="s">
        <v>148</v>
      </c>
      <c r="D151" s="831" t="s">
        <v>201</v>
      </c>
      <c r="E151" s="830">
        <v>47858530962</v>
      </c>
      <c r="F151" s="830">
        <v>47858530962</v>
      </c>
      <c r="G151" s="830">
        <v>47858530962</v>
      </c>
      <c r="H151" s="830">
        <v>0</v>
      </c>
      <c r="I151" s="829">
        <v>0</v>
      </c>
    </row>
    <row r="152" spans="1:187" ht="62.25" customHeight="1" x14ac:dyDescent="0.3">
      <c r="A152" s="833" t="s">
        <v>244</v>
      </c>
      <c r="B152" s="832">
        <v>10</v>
      </c>
      <c r="C152" s="832" t="s">
        <v>148</v>
      </c>
      <c r="D152" s="831" t="s">
        <v>153</v>
      </c>
      <c r="E152" s="830">
        <v>10125416669</v>
      </c>
      <c r="F152" s="830">
        <v>10125416669</v>
      </c>
      <c r="G152" s="830">
        <v>10125416669</v>
      </c>
      <c r="H152" s="830">
        <v>0</v>
      </c>
      <c r="I152" s="829">
        <v>0</v>
      </c>
    </row>
    <row r="153" spans="1:187" ht="96.75" customHeight="1" thickBot="1" x14ac:dyDescent="0.35">
      <c r="A153" s="878" t="s">
        <v>243</v>
      </c>
      <c r="B153" s="877">
        <v>11</v>
      </c>
      <c r="C153" s="877" t="s">
        <v>148</v>
      </c>
      <c r="D153" s="876" t="s">
        <v>154</v>
      </c>
      <c r="E153" s="875">
        <v>138954184228</v>
      </c>
      <c r="F153" s="875">
        <v>138954184228</v>
      </c>
      <c r="G153" s="875">
        <v>138954184228</v>
      </c>
      <c r="H153" s="875">
        <v>0</v>
      </c>
      <c r="I153" s="874">
        <v>0</v>
      </c>
    </row>
    <row r="154" spans="1:187" ht="8.25" customHeight="1" thickBot="1" x14ac:dyDescent="0.35">
      <c r="A154" s="873"/>
      <c r="B154" s="872"/>
      <c r="C154" s="872"/>
      <c r="D154" s="871"/>
      <c r="E154" s="870"/>
      <c r="F154" s="870"/>
      <c r="G154" s="870"/>
      <c r="H154" s="870"/>
      <c r="I154" s="870"/>
    </row>
    <row r="155" spans="1:187" s="851" customFormat="1" x14ac:dyDescent="0.3">
      <c r="A155" s="857" t="s">
        <v>1</v>
      </c>
      <c r="B155" s="856"/>
      <c r="C155" s="856"/>
      <c r="D155" s="856"/>
      <c r="E155" s="856"/>
      <c r="F155" s="856"/>
      <c r="G155" s="856"/>
      <c r="H155" s="856"/>
      <c r="I155" s="855"/>
    </row>
    <row r="156" spans="1:187" s="851" customFormat="1" ht="14.25" customHeight="1" x14ac:dyDescent="0.3">
      <c r="A156" s="854" t="s">
        <v>95</v>
      </c>
      <c r="B156" s="853"/>
      <c r="C156" s="853"/>
      <c r="D156" s="853"/>
      <c r="E156" s="853"/>
      <c r="F156" s="853"/>
      <c r="G156" s="853"/>
      <c r="H156" s="853"/>
      <c r="I156" s="852"/>
      <c r="J156" s="869"/>
      <c r="K156" s="869"/>
      <c r="L156" s="853"/>
      <c r="M156" s="853"/>
      <c r="N156" s="853"/>
      <c r="O156" s="853"/>
      <c r="P156" s="853"/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  <c r="AA156" s="852"/>
      <c r="AB156" s="854"/>
      <c r="AC156" s="853"/>
      <c r="AD156" s="853"/>
      <c r="AE156" s="853"/>
      <c r="AF156" s="853"/>
      <c r="AG156" s="853"/>
      <c r="AH156" s="853"/>
      <c r="AI156" s="852"/>
      <c r="AJ156" s="854"/>
      <c r="AK156" s="853"/>
      <c r="AL156" s="853"/>
      <c r="AM156" s="853"/>
      <c r="AN156" s="853"/>
      <c r="AO156" s="853"/>
      <c r="AP156" s="853"/>
      <c r="AQ156" s="852"/>
      <c r="AR156" s="854"/>
      <c r="AS156" s="853"/>
      <c r="AT156" s="853"/>
      <c r="AU156" s="853"/>
      <c r="AV156" s="853"/>
      <c r="AW156" s="853"/>
      <c r="AX156" s="853"/>
      <c r="AY156" s="852"/>
      <c r="AZ156" s="854"/>
      <c r="BA156" s="853"/>
      <c r="BB156" s="853"/>
      <c r="BC156" s="853"/>
      <c r="BD156" s="853"/>
      <c r="BE156" s="853"/>
      <c r="BF156" s="853"/>
      <c r="BG156" s="852"/>
      <c r="BH156" s="854"/>
      <c r="BI156" s="853"/>
      <c r="BJ156" s="853"/>
      <c r="BK156" s="853"/>
      <c r="BL156" s="853"/>
      <c r="BM156" s="853"/>
      <c r="BN156" s="853"/>
      <c r="BO156" s="852"/>
      <c r="BP156" s="854"/>
      <c r="BQ156" s="853"/>
      <c r="BR156" s="853"/>
      <c r="BS156" s="853"/>
      <c r="BT156" s="853"/>
      <c r="BU156" s="853"/>
      <c r="BV156" s="853"/>
      <c r="BW156" s="852"/>
      <c r="BX156" s="854"/>
      <c r="BY156" s="853"/>
      <c r="BZ156" s="853"/>
      <c r="CA156" s="853"/>
      <c r="CB156" s="853"/>
      <c r="CC156" s="853"/>
      <c r="CD156" s="853"/>
      <c r="CE156" s="852"/>
      <c r="CF156" s="854"/>
      <c r="CG156" s="853"/>
      <c r="CH156" s="853"/>
      <c r="CI156" s="853"/>
      <c r="CJ156" s="853"/>
      <c r="CK156" s="853"/>
      <c r="CL156" s="853"/>
      <c r="CM156" s="852"/>
      <c r="CN156" s="854"/>
      <c r="CO156" s="853"/>
      <c r="CP156" s="853"/>
      <c r="CQ156" s="853"/>
      <c r="CR156" s="853"/>
      <c r="CS156" s="853"/>
      <c r="CT156" s="853"/>
      <c r="CU156" s="852"/>
      <c r="CV156" s="854"/>
      <c r="CW156" s="853"/>
      <c r="CX156" s="853"/>
      <c r="CY156" s="853"/>
      <c r="CZ156" s="853"/>
      <c r="DA156" s="853"/>
      <c r="DB156" s="853"/>
      <c r="DC156" s="852"/>
      <c r="DD156" s="854"/>
      <c r="DE156" s="853"/>
      <c r="DF156" s="853"/>
      <c r="DG156" s="853"/>
      <c r="DH156" s="853"/>
      <c r="DI156" s="853"/>
      <c r="DJ156" s="853"/>
      <c r="DK156" s="852"/>
      <c r="DL156" s="854"/>
      <c r="DM156" s="853"/>
      <c r="DN156" s="853"/>
      <c r="DO156" s="853"/>
      <c r="DP156" s="853"/>
      <c r="DQ156" s="853"/>
      <c r="DR156" s="853"/>
      <c r="DS156" s="852"/>
      <c r="DT156" s="854"/>
      <c r="DU156" s="853"/>
      <c r="DV156" s="853"/>
      <c r="DW156" s="853"/>
      <c r="DX156" s="853"/>
      <c r="DY156" s="853"/>
      <c r="DZ156" s="853"/>
      <c r="EA156" s="852"/>
      <c r="EB156" s="854"/>
      <c r="EC156" s="853"/>
      <c r="ED156" s="853"/>
      <c r="EE156" s="853"/>
      <c r="EF156" s="853"/>
      <c r="EG156" s="853"/>
      <c r="EH156" s="853"/>
      <c r="EI156" s="852"/>
      <c r="EJ156" s="854"/>
      <c r="EK156" s="853"/>
      <c r="EL156" s="853"/>
      <c r="EM156" s="853"/>
      <c r="EN156" s="853"/>
      <c r="EO156" s="853"/>
      <c r="EP156" s="853"/>
      <c r="EQ156" s="852"/>
      <c r="ER156" s="854"/>
      <c r="ES156" s="853"/>
      <c r="ET156" s="853"/>
      <c r="EU156" s="853"/>
      <c r="EV156" s="853"/>
      <c r="EW156" s="853"/>
      <c r="EX156" s="853"/>
      <c r="EY156" s="852"/>
      <c r="EZ156" s="854"/>
      <c r="FA156" s="853"/>
      <c r="FB156" s="853"/>
      <c r="FC156" s="853"/>
      <c r="FD156" s="853"/>
      <c r="FE156" s="853"/>
      <c r="FF156" s="853"/>
      <c r="FG156" s="852"/>
      <c r="FH156" s="854"/>
      <c r="FI156" s="853"/>
      <c r="FJ156" s="853"/>
      <c r="FK156" s="853"/>
      <c r="FL156" s="853"/>
      <c r="FM156" s="853"/>
      <c r="FN156" s="853"/>
      <c r="FO156" s="852"/>
      <c r="FP156" s="854"/>
      <c r="FQ156" s="853"/>
      <c r="FR156" s="853"/>
      <c r="FS156" s="853"/>
      <c r="FT156" s="853"/>
      <c r="FU156" s="853"/>
      <c r="FV156" s="853"/>
      <c r="FW156" s="852"/>
      <c r="FX156" s="854"/>
      <c r="FY156" s="853"/>
      <c r="FZ156" s="853"/>
      <c r="GA156" s="853"/>
      <c r="GB156" s="853"/>
      <c r="GC156" s="853"/>
      <c r="GD156" s="853"/>
      <c r="GE156" s="852"/>
    </row>
    <row r="157" spans="1:187" ht="3.75" customHeight="1" x14ac:dyDescent="0.3">
      <c r="A157" s="798"/>
      <c r="I157" s="795"/>
      <c r="K157" s="787"/>
      <c r="N157" s="788"/>
      <c r="O157" s="787"/>
      <c r="P157" s="787"/>
      <c r="Q157" s="787"/>
      <c r="R157" s="787"/>
      <c r="S157" s="787"/>
      <c r="V157" s="788"/>
      <c r="W157" s="787"/>
      <c r="X157" s="787"/>
      <c r="Y157" s="787"/>
      <c r="Z157" s="787"/>
      <c r="AA157" s="795"/>
      <c r="AB157" s="798"/>
      <c r="AD157" s="788"/>
      <c r="AE157" s="787"/>
      <c r="AF157" s="787"/>
      <c r="AG157" s="787"/>
      <c r="AH157" s="787"/>
      <c r="AI157" s="795"/>
      <c r="AJ157" s="798"/>
      <c r="AL157" s="788"/>
      <c r="AM157" s="787"/>
      <c r="AN157" s="787"/>
      <c r="AO157" s="787"/>
      <c r="AP157" s="787"/>
      <c r="AQ157" s="795"/>
      <c r="AR157" s="798"/>
      <c r="AT157" s="788"/>
      <c r="AU157" s="787"/>
      <c r="AV157" s="787"/>
      <c r="AW157" s="787"/>
      <c r="AX157" s="787"/>
      <c r="AY157" s="795"/>
      <c r="AZ157" s="798"/>
      <c r="BB157" s="788"/>
      <c r="BC157" s="787"/>
      <c r="BD157" s="787"/>
      <c r="BE157" s="787"/>
      <c r="BF157" s="787"/>
      <c r="BG157" s="795"/>
      <c r="BH157" s="798"/>
      <c r="BJ157" s="788"/>
      <c r="BK157" s="787"/>
      <c r="BL157" s="787"/>
      <c r="BM157" s="787"/>
      <c r="BN157" s="787"/>
      <c r="BO157" s="795"/>
      <c r="BP157" s="798"/>
      <c r="BR157" s="788"/>
      <c r="BS157" s="787"/>
      <c r="BT157" s="787"/>
      <c r="BU157" s="787"/>
      <c r="BV157" s="787"/>
      <c r="BW157" s="795"/>
      <c r="BX157" s="798"/>
      <c r="BZ157" s="788"/>
      <c r="CA157" s="787"/>
      <c r="CB157" s="787"/>
      <c r="CC157" s="787"/>
      <c r="CD157" s="787"/>
      <c r="CE157" s="795"/>
      <c r="CF157" s="798"/>
      <c r="CH157" s="788"/>
      <c r="CI157" s="787"/>
      <c r="CJ157" s="787"/>
      <c r="CK157" s="787"/>
      <c r="CL157" s="787"/>
      <c r="CM157" s="795"/>
      <c r="CN157" s="798"/>
      <c r="CP157" s="788"/>
      <c r="CQ157" s="787"/>
      <c r="CR157" s="787"/>
      <c r="CS157" s="787"/>
      <c r="CT157" s="787"/>
      <c r="CU157" s="795"/>
      <c r="CV157" s="798"/>
      <c r="CX157" s="788"/>
      <c r="CY157" s="787"/>
      <c r="CZ157" s="787"/>
      <c r="DA157" s="787"/>
      <c r="DB157" s="787"/>
      <c r="DC157" s="795"/>
      <c r="DD157" s="798"/>
      <c r="DF157" s="788"/>
      <c r="DG157" s="787"/>
      <c r="DH157" s="787"/>
      <c r="DI157" s="787"/>
      <c r="DJ157" s="787"/>
      <c r="DK157" s="795"/>
      <c r="DL157" s="798"/>
      <c r="DN157" s="788"/>
      <c r="DO157" s="787"/>
      <c r="DP157" s="787"/>
      <c r="DQ157" s="787"/>
      <c r="DR157" s="787"/>
      <c r="DS157" s="795"/>
      <c r="DT157" s="798"/>
      <c r="DV157" s="788"/>
      <c r="DW157" s="787"/>
      <c r="DX157" s="787"/>
      <c r="DY157" s="787"/>
      <c r="DZ157" s="787"/>
      <c r="EA157" s="795"/>
      <c r="EB157" s="798"/>
      <c r="ED157" s="788"/>
      <c r="EE157" s="787"/>
      <c r="EF157" s="787"/>
      <c r="EG157" s="787"/>
      <c r="EH157" s="787"/>
      <c r="EI157" s="795"/>
      <c r="EJ157" s="798"/>
      <c r="EL157" s="788"/>
      <c r="EM157" s="787"/>
      <c r="EN157" s="787"/>
      <c r="EO157" s="787"/>
      <c r="EP157" s="787"/>
      <c r="EQ157" s="795"/>
      <c r="ER157" s="798"/>
      <c r="ET157" s="788"/>
      <c r="EU157" s="787"/>
      <c r="EV157" s="787"/>
      <c r="EW157" s="787"/>
      <c r="EX157" s="787"/>
      <c r="EY157" s="795"/>
      <c r="EZ157" s="798"/>
      <c r="FB157" s="788"/>
      <c r="FC157" s="787"/>
      <c r="FD157" s="787"/>
      <c r="FE157" s="787"/>
      <c r="FF157" s="787"/>
      <c r="FG157" s="795"/>
      <c r="FH157" s="798"/>
      <c r="FJ157" s="788"/>
      <c r="FK157" s="787"/>
      <c r="FL157" s="787"/>
      <c r="FM157" s="787"/>
      <c r="FN157" s="787"/>
      <c r="FO157" s="795"/>
      <c r="FP157" s="798"/>
      <c r="FR157" s="788"/>
      <c r="FS157" s="787"/>
      <c r="FT157" s="787"/>
      <c r="FU157" s="787"/>
      <c r="FV157" s="787"/>
      <c r="FW157" s="795"/>
      <c r="FX157" s="798"/>
      <c r="FZ157" s="788"/>
      <c r="GA157" s="787"/>
      <c r="GB157" s="787"/>
      <c r="GC157" s="787"/>
      <c r="GD157" s="787"/>
      <c r="GE157" s="795"/>
    </row>
    <row r="158" spans="1:187" ht="11.25" customHeight="1" x14ac:dyDescent="0.3">
      <c r="A158" s="801" t="s">
        <v>0</v>
      </c>
      <c r="I158" s="795"/>
      <c r="J158" s="851"/>
      <c r="K158" s="787"/>
      <c r="L158" s="851"/>
      <c r="N158" s="788"/>
      <c r="O158" s="787"/>
      <c r="P158" s="787"/>
      <c r="Q158" s="787"/>
      <c r="R158" s="787"/>
      <c r="S158" s="787"/>
      <c r="T158" s="851"/>
      <c r="V158" s="788"/>
      <c r="W158" s="787"/>
      <c r="X158" s="787"/>
      <c r="Y158" s="787"/>
      <c r="Z158" s="787"/>
      <c r="AA158" s="795"/>
      <c r="AB158" s="801"/>
      <c r="AD158" s="788"/>
      <c r="AE158" s="787"/>
      <c r="AF158" s="787"/>
      <c r="AG158" s="787"/>
      <c r="AH158" s="787"/>
      <c r="AI158" s="795"/>
      <c r="AJ158" s="801"/>
      <c r="AL158" s="788"/>
      <c r="AM158" s="787"/>
      <c r="AN158" s="787"/>
      <c r="AO158" s="787"/>
      <c r="AP158" s="787"/>
      <c r="AQ158" s="795"/>
      <c r="AR158" s="801"/>
      <c r="AT158" s="788"/>
      <c r="AU158" s="787"/>
      <c r="AV158" s="787"/>
      <c r="AW158" s="787"/>
      <c r="AX158" s="787"/>
      <c r="AY158" s="795"/>
      <c r="AZ158" s="801"/>
      <c r="BB158" s="788"/>
      <c r="BC158" s="787"/>
      <c r="BD158" s="787"/>
      <c r="BE158" s="787"/>
      <c r="BF158" s="787"/>
      <c r="BG158" s="795"/>
      <c r="BH158" s="801"/>
      <c r="BJ158" s="788"/>
      <c r="BK158" s="787"/>
      <c r="BL158" s="787"/>
      <c r="BM158" s="787"/>
      <c r="BN158" s="787"/>
      <c r="BO158" s="795"/>
      <c r="BP158" s="801"/>
      <c r="BR158" s="788"/>
      <c r="BS158" s="787"/>
      <c r="BT158" s="787"/>
      <c r="BU158" s="787"/>
      <c r="BV158" s="787"/>
      <c r="BW158" s="795"/>
      <c r="BX158" s="801"/>
      <c r="BZ158" s="788"/>
      <c r="CA158" s="787"/>
      <c r="CB158" s="787"/>
      <c r="CC158" s="787"/>
      <c r="CD158" s="787"/>
      <c r="CE158" s="795"/>
      <c r="CF158" s="801"/>
      <c r="CH158" s="788"/>
      <c r="CI158" s="787"/>
      <c r="CJ158" s="787"/>
      <c r="CK158" s="787"/>
      <c r="CL158" s="787"/>
      <c r="CM158" s="795"/>
      <c r="CN158" s="801"/>
      <c r="CP158" s="788"/>
      <c r="CQ158" s="787"/>
      <c r="CR158" s="787"/>
      <c r="CS158" s="787"/>
      <c r="CT158" s="787"/>
      <c r="CU158" s="795"/>
      <c r="CV158" s="801"/>
      <c r="CX158" s="788"/>
      <c r="CY158" s="787"/>
      <c r="CZ158" s="787"/>
      <c r="DA158" s="787"/>
      <c r="DB158" s="787"/>
      <c r="DC158" s="795"/>
      <c r="DD158" s="801"/>
      <c r="DF158" s="788"/>
      <c r="DG158" s="787"/>
      <c r="DH158" s="787"/>
      <c r="DI158" s="787"/>
      <c r="DJ158" s="787"/>
      <c r="DK158" s="795"/>
      <c r="DL158" s="801"/>
      <c r="DN158" s="788"/>
      <c r="DO158" s="787"/>
      <c r="DP158" s="787"/>
      <c r="DQ158" s="787"/>
      <c r="DR158" s="787"/>
      <c r="DS158" s="795"/>
      <c r="DT158" s="801"/>
      <c r="DV158" s="788"/>
      <c r="DW158" s="787"/>
      <c r="DX158" s="787"/>
      <c r="DY158" s="787"/>
      <c r="DZ158" s="787"/>
      <c r="EA158" s="795"/>
      <c r="EB158" s="801"/>
      <c r="ED158" s="788"/>
      <c r="EE158" s="787"/>
      <c r="EF158" s="787"/>
      <c r="EG158" s="787"/>
      <c r="EH158" s="787"/>
      <c r="EI158" s="795"/>
      <c r="EJ158" s="801"/>
      <c r="EL158" s="788"/>
      <c r="EM158" s="787"/>
      <c r="EN158" s="787"/>
      <c r="EO158" s="787"/>
      <c r="EP158" s="787"/>
      <c r="EQ158" s="795"/>
      <c r="ER158" s="801"/>
      <c r="ET158" s="788"/>
      <c r="EU158" s="787"/>
      <c r="EV158" s="787"/>
      <c r="EW158" s="787"/>
      <c r="EX158" s="787"/>
      <c r="EY158" s="795"/>
      <c r="EZ158" s="801"/>
      <c r="FB158" s="788"/>
      <c r="FC158" s="787"/>
      <c r="FD158" s="787"/>
      <c r="FE158" s="787"/>
      <c r="FF158" s="787"/>
      <c r="FG158" s="795"/>
      <c r="FH158" s="801"/>
      <c r="FJ158" s="788"/>
      <c r="FK158" s="787"/>
      <c r="FL158" s="787"/>
      <c r="FM158" s="787"/>
      <c r="FN158" s="787"/>
      <c r="FO158" s="795"/>
      <c r="FP158" s="801"/>
      <c r="FR158" s="788"/>
      <c r="FS158" s="787"/>
      <c r="FT158" s="787"/>
      <c r="FU158" s="787"/>
      <c r="FV158" s="787"/>
      <c r="FW158" s="795"/>
      <c r="FX158" s="801"/>
      <c r="FZ158" s="788"/>
      <c r="GA158" s="787"/>
      <c r="GB158" s="787"/>
      <c r="GC158" s="787"/>
      <c r="GD158" s="787"/>
      <c r="GE158" s="795"/>
    </row>
    <row r="159" spans="1:187" ht="3.75" customHeight="1" x14ac:dyDescent="0.3">
      <c r="A159" s="798"/>
      <c r="I159" s="850"/>
      <c r="K159" s="868"/>
      <c r="N159" s="788"/>
      <c r="O159" s="787"/>
      <c r="P159" s="787"/>
      <c r="Q159" s="787"/>
      <c r="R159" s="787"/>
      <c r="S159" s="868"/>
      <c r="V159" s="788"/>
      <c r="W159" s="787"/>
      <c r="X159" s="787"/>
      <c r="Y159" s="787"/>
      <c r="Z159" s="787"/>
      <c r="AA159" s="850"/>
      <c r="AB159" s="798"/>
      <c r="AD159" s="788"/>
      <c r="AE159" s="787"/>
      <c r="AF159" s="787"/>
      <c r="AG159" s="787"/>
      <c r="AH159" s="787"/>
      <c r="AI159" s="850"/>
      <c r="AJ159" s="798"/>
      <c r="AL159" s="788"/>
      <c r="AM159" s="787"/>
      <c r="AN159" s="787"/>
      <c r="AO159" s="787"/>
      <c r="AP159" s="787"/>
      <c r="AQ159" s="850"/>
      <c r="AR159" s="798"/>
      <c r="AT159" s="788"/>
      <c r="AU159" s="787"/>
      <c r="AV159" s="787"/>
      <c r="AW159" s="787"/>
      <c r="AX159" s="787"/>
      <c r="AY159" s="850"/>
      <c r="AZ159" s="798"/>
      <c r="BB159" s="788"/>
      <c r="BC159" s="787"/>
      <c r="BD159" s="787"/>
      <c r="BE159" s="787"/>
      <c r="BF159" s="787"/>
      <c r="BG159" s="850"/>
      <c r="BH159" s="798"/>
      <c r="BJ159" s="788"/>
      <c r="BK159" s="787"/>
      <c r="BL159" s="787"/>
      <c r="BM159" s="787"/>
      <c r="BN159" s="787"/>
      <c r="BO159" s="850"/>
      <c r="BP159" s="798"/>
      <c r="BR159" s="788"/>
      <c r="BS159" s="787"/>
      <c r="BT159" s="787"/>
      <c r="BU159" s="787"/>
      <c r="BV159" s="787"/>
      <c r="BW159" s="850"/>
      <c r="BX159" s="798"/>
      <c r="BZ159" s="788"/>
      <c r="CA159" s="787"/>
      <c r="CB159" s="787"/>
      <c r="CC159" s="787"/>
      <c r="CD159" s="787"/>
      <c r="CE159" s="850"/>
      <c r="CF159" s="798"/>
      <c r="CH159" s="788"/>
      <c r="CI159" s="787"/>
      <c r="CJ159" s="787"/>
      <c r="CK159" s="787"/>
      <c r="CL159" s="787"/>
      <c r="CM159" s="850"/>
      <c r="CN159" s="798"/>
      <c r="CP159" s="788"/>
      <c r="CQ159" s="787"/>
      <c r="CR159" s="787"/>
      <c r="CS159" s="787"/>
      <c r="CT159" s="787"/>
      <c r="CU159" s="850"/>
      <c r="CV159" s="798"/>
      <c r="CX159" s="788"/>
      <c r="CY159" s="787"/>
      <c r="CZ159" s="787"/>
      <c r="DA159" s="787"/>
      <c r="DB159" s="787"/>
      <c r="DC159" s="850"/>
      <c r="DD159" s="798"/>
      <c r="DF159" s="788"/>
      <c r="DG159" s="787"/>
      <c r="DH159" s="787"/>
      <c r="DI159" s="787"/>
      <c r="DJ159" s="787"/>
      <c r="DK159" s="850"/>
      <c r="DL159" s="798"/>
      <c r="DN159" s="788"/>
      <c r="DO159" s="787"/>
      <c r="DP159" s="787"/>
      <c r="DQ159" s="787"/>
      <c r="DR159" s="787"/>
      <c r="DS159" s="850"/>
      <c r="DT159" s="798"/>
      <c r="DV159" s="788"/>
      <c r="DW159" s="787"/>
      <c r="DX159" s="787"/>
      <c r="DY159" s="787"/>
      <c r="DZ159" s="787"/>
      <c r="EA159" s="850"/>
      <c r="EB159" s="798"/>
      <c r="ED159" s="788"/>
      <c r="EE159" s="787"/>
      <c r="EF159" s="787"/>
      <c r="EG159" s="787"/>
      <c r="EH159" s="787"/>
      <c r="EI159" s="850"/>
      <c r="EJ159" s="798"/>
      <c r="EL159" s="788"/>
      <c r="EM159" s="787"/>
      <c r="EN159" s="787"/>
      <c r="EO159" s="787"/>
      <c r="EP159" s="787"/>
      <c r="EQ159" s="850"/>
      <c r="ER159" s="798"/>
      <c r="ET159" s="788"/>
      <c r="EU159" s="787"/>
      <c r="EV159" s="787"/>
      <c r="EW159" s="787"/>
      <c r="EX159" s="787"/>
      <c r="EY159" s="850"/>
      <c r="EZ159" s="798"/>
      <c r="FB159" s="788"/>
      <c r="FC159" s="787"/>
      <c r="FD159" s="787"/>
      <c r="FE159" s="787"/>
      <c r="FF159" s="787"/>
      <c r="FG159" s="850"/>
      <c r="FH159" s="798"/>
      <c r="FJ159" s="788"/>
      <c r="FK159" s="787"/>
      <c r="FL159" s="787"/>
      <c r="FM159" s="787"/>
      <c r="FN159" s="787"/>
      <c r="FO159" s="850"/>
      <c r="FP159" s="798"/>
      <c r="FR159" s="788"/>
      <c r="FS159" s="787"/>
      <c r="FT159" s="787"/>
      <c r="FU159" s="787"/>
      <c r="FV159" s="787"/>
      <c r="FW159" s="850"/>
      <c r="FX159" s="798"/>
      <c r="FZ159" s="788"/>
      <c r="GA159" s="787"/>
      <c r="GB159" s="787"/>
      <c r="GC159" s="787"/>
      <c r="GD159" s="787"/>
      <c r="GE159" s="850"/>
    </row>
    <row r="160" spans="1:187" ht="13.5" customHeight="1" x14ac:dyDescent="0.3">
      <c r="A160" s="798" t="s">
        <v>96</v>
      </c>
      <c r="D160" s="788" t="s">
        <v>4</v>
      </c>
      <c r="F160" s="787" t="str">
        <f>F7</f>
        <v>MES:</v>
      </c>
      <c r="G160" s="787" t="str">
        <f>G7</f>
        <v>ABRIL</v>
      </c>
      <c r="H160" s="787" t="str">
        <f>H126</f>
        <v xml:space="preserve">                                VIGENCIA FISCAL:      2018</v>
      </c>
      <c r="I160" s="795"/>
      <c r="K160" s="787"/>
      <c r="N160" s="788"/>
      <c r="O160" s="787"/>
      <c r="P160" s="787"/>
      <c r="Q160" s="787"/>
      <c r="R160" s="787"/>
      <c r="S160" s="787"/>
      <c r="V160" s="788"/>
      <c r="W160" s="787"/>
      <c r="X160" s="787"/>
      <c r="Y160" s="787"/>
      <c r="Z160" s="787"/>
      <c r="AA160" s="795"/>
      <c r="AB160" s="798"/>
      <c r="AD160" s="788"/>
      <c r="AE160" s="787"/>
      <c r="AF160" s="787"/>
      <c r="AG160" s="787"/>
      <c r="AH160" s="787"/>
      <c r="AI160" s="795"/>
      <c r="AJ160" s="798"/>
      <c r="AL160" s="788"/>
      <c r="AM160" s="787"/>
      <c r="AN160" s="787"/>
      <c r="AO160" s="787"/>
      <c r="AP160" s="787"/>
      <c r="AQ160" s="795"/>
      <c r="AR160" s="798"/>
      <c r="AT160" s="788"/>
      <c r="AU160" s="787"/>
      <c r="AV160" s="787"/>
      <c r="AW160" s="787"/>
      <c r="AX160" s="787"/>
      <c r="AY160" s="795"/>
      <c r="AZ160" s="798"/>
      <c r="BB160" s="788"/>
      <c r="BC160" s="787"/>
      <c r="BD160" s="787"/>
      <c r="BE160" s="787"/>
      <c r="BF160" s="787"/>
      <c r="BG160" s="795"/>
      <c r="BH160" s="798"/>
      <c r="BJ160" s="788"/>
      <c r="BK160" s="787"/>
      <c r="BL160" s="787"/>
      <c r="BM160" s="787"/>
      <c r="BN160" s="787"/>
      <c r="BO160" s="795"/>
      <c r="BP160" s="798"/>
      <c r="BR160" s="788"/>
      <c r="BS160" s="787"/>
      <c r="BT160" s="787"/>
      <c r="BU160" s="787"/>
      <c r="BV160" s="787"/>
      <c r="BW160" s="795"/>
      <c r="BX160" s="798"/>
      <c r="BZ160" s="788"/>
      <c r="CA160" s="787"/>
      <c r="CB160" s="787"/>
      <c r="CC160" s="787"/>
      <c r="CD160" s="787"/>
      <c r="CE160" s="795"/>
      <c r="CF160" s="798"/>
      <c r="CH160" s="788"/>
      <c r="CI160" s="787"/>
      <c r="CJ160" s="787"/>
      <c r="CK160" s="787"/>
      <c r="CL160" s="787"/>
      <c r="CM160" s="795"/>
      <c r="CN160" s="798"/>
      <c r="CP160" s="788"/>
      <c r="CQ160" s="787"/>
      <c r="CR160" s="787"/>
      <c r="CS160" s="787"/>
      <c r="CT160" s="787"/>
      <c r="CU160" s="795"/>
      <c r="CV160" s="798"/>
      <c r="CX160" s="788"/>
      <c r="CY160" s="787"/>
      <c r="CZ160" s="787"/>
      <c r="DA160" s="787"/>
      <c r="DB160" s="787"/>
      <c r="DC160" s="795"/>
      <c r="DD160" s="798"/>
      <c r="DF160" s="788"/>
      <c r="DG160" s="787"/>
      <c r="DH160" s="787"/>
      <c r="DI160" s="787"/>
      <c r="DJ160" s="787"/>
      <c r="DK160" s="795"/>
      <c r="DL160" s="798"/>
      <c r="DN160" s="788"/>
      <c r="DO160" s="787"/>
      <c r="DP160" s="787"/>
      <c r="DQ160" s="787"/>
      <c r="DR160" s="787"/>
      <c r="DS160" s="795"/>
      <c r="DT160" s="798"/>
      <c r="DV160" s="788"/>
      <c r="DW160" s="787"/>
      <c r="DX160" s="787"/>
      <c r="DY160" s="787"/>
      <c r="DZ160" s="787"/>
      <c r="EA160" s="795"/>
      <c r="EB160" s="798"/>
      <c r="ED160" s="788"/>
      <c r="EE160" s="787"/>
      <c r="EF160" s="787"/>
      <c r="EG160" s="787"/>
      <c r="EH160" s="787"/>
      <c r="EI160" s="795"/>
      <c r="EJ160" s="798"/>
      <c r="EL160" s="788"/>
      <c r="EM160" s="787"/>
      <c r="EN160" s="787"/>
      <c r="EO160" s="787"/>
      <c r="EP160" s="787"/>
      <c r="EQ160" s="795"/>
      <c r="ER160" s="798"/>
      <c r="ET160" s="788"/>
      <c r="EU160" s="787"/>
      <c r="EV160" s="787"/>
      <c r="EW160" s="787"/>
      <c r="EX160" s="787"/>
      <c r="EY160" s="795"/>
      <c r="EZ160" s="798"/>
      <c r="FB160" s="788"/>
      <c r="FC160" s="787"/>
      <c r="FD160" s="787"/>
      <c r="FE160" s="787"/>
      <c r="FF160" s="787"/>
      <c r="FG160" s="795"/>
      <c r="FH160" s="798"/>
      <c r="FJ160" s="788"/>
      <c r="FK160" s="787"/>
      <c r="FL160" s="787"/>
      <c r="FM160" s="787"/>
      <c r="FN160" s="787"/>
      <c r="FO160" s="795"/>
      <c r="FP160" s="798"/>
      <c r="FR160" s="788"/>
      <c r="FS160" s="787"/>
      <c r="FT160" s="787"/>
      <c r="FU160" s="787"/>
      <c r="FV160" s="787"/>
      <c r="FW160" s="795"/>
      <c r="FX160" s="798"/>
      <c r="FZ160" s="788"/>
      <c r="GA160" s="787"/>
      <c r="GB160" s="787"/>
      <c r="GC160" s="787"/>
      <c r="GD160" s="787"/>
      <c r="GE160" s="795"/>
    </row>
    <row r="161" spans="1:187" ht="11.25" customHeight="1" thickBot="1" x14ac:dyDescent="0.35">
      <c r="A161" s="798"/>
      <c r="I161" s="795"/>
      <c r="K161" s="787"/>
      <c r="N161" s="788"/>
      <c r="O161" s="787"/>
      <c r="P161" s="787"/>
      <c r="Q161" s="787"/>
      <c r="R161" s="787"/>
      <c r="S161" s="787"/>
      <c r="V161" s="788"/>
      <c r="W161" s="787"/>
      <c r="X161" s="787"/>
      <c r="Y161" s="787"/>
      <c r="Z161" s="787"/>
      <c r="AA161" s="795"/>
      <c r="AB161" s="798"/>
      <c r="AD161" s="788"/>
      <c r="AE161" s="787"/>
      <c r="AF161" s="787"/>
      <c r="AG161" s="787"/>
      <c r="AH161" s="787"/>
      <c r="AI161" s="795"/>
      <c r="AJ161" s="798"/>
      <c r="AL161" s="788"/>
      <c r="AM161" s="787"/>
      <c r="AN161" s="787"/>
      <c r="AO161" s="787"/>
      <c r="AP161" s="787"/>
      <c r="AQ161" s="795"/>
      <c r="AR161" s="798"/>
      <c r="AT161" s="788"/>
      <c r="AU161" s="787"/>
      <c r="AV161" s="787"/>
      <c r="AW161" s="787"/>
      <c r="AX161" s="787"/>
      <c r="AY161" s="795"/>
      <c r="AZ161" s="798"/>
      <c r="BB161" s="788"/>
      <c r="BC161" s="787"/>
      <c r="BD161" s="787"/>
      <c r="BE161" s="787"/>
      <c r="BF161" s="787"/>
      <c r="BG161" s="795"/>
      <c r="BH161" s="798"/>
      <c r="BJ161" s="788"/>
      <c r="BK161" s="787"/>
      <c r="BL161" s="787"/>
      <c r="BM161" s="787"/>
      <c r="BN161" s="787"/>
      <c r="BO161" s="795"/>
      <c r="BP161" s="798"/>
      <c r="BR161" s="788"/>
      <c r="BS161" s="787"/>
      <c r="BT161" s="787"/>
      <c r="BU161" s="787"/>
      <c r="BV161" s="787"/>
      <c r="BW161" s="795"/>
      <c r="BX161" s="798"/>
      <c r="BZ161" s="788"/>
      <c r="CA161" s="787"/>
      <c r="CB161" s="787"/>
      <c r="CC161" s="787"/>
      <c r="CD161" s="787"/>
      <c r="CE161" s="795"/>
      <c r="CF161" s="798"/>
      <c r="CH161" s="788"/>
      <c r="CI161" s="787"/>
      <c r="CJ161" s="787"/>
      <c r="CK161" s="787"/>
      <c r="CL161" s="787"/>
      <c r="CM161" s="795"/>
      <c r="CN161" s="798"/>
      <c r="CP161" s="788"/>
      <c r="CQ161" s="787"/>
      <c r="CR161" s="787"/>
      <c r="CS161" s="787"/>
      <c r="CT161" s="787"/>
      <c r="CU161" s="795"/>
      <c r="CV161" s="798"/>
      <c r="CX161" s="788"/>
      <c r="CY161" s="787"/>
      <c r="CZ161" s="787"/>
      <c r="DA161" s="787"/>
      <c r="DB161" s="787"/>
      <c r="DC161" s="795"/>
      <c r="DD161" s="798"/>
      <c r="DF161" s="788"/>
      <c r="DG161" s="787"/>
      <c r="DH161" s="787"/>
      <c r="DI161" s="787"/>
      <c r="DJ161" s="787"/>
      <c r="DK161" s="795"/>
      <c r="DL161" s="798"/>
      <c r="DN161" s="788"/>
      <c r="DO161" s="787"/>
      <c r="DP161" s="787"/>
      <c r="DQ161" s="787"/>
      <c r="DR161" s="787"/>
      <c r="DS161" s="795"/>
      <c r="DT161" s="798"/>
      <c r="DV161" s="788"/>
      <c r="DW161" s="787"/>
      <c r="DX161" s="787"/>
      <c r="DY161" s="787"/>
      <c r="DZ161" s="787"/>
      <c r="EA161" s="795"/>
      <c r="EB161" s="798"/>
      <c r="ED161" s="788"/>
      <c r="EE161" s="787"/>
      <c r="EF161" s="787"/>
      <c r="EG161" s="787"/>
      <c r="EH161" s="787"/>
      <c r="EI161" s="795"/>
      <c r="EJ161" s="798"/>
      <c r="EL161" s="788"/>
      <c r="EM161" s="787"/>
      <c r="EN161" s="787"/>
      <c r="EO161" s="787"/>
      <c r="EP161" s="787"/>
      <c r="EQ161" s="795"/>
      <c r="ER161" s="798"/>
      <c r="ET161" s="788"/>
      <c r="EU161" s="787"/>
      <c r="EV161" s="787"/>
      <c r="EW161" s="787"/>
      <c r="EX161" s="787"/>
      <c r="EY161" s="795"/>
      <c r="EZ161" s="798"/>
      <c r="FB161" s="788"/>
      <c r="FC161" s="787"/>
      <c r="FD161" s="787"/>
      <c r="FE161" s="787"/>
      <c r="FF161" s="787"/>
      <c r="FG161" s="795"/>
      <c r="FH161" s="798"/>
      <c r="FJ161" s="788"/>
      <c r="FK161" s="787"/>
      <c r="FL161" s="787"/>
      <c r="FM161" s="787"/>
      <c r="FN161" s="787"/>
      <c r="FO161" s="795"/>
      <c r="FP161" s="798"/>
      <c r="FR161" s="788"/>
      <c r="FS161" s="787"/>
      <c r="FT161" s="787"/>
      <c r="FU161" s="787"/>
      <c r="FV161" s="787"/>
      <c r="FW161" s="795"/>
      <c r="FX161" s="798"/>
      <c r="FZ161" s="788"/>
      <c r="GA161" s="787"/>
      <c r="GB161" s="787"/>
      <c r="GC161" s="787"/>
      <c r="GD161" s="787"/>
      <c r="GE161" s="795"/>
    </row>
    <row r="162" spans="1:187" ht="27" customHeight="1" thickBot="1" x14ac:dyDescent="0.35">
      <c r="A162" s="844" t="s">
        <v>228</v>
      </c>
      <c r="B162" s="843" t="s">
        <v>227</v>
      </c>
      <c r="C162" s="843" t="s">
        <v>226</v>
      </c>
      <c r="D162" s="843" t="s">
        <v>225</v>
      </c>
      <c r="E162" s="842" t="s">
        <v>224</v>
      </c>
      <c r="F162" s="842" t="s">
        <v>101</v>
      </c>
      <c r="G162" s="842" t="s">
        <v>102</v>
      </c>
      <c r="H162" s="842" t="s">
        <v>103</v>
      </c>
      <c r="I162" s="841" t="s">
        <v>195</v>
      </c>
    </row>
    <row r="163" spans="1:187" ht="48" customHeight="1" x14ac:dyDescent="0.3">
      <c r="A163" s="833" t="s">
        <v>242</v>
      </c>
      <c r="B163" s="832">
        <v>11</v>
      </c>
      <c r="C163" s="832" t="s">
        <v>148</v>
      </c>
      <c r="D163" s="831" t="s">
        <v>155</v>
      </c>
      <c r="E163" s="830">
        <v>212606904462</v>
      </c>
      <c r="F163" s="830">
        <v>212606904462</v>
      </c>
      <c r="G163" s="830">
        <v>212606904462</v>
      </c>
      <c r="H163" s="830">
        <v>0</v>
      </c>
      <c r="I163" s="829">
        <v>0</v>
      </c>
    </row>
    <row r="164" spans="1:187" ht="79.5" customHeight="1" x14ac:dyDescent="0.3">
      <c r="A164" s="833" t="s">
        <v>241</v>
      </c>
      <c r="B164" s="832">
        <v>10</v>
      </c>
      <c r="C164" s="832" t="s">
        <v>148</v>
      </c>
      <c r="D164" s="831" t="s">
        <v>156</v>
      </c>
      <c r="E164" s="830">
        <v>33978918312</v>
      </c>
      <c r="F164" s="830">
        <v>33978918312</v>
      </c>
      <c r="G164" s="830">
        <v>33978918312</v>
      </c>
      <c r="H164" s="830">
        <v>0</v>
      </c>
      <c r="I164" s="829">
        <v>0</v>
      </c>
    </row>
    <row r="165" spans="1:187" ht="79.5" customHeight="1" x14ac:dyDescent="0.3">
      <c r="A165" s="833" t="s">
        <v>241</v>
      </c>
      <c r="B165" s="832">
        <v>11</v>
      </c>
      <c r="C165" s="832" t="s">
        <v>148</v>
      </c>
      <c r="D165" s="831" t="s">
        <v>156</v>
      </c>
      <c r="E165" s="830">
        <v>53538055370</v>
      </c>
      <c r="F165" s="830">
        <v>53538055370</v>
      </c>
      <c r="G165" s="830">
        <v>53538055370</v>
      </c>
      <c r="H165" s="830">
        <v>0</v>
      </c>
      <c r="I165" s="829">
        <v>0</v>
      </c>
    </row>
    <row r="166" spans="1:187" ht="33.75" customHeight="1" x14ac:dyDescent="0.3">
      <c r="A166" s="833" t="s">
        <v>240</v>
      </c>
      <c r="B166" s="832">
        <v>11</v>
      </c>
      <c r="C166" s="832" t="s">
        <v>148</v>
      </c>
      <c r="D166" s="831" t="s">
        <v>76</v>
      </c>
      <c r="E166" s="867">
        <v>125048722958</v>
      </c>
      <c r="F166" s="830">
        <v>125048722958</v>
      </c>
      <c r="G166" s="830">
        <v>0</v>
      </c>
      <c r="H166" s="830">
        <v>0</v>
      </c>
      <c r="I166" s="829">
        <v>0</v>
      </c>
    </row>
    <row r="167" spans="1:187" ht="63.6" customHeight="1" x14ac:dyDescent="0.3">
      <c r="A167" s="833" t="s">
        <v>239</v>
      </c>
      <c r="B167" s="832">
        <v>10</v>
      </c>
      <c r="C167" s="832" t="s">
        <v>148</v>
      </c>
      <c r="D167" s="831" t="s">
        <v>202</v>
      </c>
      <c r="E167" s="867">
        <v>63211773697</v>
      </c>
      <c r="F167" s="830">
        <v>63211773697</v>
      </c>
      <c r="G167" s="830">
        <v>63211773697</v>
      </c>
      <c r="H167" s="830">
        <v>0</v>
      </c>
      <c r="I167" s="829">
        <v>0</v>
      </c>
    </row>
    <row r="168" spans="1:187" ht="49.2" customHeight="1" x14ac:dyDescent="0.3">
      <c r="A168" s="833" t="s">
        <v>238</v>
      </c>
      <c r="B168" s="832">
        <v>10</v>
      </c>
      <c r="C168" s="832" t="s">
        <v>148</v>
      </c>
      <c r="D168" s="831" t="s">
        <v>203</v>
      </c>
      <c r="E168" s="867">
        <v>96414711092</v>
      </c>
      <c r="F168" s="830">
        <v>96414711092</v>
      </c>
      <c r="G168" s="830">
        <v>96414711092</v>
      </c>
      <c r="H168" s="830">
        <v>0</v>
      </c>
      <c r="I168" s="829">
        <v>0</v>
      </c>
    </row>
    <row r="169" spans="1:187" ht="82.5" customHeight="1" x14ac:dyDescent="0.3">
      <c r="A169" s="833" t="s">
        <v>237</v>
      </c>
      <c r="B169" s="832">
        <v>10</v>
      </c>
      <c r="C169" s="832" t="s">
        <v>148</v>
      </c>
      <c r="D169" s="831" t="s">
        <v>204</v>
      </c>
      <c r="E169" s="867">
        <v>44822399836</v>
      </c>
      <c r="F169" s="830">
        <v>44822399836</v>
      </c>
      <c r="G169" s="830">
        <v>44822399836</v>
      </c>
      <c r="H169" s="830">
        <v>0</v>
      </c>
      <c r="I169" s="829">
        <v>0</v>
      </c>
    </row>
    <row r="170" spans="1:187" ht="48.75" customHeight="1" x14ac:dyDescent="0.3">
      <c r="A170" s="833" t="s">
        <v>236</v>
      </c>
      <c r="B170" s="832">
        <v>10</v>
      </c>
      <c r="C170" s="832" t="s">
        <v>148</v>
      </c>
      <c r="D170" s="831" t="s">
        <v>205</v>
      </c>
      <c r="E170" s="867">
        <v>19917325962</v>
      </c>
      <c r="F170" s="830">
        <v>19917325962</v>
      </c>
      <c r="G170" s="830">
        <v>19917325962</v>
      </c>
      <c r="H170" s="830">
        <v>0</v>
      </c>
      <c r="I170" s="829">
        <v>0</v>
      </c>
    </row>
    <row r="171" spans="1:187" ht="51" customHeight="1" x14ac:dyDescent="0.3">
      <c r="A171" s="833" t="s">
        <v>235</v>
      </c>
      <c r="B171" s="832">
        <v>10</v>
      </c>
      <c r="C171" s="832" t="s">
        <v>148</v>
      </c>
      <c r="D171" s="831" t="s">
        <v>206</v>
      </c>
      <c r="E171" s="867">
        <v>35168493659</v>
      </c>
      <c r="F171" s="830">
        <v>35168493659</v>
      </c>
      <c r="G171" s="830">
        <v>35168493659</v>
      </c>
      <c r="H171" s="830">
        <v>0</v>
      </c>
      <c r="I171" s="829">
        <v>0</v>
      </c>
    </row>
    <row r="172" spans="1:187" ht="69" customHeight="1" x14ac:dyDescent="0.3">
      <c r="A172" s="833" t="s">
        <v>234</v>
      </c>
      <c r="B172" s="832">
        <v>10</v>
      </c>
      <c r="C172" s="832" t="s">
        <v>148</v>
      </c>
      <c r="D172" s="831" t="s">
        <v>207</v>
      </c>
      <c r="E172" s="867">
        <v>23977095422</v>
      </c>
      <c r="F172" s="830">
        <v>23977095422</v>
      </c>
      <c r="G172" s="830">
        <v>23977095422</v>
      </c>
      <c r="H172" s="830">
        <v>0</v>
      </c>
      <c r="I172" s="829">
        <v>0</v>
      </c>
    </row>
    <row r="173" spans="1:187" ht="43.5" customHeight="1" x14ac:dyDescent="0.3">
      <c r="A173" s="833" t="s">
        <v>233</v>
      </c>
      <c r="B173" s="832">
        <v>20</v>
      </c>
      <c r="C173" s="832" t="s">
        <v>217</v>
      </c>
      <c r="D173" s="831" t="s">
        <v>75</v>
      </c>
      <c r="E173" s="867">
        <v>38046000000</v>
      </c>
      <c r="F173" s="830">
        <v>0</v>
      </c>
      <c r="G173" s="830">
        <v>0</v>
      </c>
      <c r="H173" s="830">
        <v>0</v>
      </c>
      <c r="I173" s="829">
        <v>0</v>
      </c>
    </row>
    <row r="174" spans="1:187" ht="69.75" customHeight="1" x14ac:dyDescent="0.3">
      <c r="A174" s="833" t="s">
        <v>232</v>
      </c>
      <c r="B174" s="832">
        <v>10</v>
      </c>
      <c r="C174" s="832" t="s">
        <v>148</v>
      </c>
      <c r="D174" s="831" t="s">
        <v>208</v>
      </c>
      <c r="E174" s="867">
        <v>13016958191</v>
      </c>
      <c r="F174" s="830">
        <v>13016958191</v>
      </c>
      <c r="G174" s="830">
        <v>13016958191</v>
      </c>
      <c r="H174" s="830">
        <v>0</v>
      </c>
      <c r="I174" s="829">
        <v>0</v>
      </c>
    </row>
    <row r="175" spans="1:187" ht="13.5" customHeight="1" x14ac:dyDescent="0.3">
      <c r="A175" s="839">
        <v>2404</v>
      </c>
      <c r="B175" s="837"/>
      <c r="C175" s="837"/>
      <c r="D175" s="836" t="s">
        <v>157</v>
      </c>
      <c r="E175" s="835">
        <f>+E176</f>
        <v>143833689253</v>
      </c>
      <c r="F175" s="835">
        <f>+F176</f>
        <v>92371881587</v>
      </c>
      <c r="G175" s="835">
        <f>+G176</f>
        <v>91967975360</v>
      </c>
      <c r="H175" s="835">
        <f>+H176</f>
        <v>22688170172</v>
      </c>
      <c r="I175" s="834">
        <f>+I176</f>
        <v>22688170172</v>
      </c>
    </row>
    <row r="176" spans="1:187" ht="13.5" customHeight="1" x14ac:dyDescent="0.3">
      <c r="A176" s="838" t="s">
        <v>231</v>
      </c>
      <c r="B176" s="837"/>
      <c r="C176" s="837"/>
      <c r="D176" s="836" t="s">
        <v>73</v>
      </c>
      <c r="E176" s="835">
        <f>SUM(E177:E178)</f>
        <v>143833689253</v>
      </c>
      <c r="F176" s="835">
        <f>SUM(F177:F178)</f>
        <v>92371881587</v>
      </c>
      <c r="G176" s="835">
        <f>SUM(G177:G178)</f>
        <v>91967975360</v>
      </c>
      <c r="H176" s="835">
        <f>SUM(H177:H178)</f>
        <v>22688170172</v>
      </c>
      <c r="I176" s="834">
        <f>SUM(I177:I178)</f>
        <v>22688170172</v>
      </c>
    </row>
    <row r="177" spans="1:9" ht="47.25" customHeight="1" x14ac:dyDescent="0.3">
      <c r="A177" s="833" t="s">
        <v>230</v>
      </c>
      <c r="B177" s="832">
        <v>11</v>
      </c>
      <c r="C177" s="865"/>
      <c r="D177" s="831" t="s">
        <v>77</v>
      </c>
      <c r="E177" s="830">
        <v>41383000000</v>
      </c>
      <c r="F177" s="830">
        <v>0</v>
      </c>
      <c r="G177" s="830">
        <v>0</v>
      </c>
      <c r="H177" s="830">
        <v>0</v>
      </c>
      <c r="I177" s="829">
        <v>0</v>
      </c>
    </row>
    <row r="178" spans="1:9" ht="45" customHeight="1" x14ac:dyDescent="0.3">
      <c r="A178" s="833" t="s">
        <v>230</v>
      </c>
      <c r="B178" s="832">
        <v>20</v>
      </c>
      <c r="C178" s="865"/>
      <c r="D178" s="831" t="s">
        <v>77</v>
      </c>
      <c r="E178" s="830">
        <v>102450689253</v>
      </c>
      <c r="F178" s="830">
        <v>92371881587</v>
      </c>
      <c r="G178" s="830">
        <v>91967975360</v>
      </c>
      <c r="H178" s="867">
        <v>22688170172</v>
      </c>
      <c r="I178" s="866">
        <v>22688170172</v>
      </c>
    </row>
    <row r="179" spans="1:9" ht="15.6" x14ac:dyDescent="0.3">
      <c r="A179" s="839">
        <v>2405</v>
      </c>
      <c r="B179" s="865"/>
      <c r="C179" s="865"/>
      <c r="D179" s="836" t="s">
        <v>158</v>
      </c>
      <c r="E179" s="835">
        <f>+E180</f>
        <v>1872000000</v>
      </c>
      <c r="F179" s="835">
        <f>+F180</f>
        <v>999090321</v>
      </c>
      <c r="G179" s="835">
        <f>+G180</f>
        <v>987434121</v>
      </c>
      <c r="H179" s="835">
        <f>+H180</f>
        <v>182636175.22</v>
      </c>
      <c r="I179" s="834">
        <f>+I180</f>
        <v>182636175.22</v>
      </c>
    </row>
    <row r="180" spans="1:9" ht="16.5" customHeight="1" thickBot="1" x14ac:dyDescent="0.35">
      <c r="A180" s="864" t="s">
        <v>229</v>
      </c>
      <c r="B180" s="863"/>
      <c r="C180" s="863"/>
      <c r="D180" s="862" t="s">
        <v>73</v>
      </c>
      <c r="E180" s="861">
        <f>+E191</f>
        <v>1872000000</v>
      </c>
      <c r="F180" s="861">
        <f>+F191</f>
        <v>999090321</v>
      </c>
      <c r="G180" s="861">
        <f>+G191</f>
        <v>987434121</v>
      </c>
      <c r="H180" s="861">
        <f>+H191</f>
        <v>182636175.22</v>
      </c>
      <c r="I180" s="860">
        <f>+I191</f>
        <v>182636175.22</v>
      </c>
    </row>
    <row r="181" spans="1:9" ht="6" customHeight="1" thickBot="1" x14ac:dyDescent="0.35">
      <c r="A181" s="859"/>
      <c r="B181" s="859"/>
      <c r="C181" s="859"/>
      <c r="D181" s="858"/>
      <c r="E181" s="803"/>
      <c r="F181" s="803"/>
      <c r="G181" s="803"/>
      <c r="H181" s="803"/>
      <c r="I181" s="803"/>
    </row>
    <row r="182" spans="1:9" s="851" customFormat="1" x14ac:dyDescent="0.3">
      <c r="A182" s="857" t="s">
        <v>1</v>
      </c>
      <c r="B182" s="856"/>
      <c r="C182" s="856"/>
      <c r="D182" s="856"/>
      <c r="E182" s="856"/>
      <c r="F182" s="856"/>
      <c r="G182" s="856"/>
      <c r="H182" s="856"/>
      <c r="I182" s="855"/>
    </row>
    <row r="183" spans="1:9" s="851" customFormat="1" ht="12" customHeight="1" x14ac:dyDescent="0.3">
      <c r="A183" s="854" t="s">
        <v>95</v>
      </c>
      <c r="B183" s="853"/>
      <c r="C183" s="853"/>
      <c r="D183" s="853"/>
      <c r="E183" s="853"/>
      <c r="F183" s="853"/>
      <c r="G183" s="853"/>
      <c r="H183" s="853"/>
      <c r="I183" s="852"/>
    </row>
    <row r="184" spans="1:9" ht="1.5" hidden="1" customHeight="1" x14ac:dyDescent="0.3">
      <c r="A184" s="798"/>
      <c r="I184" s="795"/>
    </row>
    <row r="185" spans="1:9" ht="12" customHeight="1" x14ac:dyDescent="0.3">
      <c r="A185" s="801" t="s">
        <v>0</v>
      </c>
      <c r="I185" s="795"/>
    </row>
    <row r="186" spans="1:9" ht="2.25" hidden="1" customHeight="1" x14ac:dyDescent="0.3">
      <c r="A186" s="798"/>
      <c r="I186" s="850"/>
    </row>
    <row r="187" spans="1:9" ht="15.75" customHeight="1" thickBot="1" x14ac:dyDescent="0.35">
      <c r="A187" s="798" t="s">
        <v>96</v>
      </c>
      <c r="D187" s="788" t="s">
        <v>4</v>
      </c>
      <c r="F187" s="787" t="str">
        <f>F126</f>
        <v>MES:</v>
      </c>
      <c r="G187" s="787" t="str">
        <f>G7</f>
        <v>ABRIL</v>
      </c>
      <c r="H187" s="787" t="str">
        <f>H160</f>
        <v xml:space="preserve">                                VIGENCIA FISCAL:      2018</v>
      </c>
      <c r="I187" s="795"/>
    </row>
    <row r="188" spans="1:9" ht="3" hidden="1" customHeight="1" thickBot="1" x14ac:dyDescent="0.35">
      <c r="A188" s="798"/>
      <c r="I188" s="795"/>
    </row>
    <row r="189" spans="1:9" ht="15" customHeight="1" thickBot="1" x14ac:dyDescent="0.35">
      <c r="A189" s="849"/>
      <c r="B189" s="848"/>
      <c r="C189" s="848"/>
      <c r="D189" s="847"/>
      <c r="E189" s="846"/>
      <c r="F189" s="846"/>
      <c r="G189" s="846"/>
      <c r="H189" s="846"/>
      <c r="I189" s="845"/>
    </row>
    <row r="190" spans="1:9" ht="27.75" customHeight="1" thickBot="1" x14ac:dyDescent="0.35">
      <c r="A190" s="844" t="s">
        <v>228</v>
      </c>
      <c r="B190" s="843" t="s">
        <v>227</v>
      </c>
      <c r="C190" s="843" t="s">
        <v>226</v>
      </c>
      <c r="D190" s="843" t="s">
        <v>225</v>
      </c>
      <c r="E190" s="842" t="s">
        <v>224</v>
      </c>
      <c r="F190" s="842" t="s">
        <v>101</v>
      </c>
      <c r="G190" s="842" t="s">
        <v>102</v>
      </c>
      <c r="H190" s="842" t="s">
        <v>103</v>
      </c>
      <c r="I190" s="841" t="s">
        <v>195</v>
      </c>
    </row>
    <row r="191" spans="1:9" ht="29.4" customHeight="1" x14ac:dyDescent="0.3">
      <c r="A191" s="833" t="s">
        <v>223</v>
      </c>
      <c r="B191" s="832">
        <v>20</v>
      </c>
      <c r="C191" s="832" t="s">
        <v>217</v>
      </c>
      <c r="D191" s="840" t="s">
        <v>78</v>
      </c>
      <c r="E191" s="830">
        <v>1872000000</v>
      </c>
      <c r="F191" s="830">
        <v>999090321</v>
      </c>
      <c r="G191" s="830">
        <v>987434121</v>
      </c>
      <c r="H191" s="830">
        <v>182636175.22</v>
      </c>
      <c r="I191" s="829">
        <v>182636175.22</v>
      </c>
    </row>
    <row r="192" spans="1:9" ht="29.25" customHeight="1" x14ac:dyDescent="0.3">
      <c r="A192" s="839">
        <v>2499</v>
      </c>
      <c r="B192" s="837"/>
      <c r="C192" s="837"/>
      <c r="D192" s="836" t="s">
        <v>159</v>
      </c>
      <c r="E192" s="835">
        <f>+E193</f>
        <v>55498157998</v>
      </c>
      <c r="F192" s="835">
        <f>+F193</f>
        <v>47247356946.43</v>
      </c>
      <c r="G192" s="835">
        <f>+G193</f>
        <v>42806400622.43</v>
      </c>
      <c r="H192" s="835">
        <f>+H193</f>
        <v>8144730634.8400002</v>
      </c>
      <c r="I192" s="834">
        <f>+I193</f>
        <v>8144730634.8400002</v>
      </c>
    </row>
    <row r="193" spans="1:9" ht="16.5" customHeight="1" x14ac:dyDescent="0.3">
      <c r="A193" s="838" t="s">
        <v>222</v>
      </c>
      <c r="B193" s="837"/>
      <c r="C193" s="837"/>
      <c r="D193" s="836" t="s">
        <v>73</v>
      </c>
      <c r="E193" s="835">
        <f>SUM(E194:E198)</f>
        <v>55498157998</v>
      </c>
      <c r="F193" s="835">
        <f>SUM(F194:F198)</f>
        <v>47247356946.43</v>
      </c>
      <c r="G193" s="835">
        <f>SUM(G194:G198)</f>
        <v>42806400622.43</v>
      </c>
      <c r="H193" s="835">
        <f>SUM(H194:H198)</f>
        <v>8144730634.8400002</v>
      </c>
      <c r="I193" s="834">
        <f>SUM(I194:I198)</f>
        <v>8144730634.8400002</v>
      </c>
    </row>
    <row r="194" spans="1:9" ht="30.75" customHeight="1" x14ac:dyDescent="0.3">
      <c r="A194" s="833" t="s">
        <v>221</v>
      </c>
      <c r="B194" s="832">
        <v>20</v>
      </c>
      <c r="C194" s="832" t="s">
        <v>217</v>
      </c>
      <c r="D194" s="831" t="s">
        <v>80</v>
      </c>
      <c r="E194" s="830">
        <v>7072782774</v>
      </c>
      <c r="F194" s="830">
        <v>6815522764</v>
      </c>
      <c r="G194" s="830">
        <v>6528131104</v>
      </c>
      <c r="H194" s="830">
        <v>1087661027</v>
      </c>
      <c r="I194" s="829">
        <v>1087661027</v>
      </c>
    </row>
    <row r="195" spans="1:9" ht="33.75" customHeight="1" x14ac:dyDescent="0.3">
      <c r="A195" s="833" t="s">
        <v>221</v>
      </c>
      <c r="B195" s="832">
        <v>21</v>
      </c>
      <c r="C195" s="832" t="s">
        <v>217</v>
      </c>
      <c r="D195" s="831" t="s">
        <v>80</v>
      </c>
      <c r="E195" s="830">
        <v>19800000000</v>
      </c>
      <c r="F195" s="830">
        <v>18749024176</v>
      </c>
      <c r="G195" s="830">
        <v>16349024176</v>
      </c>
      <c r="H195" s="830">
        <v>1022066441</v>
      </c>
      <c r="I195" s="829">
        <v>1022066441</v>
      </c>
    </row>
    <row r="196" spans="1:9" ht="47.4" customHeight="1" x14ac:dyDescent="0.3">
      <c r="A196" s="833" t="s">
        <v>220</v>
      </c>
      <c r="B196" s="832">
        <v>20</v>
      </c>
      <c r="C196" s="832" t="s">
        <v>217</v>
      </c>
      <c r="D196" s="831" t="s">
        <v>160</v>
      </c>
      <c r="E196" s="830">
        <v>150000000</v>
      </c>
      <c r="F196" s="830">
        <v>0</v>
      </c>
      <c r="G196" s="830">
        <v>0</v>
      </c>
      <c r="H196" s="830">
        <v>0</v>
      </c>
      <c r="I196" s="829">
        <v>0</v>
      </c>
    </row>
    <row r="197" spans="1:9" ht="61.95" customHeight="1" x14ac:dyDescent="0.3">
      <c r="A197" s="833" t="s">
        <v>219</v>
      </c>
      <c r="B197" s="832">
        <v>21</v>
      </c>
      <c r="C197" s="832" t="s">
        <v>217</v>
      </c>
      <c r="D197" s="831" t="s">
        <v>79</v>
      </c>
      <c r="E197" s="830">
        <v>3372038700</v>
      </c>
      <c r="F197" s="830">
        <v>1695819417.4300001</v>
      </c>
      <c r="G197" s="830">
        <v>1560383845.4300001</v>
      </c>
      <c r="H197" s="830">
        <v>437200902</v>
      </c>
      <c r="I197" s="829">
        <v>437200902</v>
      </c>
    </row>
    <row r="198" spans="1:9" ht="33.6" customHeight="1" thickBot="1" x14ac:dyDescent="0.35">
      <c r="A198" s="833" t="s">
        <v>218</v>
      </c>
      <c r="B198" s="832">
        <v>20</v>
      </c>
      <c r="C198" s="832" t="s">
        <v>217</v>
      </c>
      <c r="D198" s="831" t="s">
        <v>161</v>
      </c>
      <c r="E198" s="830">
        <v>25103336524</v>
      </c>
      <c r="F198" s="830">
        <v>19986990589</v>
      </c>
      <c r="G198" s="830">
        <v>18368861497</v>
      </c>
      <c r="H198" s="830">
        <v>5597802264.8400002</v>
      </c>
      <c r="I198" s="829">
        <v>5597802264.8400002</v>
      </c>
    </row>
    <row r="199" spans="1:9" ht="15" customHeight="1" thickBot="1" x14ac:dyDescent="0.35">
      <c r="A199" s="828" t="s">
        <v>162</v>
      </c>
      <c r="B199" s="827"/>
      <c r="C199" s="826"/>
      <c r="D199" s="825"/>
      <c r="E199" s="824">
        <f>+E141+E137+E11</f>
        <v>2246240643789</v>
      </c>
      <c r="F199" s="824">
        <f>+F141+F137+F11</f>
        <v>1737936598663.5898</v>
      </c>
      <c r="G199" s="824">
        <f>+G11+G137+G141</f>
        <v>1575823540467.1499</v>
      </c>
      <c r="H199" s="824">
        <f>+H141+H137+H11</f>
        <v>337408632278.76001</v>
      </c>
      <c r="I199" s="823">
        <f>+I141+I137+I11</f>
        <v>306836719759.76001</v>
      </c>
    </row>
    <row r="200" spans="1:9" ht="12" customHeight="1" x14ac:dyDescent="0.3">
      <c r="A200" s="822"/>
      <c r="B200" s="821"/>
      <c r="C200" s="821"/>
      <c r="D200" s="820"/>
      <c r="E200" s="819"/>
      <c r="F200" s="818"/>
      <c r="G200" s="817"/>
      <c r="H200" s="817"/>
      <c r="I200" s="816"/>
    </row>
    <row r="201" spans="1:9" ht="18.600000000000001" customHeight="1" x14ac:dyDescent="0.3">
      <c r="A201" s="815" t="s">
        <v>212</v>
      </c>
      <c r="B201" s="814"/>
      <c r="C201" s="814"/>
      <c r="D201" s="813"/>
      <c r="E201" s="812"/>
      <c r="F201" s="812"/>
      <c r="G201" s="811"/>
      <c r="H201" s="811"/>
      <c r="I201" s="810"/>
    </row>
    <row r="202" spans="1:9" ht="18.600000000000001" customHeight="1" x14ac:dyDescent="0.3">
      <c r="A202" s="815" t="s">
        <v>215</v>
      </c>
      <c r="B202" s="814"/>
      <c r="C202" s="814"/>
      <c r="D202" s="813"/>
      <c r="E202" s="812"/>
      <c r="F202" s="812"/>
      <c r="G202" s="811"/>
      <c r="H202" s="811"/>
      <c r="I202" s="810"/>
    </row>
    <row r="203" spans="1:9" ht="18.600000000000001" customHeight="1" x14ac:dyDescent="0.3">
      <c r="A203" s="809" t="s">
        <v>214</v>
      </c>
      <c r="B203" s="808"/>
      <c r="C203" s="808"/>
      <c r="D203" s="807"/>
      <c r="E203" s="806"/>
      <c r="F203" s="806"/>
      <c r="G203" s="805"/>
      <c r="H203" s="805"/>
      <c r="I203" s="804"/>
    </row>
    <row r="204" spans="1:9" ht="18.600000000000001" customHeight="1" x14ac:dyDescent="0.3">
      <c r="A204" s="815" t="s">
        <v>216</v>
      </c>
      <c r="B204" s="814"/>
      <c r="C204" s="814"/>
      <c r="D204" s="813"/>
      <c r="E204" s="812"/>
      <c r="F204" s="812"/>
      <c r="G204" s="811"/>
      <c r="H204" s="811"/>
      <c r="I204" s="810"/>
    </row>
    <row r="205" spans="1:9" ht="18.600000000000001" customHeight="1" x14ac:dyDescent="0.3">
      <c r="A205" s="815" t="s">
        <v>215</v>
      </c>
      <c r="B205" s="814"/>
      <c r="C205" s="814"/>
      <c r="D205" s="813"/>
      <c r="E205" s="812"/>
      <c r="F205" s="812"/>
      <c r="G205" s="811"/>
      <c r="H205" s="811"/>
      <c r="I205" s="810"/>
    </row>
    <row r="206" spans="1:9" ht="18.600000000000001" customHeight="1" x14ac:dyDescent="0.3">
      <c r="A206" s="809" t="s">
        <v>214</v>
      </c>
      <c r="B206" s="808"/>
      <c r="C206" s="808"/>
      <c r="D206" s="807"/>
      <c r="E206" s="806"/>
      <c r="F206" s="806"/>
      <c r="G206" s="805"/>
      <c r="H206" s="805"/>
      <c r="I206" s="804"/>
    </row>
    <row r="207" spans="1:9" ht="18.600000000000001" customHeight="1" x14ac:dyDescent="0.3">
      <c r="A207" s="798"/>
      <c r="G207" s="803"/>
      <c r="H207" s="803"/>
      <c r="I207" s="795"/>
    </row>
    <row r="208" spans="1:9" ht="30.6" customHeight="1" x14ac:dyDescent="0.3">
      <c r="A208" s="798"/>
      <c r="D208" s="788" t="s">
        <v>163</v>
      </c>
      <c r="E208" s="802"/>
      <c r="F208" s="786"/>
      <c r="G208" s="803" t="s">
        <v>164</v>
      </c>
      <c r="H208" s="803"/>
      <c r="I208" s="795"/>
    </row>
    <row r="209" spans="1:9" x14ac:dyDescent="0.3">
      <c r="A209" s="801"/>
      <c r="D209" s="797" t="s">
        <v>192</v>
      </c>
      <c r="E209" s="786"/>
      <c r="F209" s="802"/>
      <c r="G209" s="796" t="s">
        <v>165</v>
      </c>
      <c r="I209" s="795"/>
    </row>
    <row r="210" spans="1:9" x14ac:dyDescent="0.3">
      <c r="A210" s="801"/>
      <c r="D210" s="797" t="s">
        <v>166</v>
      </c>
      <c r="E210" s="802"/>
      <c r="F210" s="786"/>
      <c r="G210" s="796" t="s">
        <v>167</v>
      </c>
      <c r="I210" s="800"/>
    </row>
    <row r="211" spans="1:9" x14ac:dyDescent="0.3">
      <c r="A211" s="801"/>
      <c r="D211" s="797"/>
      <c r="E211" s="786"/>
      <c r="F211" s="786"/>
      <c r="G211" s="796"/>
      <c r="I211" s="800"/>
    </row>
    <row r="212" spans="1:9" ht="16.5" hidden="1" customHeight="1" x14ac:dyDescent="0.3">
      <c r="A212" s="798"/>
      <c r="E212" s="796"/>
      <c r="I212" s="795"/>
    </row>
    <row r="213" spans="1:9" ht="16.5" hidden="1" customHeight="1" thickBot="1" x14ac:dyDescent="0.35">
      <c r="A213" s="798"/>
      <c r="E213" s="796"/>
      <c r="F213" s="786"/>
      <c r="I213" s="795"/>
    </row>
    <row r="214" spans="1:9" ht="16.5" customHeight="1" x14ac:dyDescent="0.3">
      <c r="A214" s="798"/>
      <c r="E214" s="796"/>
      <c r="F214" s="786"/>
      <c r="I214" s="795"/>
    </row>
    <row r="215" spans="1:9" ht="16.5" customHeight="1" x14ac:dyDescent="0.3">
      <c r="A215" s="798"/>
      <c r="E215" s="796"/>
      <c r="F215" s="786"/>
      <c r="I215" s="795"/>
    </row>
    <row r="216" spans="1:9" x14ac:dyDescent="0.3">
      <c r="A216" s="798"/>
      <c r="E216" s="796"/>
      <c r="F216" s="786"/>
      <c r="I216" s="795"/>
    </row>
    <row r="217" spans="1:9" ht="2.25" customHeight="1" x14ac:dyDescent="0.3">
      <c r="A217" s="798"/>
      <c r="E217" s="796"/>
      <c r="F217" s="786"/>
      <c r="I217" s="795"/>
    </row>
    <row r="218" spans="1:9" x14ac:dyDescent="0.3">
      <c r="A218" s="798"/>
      <c r="D218" s="799" t="s">
        <v>164</v>
      </c>
      <c r="E218" s="796" t="s">
        <v>164</v>
      </c>
      <c r="F218" s="786"/>
      <c r="G218" s="796" t="s">
        <v>164</v>
      </c>
      <c r="I218" s="795"/>
    </row>
    <row r="219" spans="1:9" ht="12.75" customHeight="1" x14ac:dyDescent="0.3">
      <c r="A219" s="798"/>
      <c r="D219" s="797" t="s">
        <v>168</v>
      </c>
      <c r="E219" s="796" t="s">
        <v>169</v>
      </c>
      <c r="F219" s="786"/>
      <c r="G219" s="796" t="s">
        <v>91</v>
      </c>
      <c r="I219" s="795"/>
    </row>
    <row r="220" spans="1:9" ht="17.25" customHeight="1" thickBot="1" x14ac:dyDescent="0.35">
      <c r="A220" s="794"/>
      <c r="B220" s="792"/>
      <c r="C220" s="792"/>
      <c r="D220" s="793" t="s">
        <v>170</v>
      </c>
      <c r="E220" s="791" t="s">
        <v>171</v>
      </c>
      <c r="F220" s="792"/>
      <c r="G220" s="791" t="s">
        <v>172</v>
      </c>
      <c r="H220" s="790"/>
      <c r="I220" s="789"/>
    </row>
  </sheetData>
  <mergeCells count="35">
    <mergeCell ref="A182:I182"/>
    <mergeCell ref="A183:I183"/>
    <mergeCell ref="A199:D199"/>
    <mergeCell ref="EJ156:EQ156"/>
    <mergeCell ref="ER156:EY156"/>
    <mergeCell ref="EZ156:FG156"/>
    <mergeCell ref="AR156:AY156"/>
    <mergeCell ref="AZ156:BG156"/>
    <mergeCell ref="BH156:BO156"/>
    <mergeCell ref="BP156:BW156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BX156:CE156"/>
    <mergeCell ref="CF156:CM156"/>
    <mergeCell ref="L156:S156"/>
    <mergeCell ref="T156:AA156"/>
    <mergeCell ref="AB156:AI156"/>
    <mergeCell ref="AJ156:AQ156"/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AJ33" sqref="AJ33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729" t="s">
        <v>1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1"/>
    </row>
    <row r="4" spans="1:15" x14ac:dyDescent="0.3">
      <c r="A4" s="729" t="s">
        <v>173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1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755"/>
      <c r="B10" s="756"/>
      <c r="C10" s="756"/>
      <c r="D10" s="756"/>
      <c r="E10" s="756"/>
      <c r="F10" s="756"/>
      <c r="G10" s="756"/>
      <c r="H10" s="756"/>
      <c r="I10" s="756"/>
      <c r="J10" s="756"/>
      <c r="K10" s="756"/>
      <c r="L10" s="756"/>
      <c r="M10" s="757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726" t="s">
        <v>1</v>
      </c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8"/>
    </row>
    <row r="40" spans="1:15" x14ac:dyDescent="0.3">
      <c r="A40" s="729" t="s">
        <v>173</v>
      </c>
      <c r="B40" s="730"/>
      <c r="C40" s="730"/>
      <c r="D40" s="730"/>
      <c r="E40" s="730"/>
      <c r="F40" s="730"/>
      <c r="G40" s="730"/>
      <c r="H40" s="730"/>
      <c r="I40" s="730"/>
      <c r="J40" s="730"/>
      <c r="K40" s="730"/>
      <c r="L40" s="730"/>
      <c r="M40" s="731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758"/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60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799999999999997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753" t="s">
        <v>184</v>
      </c>
      <c r="B59" s="754"/>
      <c r="C59" s="754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J33" sqref="J33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735" t="s">
        <v>1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7"/>
    </row>
    <row r="4" spans="1:15" x14ac:dyDescent="0.3">
      <c r="A4" s="735" t="s">
        <v>173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7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763"/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5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738" t="s">
        <v>1</v>
      </c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40"/>
    </row>
    <row r="40" spans="1:15" x14ac:dyDescent="0.3">
      <c r="A40" s="735" t="s">
        <v>173</v>
      </c>
      <c r="B40" s="736"/>
      <c r="C40" s="736"/>
      <c r="D40" s="736"/>
      <c r="E40" s="736"/>
      <c r="F40" s="736"/>
      <c r="G40" s="736"/>
      <c r="H40" s="736"/>
      <c r="I40" s="736"/>
      <c r="J40" s="736"/>
      <c r="K40" s="736"/>
      <c r="L40" s="736"/>
      <c r="M40" s="737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766"/>
      <c r="B46" s="767"/>
      <c r="C46" s="767"/>
      <c r="D46" s="767"/>
      <c r="E46" s="767"/>
      <c r="F46" s="767"/>
      <c r="G46" s="767"/>
      <c r="H46" s="767"/>
      <c r="I46" s="767"/>
      <c r="J46" s="767"/>
      <c r="K46" s="767"/>
      <c r="L46" s="767"/>
      <c r="M46" s="768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799999999999997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761" t="s">
        <v>184</v>
      </c>
      <c r="B59" s="762"/>
      <c r="C59" s="762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771" t="s">
        <v>1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3"/>
    </row>
    <row r="4" spans="1:15" x14ac:dyDescent="0.3">
      <c r="A4" s="771" t="s">
        <v>173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3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774"/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6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777" t="s">
        <v>1</v>
      </c>
      <c r="B39" s="778"/>
      <c r="C39" s="778"/>
      <c r="D39" s="778"/>
      <c r="E39" s="778"/>
      <c r="F39" s="778"/>
      <c r="G39" s="778"/>
      <c r="H39" s="778"/>
      <c r="I39" s="778"/>
      <c r="J39" s="778"/>
      <c r="K39" s="778"/>
      <c r="L39" s="778"/>
      <c r="M39" s="779"/>
    </row>
    <row r="40" spans="1:15" x14ac:dyDescent="0.3">
      <c r="A40" s="771" t="s">
        <v>173</v>
      </c>
      <c r="B40" s="772"/>
      <c r="C40" s="772"/>
      <c r="D40" s="772"/>
      <c r="E40" s="772"/>
      <c r="F40" s="772"/>
      <c r="G40" s="772"/>
      <c r="H40" s="772"/>
      <c r="I40" s="772"/>
      <c r="J40" s="772"/>
      <c r="K40" s="772"/>
      <c r="L40" s="772"/>
      <c r="M40" s="773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780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2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799999999999997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769" t="s">
        <v>184</v>
      </c>
      <c r="B59" s="770"/>
      <c r="C59" s="770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808" customWidth="1"/>
    <col min="2" max="2" width="6.6640625" style="921" customWidth="1"/>
    <col min="3" max="3" width="49.88671875" style="808" customWidth="1"/>
    <col min="4" max="4" width="21.88671875" style="808" customWidth="1"/>
    <col min="5" max="5" width="18.5546875" style="922" customWidth="1"/>
    <col min="6" max="6" width="21.33203125" style="806" customWidth="1"/>
    <col min="7" max="7" width="17.88671875" style="806" hidden="1" customWidth="1"/>
    <col min="8" max="8" width="21" style="806" hidden="1" customWidth="1"/>
    <col min="9" max="9" width="1.109375" style="806" hidden="1" customWidth="1"/>
    <col min="10" max="10" width="20" style="806" customWidth="1"/>
    <col min="11" max="12" width="17.44140625" style="806" hidden="1" customWidth="1"/>
    <col min="13" max="13" width="23.5546875" style="806" customWidth="1"/>
    <col min="14" max="14" width="2.6640625" style="808" customWidth="1"/>
    <col min="15" max="15" width="19.5546875" style="808" hidden="1" customWidth="1"/>
    <col min="16" max="16" width="15.44140625" style="808" hidden="1" customWidth="1"/>
    <col min="17" max="34" width="0" style="808" hidden="1" customWidth="1"/>
    <col min="35" max="35" width="13.44140625" style="808" customWidth="1"/>
    <col min="36" max="256" width="11.44140625" style="808"/>
    <col min="257" max="257" width="14.5546875" style="808" customWidth="1"/>
    <col min="258" max="258" width="6.6640625" style="808" customWidth="1"/>
    <col min="259" max="259" width="49.88671875" style="808" customWidth="1"/>
    <col min="260" max="260" width="21.88671875" style="808" customWidth="1"/>
    <col min="261" max="261" width="18.5546875" style="808" customWidth="1"/>
    <col min="262" max="262" width="21.33203125" style="808" customWidth="1"/>
    <col min="263" max="265" width="0" style="808" hidden="1" customWidth="1"/>
    <col min="266" max="266" width="20" style="808" customWidth="1"/>
    <col min="267" max="268" width="0" style="808" hidden="1" customWidth="1"/>
    <col min="269" max="269" width="23.5546875" style="808" customWidth="1"/>
    <col min="270" max="270" width="2.6640625" style="808" customWidth="1"/>
    <col min="271" max="290" width="0" style="808" hidden="1" customWidth="1"/>
    <col min="291" max="291" width="13.44140625" style="808" customWidth="1"/>
    <col min="292" max="512" width="11.44140625" style="808"/>
    <col min="513" max="513" width="14.5546875" style="808" customWidth="1"/>
    <col min="514" max="514" width="6.6640625" style="808" customWidth="1"/>
    <col min="515" max="515" width="49.88671875" style="808" customWidth="1"/>
    <col min="516" max="516" width="21.88671875" style="808" customWidth="1"/>
    <col min="517" max="517" width="18.5546875" style="808" customWidth="1"/>
    <col min="518" max="518" width="21.33203125" style="808" customWidth="1"/>
    <col min="519" max="521" width="0" style="808" hidden="1" customWidth="1"/>
    <col min="522" max="522" width="20" style="808" customWidth="1"/>
    <col min="523" max="524" width="0" style="808" hidden="1" customWidth="1"/>
    <col min="525" max="525" width="23.5546875" style="808" customWidth="1"/>
    <col min="526" max="526" width="2.6640625" style="808" customWidth="1"/>
    <col min="527" max="546" width="0" style="808" hidden="1" customWidth="1"/>
    <col min="547" max="547" width="13.44140625" style="808" customWidth="1"/>
    <col min="548" max="768" width="11.44140625" style="808"/>
    <col min="769" max="769" width="14.5546875" style="808" customWidth="1"/>
    <col min="770" max="770" width="6.6640625" style="808" customWidth="1"/>
    <col min="771" max="771" width="49.88671875" style="808" customWidth="1"/>
    <col min="772" max="772" width="21.88671875" style="808" customWidth="1"/>
    <col min="773" max="773" width="18.5546875" style="808" customWidth="1"/>
    <col min="774" max="774" width="21.33203125" style="808" customWidth="1"/>
    <col min="775" max="777" width="0" style="808" hidden="1" customWidth="1"/>
    <col min="778" max="778" width="20" style="808" customWidth="1"/>
    <col min="779" max="780" width="0" style="808" hidden="1" customWidth="1"/>
    <col min="781" max="781" width="23.5546875" style="808" customWidth="1"/>
    <col min="782" max="782" width="2.6640625" style="808" customWidth="1"/>
    <col min="783" max="802" width="0" style="808" hidden="1" customWidth="1"/>
    <col min="803" max="803" width="13.44140625" style="808" customWidth="1"/>
    <col min="804" max="1024" width="11.44140625" style="808"/>
    <col min="1025" max="1025" width="14.5546875" style="808" customWidth="1"/>
    <col min="1026" max="1026" width="6.6640625" style="808" customWidth="1"/>
    <col min="1027" max="1027" width="49.88671875" style="808" customWidth="1"/>
    <col min="1028" max="1028" width="21.88671875" style="808" customWidth="1"/>
    <col min="1029" max="1029" width="18.5546875" style="808" customWidth="1"/>
    <col min="1030" max="1030" width="21.33203125" style="808" customWidth="1"/>
    <col min="1031" max="1033" width="0" style="808" hidden="1" customWidth="1"/>
    <col min="1034" max="1034" width="20" style="808" customWidth="1"/>
    <col min="1035" max="1036" width="0" style="808" hidden="1" customWidth="1"/>
    <col min="1037" max="1037" width="23.5546875" style="808" customWidth="1"/>
    <col min="1038" max="1038" width="2.6640625" style="808" customWidth="1"/>
    <col min="1039" max="1058" width="0" style="808" hidden="1" customWidth="1"/>
    <col min="1059" max="1059" width="13.44140625" style="808" customWidth="1"/>
    <col min="1060" max="1280" width="11.44140625" style="808"/>
    <col min="1281" max="1281" width="14.5546875" style="808" customWidth="1"/>
    <col min="1282" max="1282" width="6.6640625" style="808" customWidth="1"/>
    <col min="1283" max="1283" width="49.88671875" style="808" customWidth="1"/>
    <col min="1284" max="1284" width="21.88671875" style="808" customWidth="1"/>
    <col min="1285" max="1285" width="18.5546875" style="808" customWidth="1"/>
    <col min="1286" max="1286" width="21.33203125" style="808" customWidth="1"/>
    <col min="1287" max="1289" width="0" style="808" hidden="1" customWidth="1"/>
    <col min="1290" max="1290" width="20" style="808" customWidth="1"/>
    <col min="1291" max="1292" width="0" style="808" hidden="1" customWidth="1"/>
    <col min="1293" max="1293" width="23.5546875" style="808" customWidth="1"/>
    <col min="1294" max="1294" width="2.6640625" style="808" customWidth="1"/>
    <col min="1295" max="1314" width="0" style="808" hidden="1" customWidth="1"/>
    <col min="1315" max="1315" width="13.44140625" style="808" customWidth="1"/>
    <col min="1316" max="1536" width="11.44140625" style="808"/>
    <col min="1537" max="1537" width="14.5546875" style="808" customWidth="1"/>
    <col min="1538" max="1538" width="6.6640625" style="808" customWidth="1"/>
    <col min="1539" max="1539" width="49.88671875" style="808" customWidth="1"/>
    <col min="1540" max="1540" width="21.88671875" style="808" customWidth="1"/>
    <col min="1541" max="1541" width="18.5546875" style="808" customWidth="1"/>
    <col min="1542" max="1542" width="21.33203125" style="808" customWidth="1"/>
    <col min="1543" max="1545" width="0" style="808" hidden="1" customWidth="1"/>
    <col min="1546" max="1546" width="20" style="808" customWidth="1"/>
    <col min="1547" max="1548" width="0" style="808" hidden="1" customWidth="1"/>
    <col min="1549" max="1549" width="23.5546875" style="808" customWidth="1"/>
    <col min="1550" max="1550" width="2.6640625" style="808" customWidth="1"/>
    <col min="1551" max="1570" width="0" style="808" hidden="1" customWidth="1"/>
    <col min="1571" max="1571" width="13.44140625" style="808" customWidth="1"/>
    <col min="1572" max="1792" width="11.44140625" style="808"/>
    <col min="1793" max="1793" width="14.5546875" style="808" customWidth="1"/>
    <col min="1794" max="1794" width="6.6640625" style="808" customWidth="1"/>
    <col min="1795" max="1795" width="49.88671875" style="808" customWidth="1"/>
    <col min="1796" max="1796" width="21.88671875" style="808" customWidth="1"/>
    <col min="1797" max="1797" width="18.5546875" style="808" customWidth="1"/>
    <col min="1798" max="1798" width="21.33203125" style="808" customWidth="1"/>
    <col min="1799" max="1801" width="0" style="808" hidden="1" customWidth="1"/>
    <col min="1802" max="1802" width="20" style="808" customWidth="1"/>
    <col min="1803" max="1804" width="0" style="808" hidden="1" customWidth="1"/>
    <col min="1805" max="1805" width="23.5546875" style="808" customWidth="1"/>
    <col min="1806" max="1806" width="2.6640625" style="808" customWidth="1"/>
    <col min="1807" max="1826" width="0" style="808" hidden="1" customWidth="1"/>
    <col min="1827" max="1827" width="13.44140625" style="808" customWidth="1"/>
    <col min="1828" max="2048" width="11.44140625" style="808"/>
    <col min="2049" max="2049" width="14.5546875" style="808" customWidth="1"/>
    <col min="2050" max="2050" width="6.6640625" style="808" customWidth="1"/>
    <col min="2051" max="2051" width="49.88671875" style="808" customWidth="1"/>
    <col min="2052" max="2052" width="21.88671875" style="808" customWidth="1"/>
    <col min="2053" max="2053" width="18.5546875" style="808" customWidth="1"/>
    <col min="2054" max="2054" width="21.33203125" style="808" customWidth="1"/>
    <col min="2055" max="2057" width="0" style="808" hidden="1" customWidth="1"/>
    <col min="2058" max="2058" width="20" style="808" customWidth="1"/>
    <col min="2059" max="2060" width="0" style="808" hidden="1" customWidth="1"/>
    <col min="2061" max="2061" width="23.5546875" style="808" customWidth="1"/>
    <col min="2062" max="2062" width="2.6640625" style="808" customWidth="1"/>
    <col min="2063" max="2082" width="0" style="808" hidden="1" customWidth="1"/>
    <col min="2083" max="2083" width="13.44140625" style="808" customWidth="1"/>
    <col min="2084" max="2304" width="11.44140625" style="808"/>
    <col min="2305" max="2305" width="14.5546875" style="808" customWidth="1"/>
    <col min="2306" max="2306" width="6.6640625" style="808" customWidth="1"/>
    <col min="2307" max="2307" width="49.88671875" style="808" customWidth="1"/>
    <col min="2308" max="2308" width="21.88671875" style="808" customWidth="1"/>
    <col min="2309" max="2309" width="18.5546875" style="808" customWidth="1"/>
    <col min="2310" max="2310" width="21.33203125" style="808" customWidth="1"/>
    <col min="2311" max="2313" width="0" style="808" hidden="1" customWidth="1"/>
    <col min="2314" max="2314" width="20" style="808" customWidth="1"/>
    <col min="2315" max="2316" width="0" style="808" hidden="1" customWidth="1"/>
    <col min="2317" max="2317" width="23.5546875" style="808" customWidth="1"/>
    <col min="2318" max="2318" width="2.6640625" style="808" customWidth="1"/>
    <col min="2319" max="2338" width="0" style="808" hidden="1" customWidth="1"/>
    <col min="2339" max="2339" width="13.44140625" style="808" customWidth="1"/>
    <col min="2340" max="2560" width="11.44140625" style="808"/>
    <col min="2561" max="2561" width="14.5546875" style="808" customWidth="1"/>
    <col min="2562" max="2562" width="6.6640625" style="808" customWidth="1"/>
    <col min="2563" max="2563" width="49.88671875" style="808" customWidth="1"/>
    <col min="2564" max="2564" width="21.88671875" style="808" customWidth="1"/>
    <col min="2565" max="2565" width="18.5546875" style="808" customWidth="1"/>
    <col min="2566" max="2566" width="21.33203125" style="808" customWidth="1"/>
    <col min="2567" max="2569" width="0" style="808" hidden="1" customWidth="1"/>
    <col min="2570" max="2570" width="20" style="808" customWidth="1"/>
    <col min="2571" max="2572" width="0" style="808" hidden="1" customWidth="1"/>
    <col min="2573" max="2573" width="23.5546875" style="808" customWidth="1"/>
    <col min="2574" max="2574" width="2.6640625" style="808" customWidth="1"/>
    <col min="2575" max="2594" width="0" style="808" hidden="1" customWidth="1"/>
    <col min="2595" max="2595" width="13.44140625" style="808" customWidth="1"/>
    <col min="2596" max="2816" width="11.44140625" style="808"/>
    <col min="2817" max="2817" width="14.5546875" style="808" customWidth="1"/>
    <col min="2818" max="2818" width="6.6640625" style="808" customWidth="1"/>
    <col min="2819" max="2819" width="49.88671875" style="808" customWidth="1"/>
    <col min="2820" max="2820" width="21.88671875" style="808" customWidth="1"/>
    <col min="2821" max="2821" width="18.5546875" style="808" customWidth="1"/>
    <col min="2822" max="2822" width="21.33203125" style="808" customWidth="1"/>
    <col min="2823" max="2825" width="0" style="808" hidden="1" customWidth="1"/>
    <col min="2826" max="2826" width="20" style="808" customWidth="1"/>
    <col min="2827" max="2828" width="0" style="808" hidden="1" customWidth="1"/>
    <col min="2829" max="2829" width="23.5546875" style="808" customWidth="1"/>
    <col min="2830" max="2830" width="2.6640625" style="808" customWidth="1"/>
    <col min="2831" max="2850" width="0" style="808" hidden="1" customWidth="1"/>
    <col min="2851" max="2851" width="13.44140625" style="808" customWidth="1"/>
    <col min="2852" max="3072" width="11.44140625" style="808"/>
    <col min="3073" max="3073" width="14.5546875" style="808" customWidth="1"/>
    <col min="3074" max="3074" width="6.6640625" style="808" customWidth="1"/>
    <col min="3075" max="3075" width="49.88671875" style="808" customWidth="1"/>
    <col min="3076" max="3076" width="21.88671875" style="808" customWidth="1"/>
    <col min="3077" max="3077" width="18.5546875" style="808" customWidth="1"/>
    <col min="3078" max="3078" width="21.33203125" style="808" customWidth="1"/>
    <col min="3079" max="3081" width="0" style="808" hidden="1" customWidth="1"/>
    <col min="3082" max="3082" width="20" style="808" customWidth="1"/>
    <col min="3083" max="3084" width="0" style="808" hidden="1" customWidth="1"/>
    <col min="3085" max="3085" width="23.5546875" style="808" customWidth="1"/>
    <col min="3086" max="3086" width="2.6640625" style="808" customWidth="1"/>
    <col min="3087" max="3106" width="0" style="808" hidden="1" customWidth="1"/>
    <col min="3107" max="3107" width="13.44140625" style="808" customWidth="1"/>
    <col min="3108" max="3328" width="11.44140625" style="808"/>
    <col min="3329" max="3329" width="14.5546875" style="808" customWidth="1"/>
    <col min="3330" max="3330" width="6.6640625" style="808" customWidth="1"/>
    <col min="3331" max="3331" width="49.88671875" style="808" customWidth="1"/>
    <col min="3332" max="3332" width="21.88671875" style="808" customWidth="1"/>
    <col min="3333" max="3333" width="18.5546875" style="808" customWidth="1"/>
    <col min="3334" max="3334" width="21.33203125" style="808" customWidth="1"/>
    <col min="3335" max="3337" width="0" style="808" hidden="1" customWidth="1"/>
    <col min="3338" max="3338" width="20" style="808" customWidth="1"/>
    <col min="3339" max="3340" width="0" style="808" hidden="1" customWidth="1"/>
    <col min="3341" max="3341" width="23.5546875" style="808" customWidth="1"/>
    <col min="3342" max="3342" width="2.6640625" style="808" customWidth="1"/>
    <col min="3343" max="3362" width="0" style="808" hidden="1" customWidth="1"/>
    <col min="3363" max="3363" width="13.44140625" style="808" customWidth="1"/>
    <col min="3364" max="3584" width="11.44140625" style="808"/>
    <col min="3585" max="3585" width="14.5546875" style="808" customWidth="1"/>
    <col min="3586" max="3586" width="6.6640625" style="808" customWidth="1"/>
    <col min="3587" max="3587" width="49.88671875" style="808" customWidth="1"/>
    <col min="3588" max="3588" width="21.88671875" style="808" customWidth="1"/>
    <col min="3589" max="3589" width="18.5546875" style="808" customWidth="1"/>
    <col min="3590" max="3590" width="21.33203125" style="808" customWidth="1"/>
    <col min="3591" max="3593" width="0" style="808" hidden="1" customWidth="1"/>
    <col min="3594" max="3594" width="20" style="808" customWidth="1"/>
    <col min="3595" max="3596" width="0" style="808" hidden="1" customWidth="1"/>
    <col min="3597" max="3597" width="23.5546875" style="808" customWidth="1"/>
    <col min="3598" max="3598" width="2.6640625" style="808" customWidth="1"/>
    <col min="3599" max="3618" width="0" style="808" hidden="1" customWidth="1"/>
    <col min="3619" max="3619" width="13.44140625" style="808" customWidth="1"/>
    <col min="3620" max="3840" width="11.44140625" style="808"/>
    <col min="3841" max="3841" width="14.5546875" style="808" customWidth="1"/>
    <col min="3842" max="3842" width="6.6640625" style="808" customWidth="1"/>
    <col min="3843" max="3843" width="49.88671875" style="808" customWidth="1"/>
    <col min="3844" max="3844" width="21.88671875" style="808" customWidth="1"/>
    <col min="3845" max="3845" width="18.5546875" style="808" customWidth="1"/>
    <col min="3846" max="3846" width="21.33203125" style="808" customWidth="1"/>
    <col min="3847" max="3849" width="0" style="808" hidden="1" customWidth="1"/>
    <col min="3850" max="3850" width="20" style="808" customWidth="1"/>
    <col min="3851" max="3852" width="0" style="808" hidden="1" customWidth="1"/>
    <col min="3853" max="3853" width="23.5546875" style="808" customWidth="1"/>
    <col min="3854" max="3854" width="2.6640625" style="808" customWidth="1"/>
    <col min="3855" max="3874" width="0" style="808" hidden="1" customWidth="1"/>
    <col min="3875" max="3875" width="13.44140625" style="808" customWidth="1"/>
    <col min="3876" max="4096" width="11.44140625" style="808"/>
    <col min="4097" max="4097" width="14.5546875" style="808" customWidth="1"/>
    <col min="4098" max="4098" width="6.6640625" style="808" customWidth="1"/>
    <col min="4099" max="4099" width="49.88671875" style="808" customWidth="1"/>
    <col min="4100" max="4100" width="21.88671875" style="808" customWidth="1"/>
    <col min="4101" max="4101" width="18.5546875" style="808" customWidth="1"/>
    <col min="4102" max="4102" width="21.33203125" style="808" customWidth="1"/>
    <col min="4103" max="4105" width="0" style="808" hidden="1" customWidth="1"/>
    <col min="4106" max="4106" width="20" style="808" customWidth="1"/>
    <col min="4107" max="4108" width="0" style="808" hidden="1" customWidth="1"/>
    <col min="4109" max="4109" width="23.5546875" style="808" customWidth="1"/>
    <col min="4110" max="4110" width="2.6640625" style="808" customWidth="1"/>
    <col min="4111" max="4130" width="0" style="808" hidden="1" customWidth="1"/>
    <col min="4131" max="4131" width="13.44140625" style="808" customWidth="1"/>
    <col min="4132" max="4352" width="11.44140625" style="808"/>
    <col min="4353" max="4353" width="14.5546875" style="808" customWidth="1"/>
    <col min="4354" max="4354" width="6.6640625" style="808" customWidth="1"/>
    <col min="4355" max="4355" width="49.88671875" style="808" customWidth="1"/>
    <col min="4356" max="4356" width="21.88671875" style="808" customWidth="1"/>
    <col min="4357" max="4357" width="18.5546875" style="808" customWidth="1"/>
    <col min="4358" max="4358" width="21.33203125" style="808" customWidth="1"/>
    <col min="4359" max="4361" width="0" style="808" hidden="1" customWidth="1"/>
    <col min="4362" max="4362" width="20" style="808" customWidth="1"/>
    <col min="4363" max="4364" width="0" style="808" hidden="1" customWidth="1"/>
    <col min="4365" max="4365" width="23.5546875" style="808" customWidth="1"/>
    <col min="4366" max="4366" width="2.6640625" style="808" customWidth="1"/>
    <col min="4367" max="4386" width="0" style="808" hidden="1" customWidth="1"/>
    <col min="4387" max="4387" width="13.44140625" style="808" customWidth="1"/>
    <col min="4388" max="4608" width="11.44140625" style="808"/>
    <col min="4609" max="4609" width="14.5546875" style="808" customWidth="1"/>
    <col min="4610" max="4610" width="6.6640625" style="808" customWidth="1"/>
    <col min="4611" max="4611" width="49.88671875" style="808" customWidth="1"/>
    <col min="4612" max="4612" width="21.88671875" style="808" customWidth="1"/>
    <col min="4613" max="4613" width="18.5546875" style="808" customWidth="1"/>
    <col min="4614" max="4614" width="21.33203125" style="808" customWidth="1"/>
    <col min="4615" max="4617" width="0" style="808" hidden="1" customWidth="1"/>
    <col min="4618" max="4618" width="20" style="808" customWidth="1"/>
    <col min="4619" max="4620" width="0" style="808" hidden="1" customWidth="1"/>
    <col min="4621" max="4621" width="23.5546875" style="808" customWidth="1"/>
    <col min="4622" max="4622" width="2.6640625" style="808" customWidth="1"/>
    <col min="4623" max="4642" width="0" style="808" hidden="1" customWidth="1"/>
    <col min="4643" max="4643" width="13.44140625" style="808" customWidth="1"/>
    <col min="4644" max="4864" width="11.44140625" style="808"/>
    <col min="4865" max="4865" width="14.5546875" style="808" customWidth="1"/>
    <col min="4866" max="4866" width="6.6640625" style="808" customWidth="1"/>
    <col min="4867" max="4867" width="49.88671875" style="808" customWidth="1"/>
    <col min="4868" max="4868" width="21.88671875" style="808" customWidth="1"/>
    <col min="4869" max="4869" width="18.5546875" style="808" customWidth="1"/>
    <col min="4870" max="4870" width="21.33203125" style="808" customWidth="1"/>
    <col min="4871" max="4873" width="0" style="808" hidden="1" customWidth="1"/>
    <col min="4874" max="4874" width="20" style="808" customWidth="1"/>
    <col min="4875" max="4876" width="0" style="808" hidden="1" customWidth="1"/>
    <col min="4877" max="4877" width="23.5546875" style="808" customWidth="1"/>
    <col min="4878" max="4878" width="2.6640625" style="808" customWidth="1"/>
    <col min="4879" max="4898" width="0" style="808" hidden="1" customWidth="1"/>
    <col min="4899" max="4899" width="13.44140625" style="808" customWidth="1"/>
    <col min="4900" max="5120" width="11.44140625" style="808"/>
    <col min="5121" max="5121" width="14.5546875" style="808" customWidth="1"/>
    <col min="5122" max="5122" width="6.6640625" style="808" customWidth="1"/>
    <col min="5123" max="5123" width="49.88671875" style="808" customWidth="1"/>
    <col min="5124" max="5124" width="21.88671875" style="808" customWidth="1"/>
    <col min="5125" max="5125" width="18.5546875" style="808" customWidth="1"/>
    <col min="5126" max="5126" width="21.33203125" style="808" customWidth="1"/>
    <col min="5127" max="5129" width="0" style="808" hidden="1" customWidth="1"/>
    <col min="5130" max="5130" width="20" style="808" customWidth="1"/>
    <col min="5131" max="5132" width="0" style="808" hidden="1" customWidth="1"/>
    <col min="5133" max="5133" width="23.5546875" style="808" customWidth="1"/>
    <col min="5134" max="5134" width="2.6640625" style="808" customWidth="1"/>
    <col min="5135" max="5154" width="0" style="808" hidden="1" customWidth="1"/>
    <col min="5155" max="5155" width="13.44140625" style="808" customWidth="1"/>
    <col min="5156" max="5376" width="11.44140625" style="808"/>
    <col min="5377" max="5377" width="14.5546875" style="808" customWidth="1"/>
    <col min="5378" max="5378" width="6.6640625" style="808" customWidth="1"/>
    <col min="5379" max="5379" width="49.88671875" style="808" customWidth="1"/>
    <col min="5380" max="5380" width="21.88671875" style="808" customWidth="1"/>
    <col min="5381" max="5381" width="18.5546875" style="808" customWidth="1"/>
    <col min="5382" max="5382" width="21.33203125" style="808" customWidth="1"/>
    <col min="5383" max="5385" width="0" style="808" hidden="1" customWidth="1"/>
    <col min="5386" max="5386" width="20" style="808" customWidth="1"/>
    <col min="5387" max="5388" width="0" style="808" hidden="1" customWidth="1"/>
    <col min="5389" max="5389" width="23.5546875" style="808" customWidth="1"/>
    <col min="5390" max="5390" width="2.6640625" style="808" customWidth="1"/>
    <col min="5391" max="5410" width="0" style="808" hidden="1" customWidth="1"/>
    <col min="5411" max="5411" width="13.44140625" style="808" customWidth="1"/>
    <col min="5412" max="5632" width="11.44140625" style="808"/>
    <col min="5633" max="5633" width="14.5546875" style="808" customWidth="1"/>
    <col min="5634" max="5634" width="6.6640625" style="808" customWidth="1"/>
    <col min="5635" max="5635" width="49.88671875" style="808" customWidth="1"/>
    <col min="5636" max="5636" width="21.88671875" style="808" customWidth="1"/>
    <col min="5637" max="5637" width="18.5546875" style="808" customWidth="1"/>
    <col min="5638" max="5638" width="21.33203125" style="808" customWidth="1"/>
    <col min="5639" max="5641" width="0" style="808" hidden="1" customWidth="1"/>
    <col min="5642" max="5642" width="20" style="808" customWidth="1"/>
    <col min="5643" max="5644" width="0" style="808" hidden="1" customWidth="1"/>
    <col min="5645" max="5645" width="23.5546875" style="808" customWidth="1"/>
    <col min="5646" max="5646" width="2.6640625" style="808" customWidth="1"/>
    <col min="5647" max="5666" width="0" style="808" hidden="1" customWidth="1"/>
    <col min="5667" max="5667" width="13.44140625" style="808" customWidth="1"/>
    <col min="5668" max="5888" width="11.44140625" style="808"/>
    <col min="5889" max="5889" width="14.5546875" style="808" customWidth="1"/>
    <col min="5890" max="5890" width="6.6640625" style="808" customWidth="1"/>
    <col min="5891" max="5891" width="49.88671875" style="808" customWidth="1"/>
    <col min="5892" max="5892" width="21.88671875" style="808" customWidth="1"/>
    <col min="5893" max="5893" width="18.5546875" style="808" customWidth="1"/>
    <col min="5894" max="5894" width="21.33203125" style="808" customWidth="1"/>
    <col min="5895" max="5897" width="0" style="808" hidden="1" customWidth="1"/>
    <col min="5898" max="5898" width="20" style="808" customWidth="1"/>
    <col min="5899" max="5900" width="0" style="808" hidden="1" customWidth="1"/>
    <col min="5901" max="5901" width="23.5546875" style="808" customWidth="1"/>
    <col min="5902" max="5902" width="2.6640625" style="808" customWidth="1"/>
    <col min="5903" max="5922" width="0" style="808" hidden="1" customWidth="1"/>
    <col min="5923" max="5923" width="13.44140625" style="808" customWidth="1"/>
    <col min="5924" max="6144" width="11.44140625" style="808"/>
    <col min="6145" max="6145" width="14.5546875" style="808" customWidth="1"/>
    <col min="6146" max="6146" width="6.6640625" style="808" customWidth="1"/>
    <col min="6147" max="6147" width="49.88671875" style="808" customWidth="1"/>
    <col min="6148" max="6148" width="21.88671875" style="808" customWidth="1"/>
    <col min="6149" max="6149" width="18.5546875" style="808" customWidth="1"/>
    <col min="6150" max="6150" width="21.33203125" style="808" customWidth="1"/>
    <col min="6151" max="6153" width="0" style="808" hidden="1" customWidth="1"/>
    <col min="6154" max="6154" width="20" style="808" customWidth="1"/>
    <col min="6155" max="6156" width="0" style="808" hidden="1" customWidth="1"/>
    <col min="6157" max="6157" width="23.5546875" style="808" customWidth="1"/>
    <col min="6158" max="6158" width="2.6640625" style="808" customWidth="1"/>
    <col min="6159" max="6178" width="0" style="808" hidden="1" customWidth="1"/>
    <col min="6179" max="6179" width="13.44140625" style="808" customWidth="1"/>
    <col min="6180" max="6400" width="11.44140625" style="808"/>
    <col min="6401" max="6401" width="14.5546875" style="808" customWidth="1"/>
    <col min="6402" max="6402" width="6.6640625" style="808" customWidth="1"/>
    <col min="6403" max="6403" width="49.88671875" style="808" customWidth="1"/>
    <col min="6404" max="6404" width="21.88671875" style="808" customWidth="1"/>
    <col min="6405" max="6405" width="18.5546875" style="808" customWidth="1"/>
    <col min="6406" max="6406" width="21.33203125" style="808" customWidth="1"/>
    <col min="6407" max="6409" width="0" style="808" hidden="1" customWidth="1"/>
    <col min="6410" max="6410" width="20" style="808" customWidth="1"/>
    <col min="6411" max="6412" width="0" style="808" hidden="1" customWidth="1"/>
    <col min="6413" max="6413" width="23.5546875" style="808" customWidth="1"/>
    <col min="6414" max="6414" width="2.6640625" style="808" customWidth="1"/>
    <col min="6415" max="6434" width="0" style="808" hidden="1" customWidth="1"/>
    <col min="6435" max="6435" width="13.44140625" style="808" customWidth="1"/>
    <col min="6436" max="6656" width="11.44140625" style="808"/>
    <col min="6657" max="6657" width="14.5546875" style="808" customWidth="1"/>
    <col min="6658" max="6658" width="6.6640625" style="808" customWidth="1"/>
    <col min="6659" max="6659" width="49.88671875" style="808" customWidth="1"/>
    <col min="6660" max="6660" width="21.88671875" style="808" customWidth="1"/>
    <col min="6661" max="6661" width="18.5546875" style="808" customWidth="1"/>
    <col min="6662" max="6662" width="21.33203125" style="808" customWidth="1"/>
    <col min="6663" max="6665" width="0" style="808" hidden="1" customWidth="1"/>
    <col min="6666" max="6666" width="20" style="808" customWidth="1"/>
    <col min="6667" max="6668" width="0" style="808" hidden="1" customWidth="1"/>
    <col min="6669" max="6669" width="23.5546875" style="808" customWidth="1"/>
    <col min="6670" max="6670" width="2.6640625" style="808" customWidth="1"/>
    <col min="6671" max="6690" width="0" style="808" hidden="1" customWidth="1"/>
    <col min="6691" max="6691" width="13.44140625" style="808" customWidth="1"/>
    <col min="6692" max="6912" width="11.44140625" style="808"/>
    <col min="6913" max="6913" width="14.5546875" style="808" customWidth="1"/>
    <col min="6914" max="6914" width="6.6640625" style="808" customWidth="1"/>
    <col min="6915" max="6915" width="49.88671875" style="808" customWidth="1"/>
    <col min="6916" max="6916" width="21.88671875" style="808" customWidth="1"/>
    <col min="6917" max="6917" width="18.5546875" style="808" customWidth="1"/>
    <col min="6918" max="6918" width="21.33203125" style="808" customWidth="1"/>
    <col min="6919" max="6921" width="0" style="808" hidden="1" customWidth="1"/>
    <col min="6922" max="6922" width="20" style="808" customWidth="1"/>
    <col min="6923" max="6924" width="0" style="808" hidden="1" customWidth="1"/>
    <col min="6925" max="6925" width="23.5546875" style="808" customWidth="1"/>
    <col min="6926" max="6926" width="2.6640625" style="808" customWidth="1"/>
    <col min="6927" max="6946" width="0" style="808" hidden="1" customWidth="1"/>
    <col min="6947" max="6947" width="13.44140625" style="808" customWidth="1"/>
    <col min="6948" max="7168" width="11.44140625" style="808"/>
    <col min="7169" max="7169" width="14.5546875" style="808" customWidth="1"/>
    <col min="7170" max="7170" width="6.6640625" style="808" customWidth="1"/>
    <col min="7171" max="7171" width="49.88671875" style="808" customWidth="1"/>
    <col min="7172" max="7172" width="21.88671875" style="808" customWidth="1"/>
    <col min="7173" max="7173" width="18.5546875" style="808" customWidth="1"/>
    <col min="7174" max="7174" width="21.33203125" style="808" customWidth="1"/>
    <col min="7175" max="7177" width="0" style="808" hidden="1" customWidth="1"/>
    <col min="7178" max="7178" width="20" style="808" customWidth="1"/>
    <col min="7179" max="7180" width="0" style="808" hidden="1" customWidth="1"/>
    <col min="7181" max="7181" width="23.5546875" style="808" customWidth="1"/>
    <col min="7182" max="7182" width="2.6640625" style="808" customWidth="1"/>
    <col min="7183" max="7202" width="0" style="808" hidden="1" customWidth="1"/>
    <col min="7203" max="7203" width="13.44140625" style="808" customWidth="1"/>
    <col min="7204" max="7424" width="11.44140625" style="808"/>
    <col min="7425" max="7425" width="14.5546875" style="808" customWidth="1"/>
    <col min="7426" max="7426" width="6.6640625" style="808" customWidth="1"/>
    <col min="7427" max="7427" width="49.88671875" style="808" customWidth="1"/>
    <col min="7428" max="7428" width="21.88671875" style="808" customWidth="1"/>
    <col min="7429" max="7429" width="18.5546875" style="808" customWidth="1"/>
    <col min="7430" max="7430" width="21.33203125" style="808" customWidth="1"/>
    <col min="7431" max="7433" width="0" style="808" hidden="1" customWidth="1"/>
    <col min="7434" max="7434" width="20" style="808" customWidth="1"/>
    <col min="7435" max="7436" width="0" style="808" hidden="1" customWidth="1"/>
    <col min="7437" max="7437" width="23.5546875" style="808" customWidth="1"/>
    <col min="7438" max="7438" width="2.6640625" style="808" customWidth="1"/>
    <col min="7439" max="7458" width="0" style="808" hidden="1" customWidth="1"/>
    <col min="7459" max="7459" width="13.44140625" style="808" customWidth="1"/>
    <col min="7460" max="7680" width="11.44140625" style="808"/>
    <col min="7681" max="7681" width="14.5546875" style="808" customWidth="1"/>
    <col min="7682" max="7682" width="6.6640625" style="808" customWidth="1"/>
    <col min="7683" max="7683" width="49.88671875" style="808" customWidth="1"/>
    <col min="7684" max="7684" width="21.88671875" style="808" customWidth="1"/>
    <col min="7685" max="7685" width="18.5546875" style="808" customWidth="1"/>
    <col min="7686" max="7686" width="21.33203125" style="808" customWidth="1"/>
    <col min="7687" max="7689" width="0" style="808" hidden="1" customWidth="1"/>
    <col min="7690" max="7690" width="20" style="808" customWidth="1"/>
    <col min="7691" max="7692" width="0" style="808" hidden="1" customWidth="1"/>
    <col min="7693" max="7693" width="23.5546875" style="808" customWidth="1"/>
    <col min="7694" max="7694" width="2.6640625" style="808" customWidth="1"/>
    <col min="7695" max="7714" width="0" style="808" hidden="1" customWidth="1"/>
    <col min="7715" max="7715" width="13.44140625" style="808" customWidth="1"/>
    <col min="7716" max="7936" width="11.44140625" style="808"/>
    <col min="7937" max="7937" width="14.5546875" style="808" customWidth="1"/>
    <col min="7938" max="7938" width="6.6640625" style="808" customWidth="1"/>
    <col min="7939" max="7939" width="49.88671875" style="808" customWidth="1"/>
    <col min="7940" max="7940" width="21.88671875" style="808" customWidth="1"/>
    <col min="7941" max="7941" width="18.5546875" style="808" customWidth="1"/>
    <col min="7942" max="7942" width="21.33203125" style="808" customWidth="1"/>
    <col min="7943" max="7945" width="0" style="808" hidden="1" customWidth="1"/>
    <col min="7946" max="7946" width="20" style="808" customWidth="1"/>
    <col min="7947" max="7948" width="0" style="808" hidden="1" customWidth="1"/>
    <col min="7949" max="7949" width="23.5546875" style="808" customWidth="1"/>
    <col min="7950" max="7950" width="2.6640625" style="808" customWidth="1"/>
    <col min="7951" max="7970" width="0" style="808" hidden="1" customWidth="1"/>
    <col min="7971" max="7971" width="13.44140625" style="808" customWidth="1"/>
    <col min="7972" max="8192" width="11.44140625" style="808"/>
    <col min="8193" max="8193" width="14.5546875" style="808" customWidth="1"/>
    <col min="8194" max="8194" width="6.6640625" style="808" customWidth="1"/>
    <col min="8195" max="8195" width="49.88671875" style="808" customWidth="1"/>
    <col min="8196" max="8196" width="21.88671875" style="808" customWidth="1"/>
    <col min="8197" max="8197" width="18.5546875" style="808" customWidth="1"/>
    <col min="8198" max="8198" width="21.33203125" style="808" customWidth="1"/>
    <col min="8199" max="8201" width="0" style="808" hidden="1" customWidth="1"/>
    <col min="8202" max="8202" width="20" style="808" customWidth="1"/>
    <col min="8203" max="8204" width="0" style="808" hidden="1" customWidth="1"/>
    <col min="8205" max="8205" width="23.5546875" style="808" customWidth="1"/>
    <col min="8206" max="8206" width="2.6640625" style="808" customWidth="1"/>
    <col min="8207" max="8226" width="0" style="808" hidden="1" customWidth="1"/>
    <col min="8227" max="8227" width="13.44140625" style="808" customWidth="1"/>
    <col min="8228" max="8448" width="11.44140625" style="808"/>
    <col min="8449" max="8449" width="14.5546875" style="808" customWidth="1"/>
    <col min="8450" max="8450" width="6.6640625" style="808" customWidth="1"/>
    <col min="8451" max="8451" width="49.88671875" style="808" customWidth="1"/>
    <col min="8452" max="8452" width="21.88671875" style="808" customWidth="1"/>
    <col min="8453" max="8453" width="18.5546875" style="808" customWidth="1"/>
    <col min="8454" max="8454" width="21.33203125" style="808" customWidth="1"/>
    <col min="8455" max="8457" width="0" style="808" hidden="1" customWidth="1"/>
    <col min="8458" max="8458" width="20" style="808" customWidth="1"/>
    <col min="8459" max="8460" width="0" style="808" hidden="1" customWidth="1"/>
    <col min="8461" max="8461" width="23.5546875" style="808" customWidth="1"/>
    <col min="8462" max="8462" width="2.6640625" style="808" customWidth="1"/>
    <col min="8463" max="8482" width="0" style="808" hidden="1" customWidth="1"/>
    <col min="8483" max="8483" width="13.44140625" style="808" customWidth="1"/>
    <col min="8484" max="8704" width="11.44140625" style="808"/>
    <col min="8705" max="8705" width="14.5546875" style="808" customWidth="1"/>
    <col min="8706" max="8706" width="6.6640625" style="808" customWidth="1"/>
    <col min="8707" max="8707" width="49.88671875" style="808" customWidth="1"/>
    <col min="8708" max="8708" width="21.88671875" style="808" customWidth="1"/>
    <col min="8709" max="8709" width="18.5546875" style="808" customWidth="1"/>
    <col min="8710" max="8710" width="21.33203125" style="808" customWidth="1"/>
    <col min="8711" max="8713" width="0" style="808" hidden="1" customWidth="1"/>
    <col min="8714" max="8714" width="20" style="808" customWidth="1"/>
    <col min="8715" max="8716" width="0" style="808" hidden="1" customWidth="1"/>
    <col min="8717" max="8717" width="23.5546875" style="808" customWidth="1"/>
    <col min="8718" max="8718" width="2.6640625" style="808" customWidth="1"/>
    <col min="8719" max="8738" width="0" style="808" hidden="1" customWidth="1"/>
    <col min="8739" max="8739" width="13.44140625" style="808" customWidth="1"/>
    <col min="8740" max="8960" width="11.44140625" style="808"/>
    <col min="8961" max="8961" width="14.5546875" style="808" customWidth="1"/>
    <col min="8962" max="8962" width="6.6640625" style="808" customWidth="1"/>
    <col min="8963" max="8963" width="49.88671875" style="808" customWidth="1"/>
    <col min="8964" max="8964" width="21.88671875" style="808" customWidth="1"/>
    <col min="8965" max="8965" width="18.5546875" style="808" customWidth="1"/>
    <col min="8966" max="8966" width="21.33203125" style="808" customWidth="1"/>
    <col min="8967" max="8969" width="0" style="808" hidden="1" customWidth="1"/>
    <col min="8970" max="8970" width="20" style="808" customWidth="1"/>
    <col min="8971" max="8972" width="0" style="808" hidden="1" customWidth="1"/>
    <col min="8973" max="8973" width="23.5546875" style="808" customWidth="1"/>
    <col min="8974" max="8974" width="2.6640625" style="808" customWidth="1"/>
    <col min="8975" max="8994" width="0" style="808" hidden="1" customWidth="1"/>
    <col min="8995" max="8995" width="13.44140625" style="808" customWidth="1"/>
    <col min="8996" max="9216" width="11.44140625" style="808"/>
    <col min="9217" max="9217" width="14.5546875" style="808" customWidth="1"/>
    <col min="9218" max="9218" width="6.6640625" style="808" customWidth="1"/>
    <col min="9219" max="9219" width="49.88671875" style="808" customWidth="1"/>
    <col min="9220" max="9220" width="21.88671875" style="808" customWidth="1"/>
    <col min="9221" max="9221" width="18.5546875" style="808" customWidth="1"/>
    <col min="9222" max="9222" width="21.33203125" style="808" customWidth="1"/>
    <col min="9223" max="9225" width="0" style="808" hidden="1" customWidth="1"/>
    <col min="9226" max="9226" width="20" style="808" customWidth="1"/>
    <col min="9227" max="9228" width="0" style="808" hidden="1" customWidth="1"/>
    <col min="9229" max="9229" width="23.5546875" style="808" customWidth="1"/>
    <col min="9230" max="9230" width="2.6640625" style="808" customWidth="1"/>
    <col min="9231" max="9250" width="0" style="808" hidden="1" customWidth="1"/>
    <col min="9251" max="9251" width="13.44140625" style="808" customWidth="1"/>
    <col min="9252" max="9472" width="11.44140625" style="808"/>
    <col min="9473" max="9473" width="14.5546875" style="808" customWidth="1"/>
    <col min="9474" max="9474" width="6.6640625" style="808" customWidth="1"/>
    <col min="9475" max="9475" width="49.88671875" style="808" customWidth="1"/>
    <col min="9476" max="9476" width="21.88671875" style="808" customWidth="1"/>
    <col min="9477" max="9477" width="18.5546875" style="808" customWidth="1"/>
    <col min="9478" max="9478" width="21.33203125" style="808" customWidth="1"/>
    <col min="9479" max="9481" width="0" style="808" hidden="1" customWidth="1"/>
    <col min="9482" max="9482" width="20" style="808" customWidth="1"/>
    <col min="9483" max="9484" width="0" style="808" hidden="1" customWidth="1"/>
    <col min="9485" max="9485" width="23.5546875" style="808" customWidth="1"/>
    <col min="9486" max="9486" width="2.6640625" style="808" customWidth="1"/>
    <col min="9487" max="9506" width="0" style="808" hidden="1" customWidth="1"/>
    <col min="9507" max="9507" width="13.44140625" style="808" customWidth="1"/>
    <col min="9508" max="9728" width="11.44140625" style="808"/>
    <col min="9729" max="9729" width="14.5546875" style="808" customWidth="1"/>
    <col min="9730" max="9730" width="6.6640625" style="808" customWidth="1"/>
    <col min="9731" max="9731" width="49.88671875" style="808" customWidth="1"/>
    <col min="9732" max="9732" width="21.88671875" style="808" customWidth="1"/>
    <col min="9733" max="9733" width="18.5546875" style="808" customWidth="1"/>
    <col min="9734" max="9734" width="21.33203125" style="808" customWidth="1"/>
    <col min="9735" max="9737" width="0" style="808" hidden="1" customWidth="1"/>
    <col min="9738" max="9738" width="20" style="808" customWidth="1"/>
    <col min="9739" max="9740" width="0" style="808" hidden="1" customWidth="1"/>
    <col min="9741" max="9741" width="23.5546875" style="808" customWidth="1"/>
    <col min="9742" max="9742" width="2.6640625" style="808" customWidth="1"/>
    <col min="9743" max="9762" width="0" style="808" hidden="1" customWidth="1"/>
    <col min="9763" max="9763" width="13.44140625" style="808" customWidth="1"/>
    <col min="9764" max="9984" width="11.44140625" style="808"/>
    <col min="9985" max="9985" width="14.5546875" style="808" customWidth="1"/>
    <col min="9986" max="9986" width="6.6640625" style="808" customWidth="1"/>
    <col min="9987" max="9987" width="49.88671875" style="808" customWidth="1"/>
    <col min="9988" max="9988" width="21.88671875" style="808" customWidth="1"/>
    <col min="9989" max="9989" width="18.5546875" style="808" customWidth="1"/>
    <col min="9990" max="9990" width="21.33203125" style="808" customWidth="1"/>
    <col min="9991" max="9993" width="0" style="808" hidden="1" customWidth="1"/>
    <col min="9994" max="9994" width="20" style="808" customWidth="1"/>
    <col min="9995" max="9996" width="0" style="808" hidden="1" customWidth="1"/>
    <col min="9997" max="9997" width="23.5546875" style="808" customWidth="1"/>
    <col min="9998" max="9998" width="2.6640625" style="808" customWidth="1"/>
    <col min="9999" max="10018" width="0" style="808" hidden="1" customWidth="1"/>
    <col min="10019" max="10019" width="13.44140625" style="808" customWidth="1"/>
    <col min="10020" max="10240" width="11.44140625" style="808"/>
    <col min="10241" max="10241" width="14.5546875" style="808" customWidth="1"/>
    <col min="10242" max="10242" width="6.6640625" style="808" customWidth="1"/>
    <col min="10243" max="10243" width="49.88671875" style="808" customWidth="1"/>
    <col min="10244" max="10244" width="21.88671875" style="808" customWidth="1"/>
    <col min="10245" max="10245" width="18.5546875" style="808" customWidth="1"/>
    <col min="10246" max="10246" width="21.33203125" style="808" customWidth="1"/>
    <col min="10247" max="10249" width="0" style="808" hidden="1" customWidth="1"/>
    <col min="10250" max="10250" width="20" style="808" customWidth="1"/>
    <col min="10251" max="10252" width="0" style="808" hidden="1" customWidth="1"/>
    <col min="10253" max="10253" width="23.5546875" style="808" customWidth="1"/>
    <col min="10254" max="10254" width="2.6640625" style="808" customWidth="1"/>
    <col min="10255" max="10274" width="0" style="808" hidden="1" customWidth="1"/>
    <col min="10275" max="10275" width="13.44140625" style="808" customWidth="1"/>
    <col min="10276" max="10496" width="11.44140625" style="808"/>
    <col min="10497" max="10497" width="14.5546875" style="808" customWidth="1"/>
    <col min="10498" max="10498" width="6.6640625" style="808" customWidth="1"/>
    <col min="10499" max="10499" width="49.88671875" style="808" customWidth="1"/>
    <col min="10500" max="10500" width="21.88671875" style="808" customWidth="1"/>
    <col min="10501" max="10501" width="18.5546875" style="808" customWidth="1"/>
    <col min="10502" max="10502" width="21.33203125" style="808" customWidth="1"/>
    <col min="10503" max="10505" width="0" style="808" hidden="1" customWidth="1"/>
    <col min="10506" max="10506" width="20" style="808" customWidth="1"/>
    <col min="10507" max="10508" width="0" style="808" hidden="1" customWidth="1"/>
    <col min="10509" max="10509" width="23.5546875" style="808" customWidth="1"/>
    <col min="10510" max="10510" width="2.6640625" style="808" customWidth="1"/>
    <col min="10511" max="10530" width="0" style="808" hidden="1" customWidth="1"/>
    <col min="10531" max="10531" width="13.44140625" style="808" customWidth="1"/>
    <col min="10532" max="10752" width="11.44140625" style="808"/>
    <col min="10753" max="10753" width="14.5546875" style="808" customWidth="1"/>
    <col min="10754" max="10754" width="6.6640625" style="808" customWidth="1"/>
    <col min="10755" max="10755" width="49.88671875" style="808" customWidth="1"/>
    <col min="10756" max="10756" width="21.88671875" style="808" customWidth="1"/>
    <col min="10757" max="10757" width="18.5546875" style="808" customWidth="1"/>
    <col min="10758" max="10758" width="21.33203125" style="808" customWidth="1"/>
    <col min="10759" max="10761" width="0" style="808" hidden="1" customWidth="1"/>
    <col min="10762" max="10762" width="20" style="808" customWidth="1"/>
    <col min="10763" max="10764" width="0" style="808" hidden="1" customWidth="1"/>
    <col min="10765" max="10765" width="23.5546875" style="808" customWidth="1"/>
    <col min="10766" max="10766" width="2.6640625" style="808" customWidth="1"/>
    <col min="10767" max="10786" width="0" style="808" hidden="1" customWidth="1"/>
    <col min="10787" max="10787" width="13.44140625" style="808" customWidth="1"/>
    <col min="10788" max="11008" width="11.44140625" style="808"/>
    <col min="11009" max="11009" width="14.5546875" style="808" customWidth="1"/>
    <col min="11010" max="11010" width="6.6640625" style="808" customWidth="1"/>
    <col min="11011" max="11011" width="49.88671875" style="808" customWidth="1"/>
    <col min="11012" max="11012" width="21.88671875" style="808" customWidth="1"/>
    <col min="11013" max="11013" width="18.5546875" style="808" customWidth="1"/>
    <col min="11014" max="11014" width="21.33203125" style="808" customWidth="1"/>
    <col min="11015" max="11017" width="0" style="808" hidden="1" customWidth="1"/>
    <col min="11018" max="11018" width="20" style="808" customWidth="1"/>
    <col min="11019" max="11020" width="0" style="808" hidden="1" customWidth="1"/>
    <col min="11021" max="11021" width="23.5546875" style="808" customWidth="1"/>
    <col min="11022" max="11022" width="2.6640625" style="808" customWidth="1"/>
    <col min="11023" max="11042" width="0" style="808" hidden="1" customWidth="1"/>
    <col min="11043" max="11043" width="13.44140625" style="808" customWidth="1"/>
    <col min="11044" max="11264" width="11.44140625" style="808"/>
    <col min="11265" max="11265" width="14.5546875" style="808" customWidth="1"/>
    <col min="11266" max="11266" width="6.6640625" style="808" customWidth="1"/>
    <col min="11267" max="11267" width="49.88671875" style="808" customWidth="1"/>
    <col min="11268" max="11268" width="21.88671875" style="808" customWidth="1"/>
    <col min="11269" max="11269" width="18.5546875" style="808" customWidth="1"/>
    <col min="11270" max="11270" width="21.33203125" style="808" customWidth="1"/>
    <col min="11271" max="11273" width="0" style="808" hidden="1" customWidth="1"/>
    <col min="11274" max="11274" width="20" style="808" customWidth="1"/>
    <col min="11275" max="11276" width="0" style="808" hidden="1" customWidth="1"/>
    <col min="11277" max="11277" width="23.5546875" style="808" customWidth="1"/>
    <col min="11278" max="11278" width="2.6640625" style="808" customWidth="1"/>
    <col min="11279" max="11298" width="0" style="808" hidden="1" customWidth="1"/>
    <col min="11299" max="11299" width="13.44140625" style="808" customWidth="1"/>
    <col min="11300" max="11520" width="11.44140625" style="808"/>
    <col min="11521" max="11521" width="14.5546875" style="808" customWidth="1"/>
    <col min="11522" max="11522" width="6.6640625" style="808" customWidth="1"/>
    <col min="11523" max="11523" width="49.88671875" style="808" customWidth="1"/>
    <col min="11524" max="11524" width="21.88671875" style="808" customWidth="1"/>
    <col min="11525" max="11525" width="18.5546875" style="808" customWidth="1"/>
    <col min="11526" max="11526" width="21.33203125" style="808" customWidth="1"/>
    <col min="11527" max="11529" width="0" style="808" hidden="1" customWidth="1"/>
    <col min="11530" max="11530" width="20" style="808" customWidth="1"/>
    <col min="11531" max="11532" width="0" style="808" hidden="1" customWidth="1"/>
    <col min="11533" max="11533" width="23.5546875" style="808" customWidth="1"/>
    <col min="11534" max="11534" width="2.6640625" style="808" customWidth="1"/>
    <col min="11535" max="11554" width="0" style="808" hidden="1" customWidth="1"/>
    <col min="11555" max="11555" width="13.44140625" style="808" customWidth="1"/>
    <col min="11556" max="11776" width="11.44140625" style="808"/>
    <col min="11777" max="11777" width="14.5546875" style="808" customWidth="1"/>
    <col min="11778" max="11778" width="6.6640625" style="808" customWidth="1"/>
    <col min="11779" max="11779" width="49.88671875" style="808" customWidth="1"/>
    <col min="11780" max="11780" width="21.88671875" style="808" customWidth="1"/>
    <col min="11781" max="11781" width="18.5546875" style="808" customWidth="1"/>
    <col min="11782" max="11782" width="21.33203125" style="808" customWidth="1"/>
    <col min="11783" max="11785" width="0" style="808" hidden="1" customWidth="1"/>
    <col min="11786" max="11786" width="20" style="808" customWidth="1"/>
    <col min="11787" max="11788" width="0" style="808" hidden="1" customWidth="1"/>
    <col min="11789" max="11789" width="23.5546875" style="808" customWidth="1"/>
    <col min="11790" max="11790" width="2.6640625" style="808" customWidth="1"/>
    <col min="11791" max="11810" width="0" style="808" hidden="1" customWidth="1"/>
    <col min="11811" max="11811" width="13.44140625" style="808" customWidth="1"/>
    <col min="11812" max="12032" width="11.44140625" style="808"/>
    <col min="12033" max="12033" width="14.5546875" style="808" customWidth="1"/>
    <col min="12034" max="12034" width="6.6640625" style="808" customWidth="1"/>
    <col min="12035" max="12035" width="49.88671875" style="808" customWidth="1"/>
    <col min="12036" max="12036" width="21.88671875" style="808" customWidth="1"/>
    <col min="12037" max="12037" width="18.5546875" style="808" customWidth="1"/>
    <col min="12038" max="12038" width="21.33203125" style="808" customWidth="1"/>
    <col min="12039" max="12041" width="0" style="808" hidden="1" customWidth="1"/>
    <col min="12042" max="12042" width="20" style="808" customWidth="1"/>
    <col min="12043" max="12044" width="0" style="808" hidden="1" customWidth="1"/>
    <col min="12045" max="12045" width="23.5546875" style="808" customWidth="1"/>
    <col min="12046" max="12046" width="2.6640625" style="808" customWidth="1"/>
    <col min="12047" max="12066" width="0" style="808" hidden="1" customWidth="1"/>
    <col min="12067" max="12067" width="13.44140625" style="808" customWidth="1"/>
    <col min="12068" max="12288" width="11.44140625" style="808"/>
    <col min="12289" max="12289" width="14.5546875" style="808" customWidth="1"/>
    <col min="12290" max="12290" width="6.6640625" style="808" customWidth="1"/>
    <col min="12291" max="12291" width="49.88671875" style="808" customWidth="1"/>
    <col min="12292" max="12292" width="21.88671875" style="808" customWidth="1"/>
    <col min="12293" max="12293" width="18.5546875" style="808" customWidth="1"/>
    <col min="12294" max="12294" width="21.33203125" style="808" customWidth="1"/>
    <col min="12295" max="12297" width="0" style="808" hidden="1" customWidth="1"/>
    <col min="12298" max="12298" width="20" style="808" customWidth="1"/>
    <col min="12299" max="12300" width="0" style="808" hidden="1" customWidth="1"/>
    <col min="12301" max="12301" width="23.5546875" style="808" customWidth="1"/>
    <col min="12302" max="12302" width="2.6640625" style="808" customWidth="1"/>
    <col min="12303" max="12322" width="0" style="808" hidden="1" customWidth="1"/>
    <col min="12323" max="12323" width="13.44140625" style="808" customWidth="1"/>
    <col min="12324" max="12544" width="11.44140625" style="808"/>
    <col min="12545" max="12545" width="14.5546875" style="808" customWidth="1"/>
    <col min="12546" max="12546" width="6.6640625" style="808" customWidth="1"/>
    <col min="12547" max="12547" width="49.88671875" style="808" customWidth="1"/>
    <col min="12548" max="12548" width="21.88671875" style="808" customWidth="1"/>
    <col min="12549" max="12549" width="18.5546875" style="808" customWidth="1"/>
    <col min="12550" max="12550" width="21.33203125" style="808" customWidth="1"/>
    <col min="12551" max="12553" width="0" style="808" hidden="1" customWidth="1"/>
    <col min="12554" max="12554" width="20" style="808" customWidth="1"/>
    <col min="12555" max="12556" width="0" style="808" hidden="1" customWidth="1"/>
    <col min="12557" max="12557" width="23.5546875" style="808" customWidth="1"/>
    <col min="12558" max="12558" width="2.6640625" style="808" customWidth="1"/>
    <col min="12559" max="12578" width="0" style="808" hidden="1" customWidth="1"/>
    <col min="12579" max="12579" width="13.44140625" style="808" customWidth="1"/>
    <col min="12580" max="12800" width="11.44140625" style="808"/>
    <col min="12801" max="12801" width="14.5546875" style="808" customWidth="1"/>
    <col min="12802" max="12802" width="6.6640625" style="808" customWidth="1"/>
    <col min="12803" max="12803" width="49.88671875" style="808" customWidth="1"/>
    <col min="12804" max="12804" width="21.88671875" style="808" customWidth="1"/>
    <col min="12805" max="12805" width="18.5546875" style="808" customWidth="1"/>
    <col min="12806" max="12806" width="21.33203125" style="808" customWidth="1"/>
    <col min="12807" max="12809" width="0" style="808" hidden="1" customWidth="1"/>
    <col min="12810" max="12810" width="20" style="808" customWidth="1"/>
    <col min="12811" max="12812" width="0" style="808" hidden="1" customWidth="1"/>
    <col min="12813" max="12813" width="23.5546875" style="808" customWidth="1"/>
    <col min="12814" max="12814" width="2.6640625" style="808" customWidth="1"/>
    <col min="12815" max="12834" width="0" style="808" hidden="1" customWidth="1"/>
    <col min="12835" max="12835" width="13.44140625" style="808" customWidth="1"/>
    <col min="12836" max="13056" width="11.44140625" style="808"/>
    <col min="13057" max="13057" width="14.5546875" style="808" customWidth="1"/>
    <col min="13058" max="13058" width="6.6640625" style="808" customWidth="1"/>
    <col min="13059" max="13059" width="49.88671875" style="808" customWidth="1"/>
    <col min="13060" max="13060" width="21.88671875" style="808" customWidth="1"/>
    <col min="13061" max="13061" width="18.5546875" style="808" customWidth="1"/>
    <col min="13062" max="13062" width="21.33203125" style="808" customWidth="1"/>
    <col min="13063" max="13065" width="0" style="808" hidden="1" customWidth="1"/>
    <col min="13066" max="13066" width="20" style="808" customWidth="1"/>
    <col min="13067" max="13068" width="0" style="808" hidden="1" customWidth="1"/>
    <col min="13069" max="13069" width="23.5546875" style="808" customWidth="1"/>
    <col min="13070" max="13070" width="2.6640625" style="808" customWidth="1"/>
    <col min="13071" max="13090" width="0" style="808" hidden="1" customWidth="1"/>
    <col min="13091" max="13091" width="13.44140625" style="808" customWidth="1"/>
    <col min="13092" max="13312" width="11.44140625" style="808"/>
    <col min="13313" max="13313" width="14.5546875" style="808" customWidth="1"/>
    <col min="13314" max="13314" width="6.6640625" style="808" customWidth="1"/>
    <col min="13315" max="13315" width="49.88671875" style="808" customWidth="1"/>
    <col min="13316" max="13316" width="21.88671875" style="808" customWidth="1"/>
    <col min="13317" max="13317" width="18.5546875" style="808" customWidth="1"/>
    <col min="13318" max="13318" width="21.33203125" style="808" customWidth="1"/>
    <col min="13319" max="13321" width="0" style="808" hidden="1" customWidth="1"/>
    <col min="13322" max="13322" width="20" style="808" customWidth="1"/>
    <col min="13323" max="13324" width="0" style="808" hidden="1" customWidth="1"/>
    <col min="13325" max="13325" width="23.5546875" style="808" customWidth="1"/>
    <col min="13326" max="13326" width="2.6640625" style="808" customWidth="1"/>
    <col min="13327" max="13346" width="0" style="808" hidden="1" customWidth="1"/>
    <col min="13347" max="13347" width="13.44140625" style="808" customWidth="1"/>
    <col min="13348" max="13568" width="11.44140625" style="808"/>
    <col min="13569" max="13569" width="14.5546875" style="808" customWidth="1"/>
    <col min="13570" max="13570" width="6.6640625" style="808" customWidth="1"/>
    <col min="13571" max="13571" width="49.88671875" style="808" customWidth="1"/>
    <col min="13572" max="13572" width="21.88671875" style="808" customWidth="1"/>
    <col min="13573" max="13573" width="18.5546875" style="808" customWidth="1"/>
    <col min="13574" max="13574" width="21.33203125" style="808" customWidth="1"/>
    <col min="13575" max="13577" width="0" style="808" hidden="1" customWidth="1"/>
    <col min="13578" max="13578" width="20" style="808" customWidth="1"/>
    <col min="13579" max="13580" width="0" style="808" hidden="1" customWidth="1"/>
    <col min="13581" max="13581" width="23.5546875" style="808" customWidth="1"/>
    <col min="13582" max="13582" width="2.6640625" style="808" customWidth="1"/>
    <col min="13583" max="13602" width="0" style="808" hidden="1" customWidth="1"/>
    <col min="13603" max="13603" width="13.44140625" style="808" customWidth="1"/>
    <col min="13604" max="13824" width="11.44140625" style="808"/>
    <col min="13825" max="13825" width="14.5546875" style="808" customWidth="1"/>
    <col min="13826" max="13826" width="6.6640625" style="808" customWidth="1"/>
    <col min="13827" max="13827" width="49.88671875" style="808" customWidth="1"/>
    <col min="13828" max="13828" width="21.88671875" style="808" customWidth="1"/>
    <col min="13829" max="13829" width="18.5546875" style="808" customWidth="1"/>
    <col min="13830" max="13830" width="21.33203125" style="808" customWidth="1"/>
    <col min="13831" max="13833" width="0" style="808" hidden="1" customWidth="1"/>
    <col min="13834" max="13834" width="20" style="808" customWidth="1"/>
    <col min="13835" max="13836" width="0" style="808" hidden="1" customWidth="1"/>
    <col min="13837" max="13837" width="23.5546875" style="808" customWidth="1"/>
    <col min="13838" max="13838" width="2.6640625" style="808" customWidth="1"/>
    <col min="13839" max="13858" width="0" style="808" hidden="1" customWidth="1"/>
    <col min="13859" max="13859" width="13.44140625" style="808" customWidth="1"/>
    <col min="13860" max="14080" width="11.44140625" style="808"/>
    <col min="14081" max="14081" width="14.5546875" style="808" customWidth="1"/>
    <col min="14082" max="14082" width="6.6640625" style="808" customWidth="1"/>
    <col min="14083" max="14083" width="49.88671875" style="808" customWidth="1"/>
    <col min="14084" max="14084" width="21.88671875" style="808" customWidth="1"/>
    <col min="14085" max="14085" width="18.5546875" style="808" customWidth="1"/>
    <col min="14086" max="14086" width="21.33203125" style="808" customWidth="1"/>
    <col min="14087" max="14089" width="0" style="808" hidden="1" customWidth="1"/>
    <col min="14090" max="14090" width="20" style="808" customWidth="1"/>
    <col min="14091" max="14092" width="0" style="808" hidden="1" customWidth="1"/>
    <col min="14093" max="14093" width="23.5546875" style="808" customWidth="1"/>
    <col min="14094" max="14094" width="2.6640625" style="808" customWidth="1"/>
    <col min="14095" max="14114" width="0" style="808" hidden="1" customWidth="1"/>
    <col min="14115" max="14115" width="13.44140625" style="808" customWidth="1"/>
    <col min="14116" max="14336" width="11.44140625" style="808"/>
    <col min="14337" max="14337" width="14.5546875" style="808" customWidth="1"/>
    <col min="14338" max="14338" width="6.6640625" style="808" customWidth="1"/>
    <col min="14339" max="14339" width="49.88671875" style="808" customWidth="1"/>
    <col min="14340" max="14340" width="21.88671875" style="808" customWidth="1"/>
    <col min="14341" max="14341" width="18.5546875" style="808" customWidth="1"/>
    <col min="14342" max="14342" width="21.33203125" style="808" customWidth="1"/>
    <col min="14343" max="14345" width="0" style="808" hidden="1" customWidth="1"/>
    <col min="14346" max="14346" width="20" style="808" customWidth="1"/>
    <col min="14347" max="14348" width="0" style="808" hidden="1" customWidth="1"/>
    <col min="14349" max="14349" width="23.5546875" style="808" customWidth="1"/>
    <col min="14350" max="14350" width="2.6640625" style="808" customWidth="1"/>
    <col min="14351" max="14370" width="0" style="808" hidden="1" customWidth="1"/>
    <col min="14371" max="14371" width="13.44140625" style="808" customWidth="1"/>
    <col min="14372" max="14592" width="11.44140625" style="808"/>
    <col min="14593" max="14593" width="14.5546875" style="808" customWidth="1"/>
    <col min="14594" max="14594" width="6.6640625" style="808" customWidth="1"/>
    <col min="14595" max="14595" width="49.88671875" style="808" customWidth="1"/>
    <col min="14596" max="14596" width="21.88671875" style="808" customWidth="1"/>
    <col min="14597" max="14597" width="18.5546875" style="808" customWidth="1"/>
    <col min="14598" max="14598" width="21.33203125" style="808" customWidth="1"/>
    <col min="14599" max="14601" width="0" style="808" hidden="1" customWidth="1"/>
    <col min="14602" max="14602" width="20" style="808" customWidth="1"/>
    <col min="14603" max="14604" width="0" style="808" hidden="1" customWidth="1"/>
    <col min="14605" max="14605" width="23.5546875" style="808" customWidth="1"/>
    <col min="14606" max="14606" width="2.6640625" style="808" customWidth="1"/>
    <col min="14607" max="14626" width="0" style="808" hidden="1" customWidth="1"/>
    <col min="14627" max="14627" width="13.44140625" style="808" customWidth="1"/>
    <col min="14628" max="14848" width="11.44140625" style="808"/>
    <col min="14849" max="14849" width="14.5546875" style="808" customWidth="1"/>
    <col min="14850" max="14850" width="6.6640625" style="808" customWidth="1"/>
    <col min="14851" max="14851" width="49.88671875" style="808" customWidth="1"/>
    <col min="14852" max="14852" width="21.88671875" style="808" customWidth="1"/>
    <col min="14853" max="14853" width="18.5546875" style="808" customWidth="1"/>
    <col min="14854" max="14854" width="21.33203125" style="808" customWidth="1"/>
    <col min="14855" max="14857" width="0" style="808" hidden="1" customWidth="1"/>
    <col min="14858" max="14858" width="20" style="808" customWidth="1"/>
    <col min="14859" max="14860" width="0" style="808" hidden="1" customWidth="1"/>
    <col min="14861" max="14861" width="23.5546875" style="808" customWidth="1"/>
    <col min="14862" max="14862" width="2.6640625" style="808" customWidth="1"/>
    <col min="14863" max="14882" width="0" style="808" hidden="1" customWidth="1"/>
    <col min="14883" max="14883" width="13.44140625" style="808" customWidth="1"/>
    <col min="14884" max="15104" width="11.44140625" style="808"/>
    <col min="15105" max="15105" width="14.5546875" style="808" customWidth="1"/>
    <col min="15106" max="15106" width="6.6640625" style="808" customWidth="1"/>
    <col min="15107" max="15107" width="49.88671875" style="808" customWidth="1"/>
    <col min="15108" max="15108" width="21.88671875" style="808" customWidth="1"/>
    <col min="15109" max="15109" width="18.5546875" style="808" customWidth="1"/>
    <col min="15110" max="15110" width="21.33203125" style="808" customWidth="1"/>
    <col min="15111" max="15113" width="0" style="808" hidden="1" customWidth="1"/>
    <col min="15114" max="15114" width="20" style="808" customWidth="1"/>
    <col min="15115" max="15116" width="0" style="808" hidden="1" customWidth="1"/>
    <col min="15117" max="15117" width="23.5546875" style="808" customWidth="1"/>
    <col min="15118" max="15118" width="2.6640625" style="808" customWidth="1"/>
    <col min="15119" max="15138" width="0" style="808" hidden="1" customWidth="1"/>
    <col min="15139" max="15139" width="13.44140625" style="808" customWidth="1"/>
    <col min="15140" max="15360" width="11.44140625" style="808"/>
    <col min="15361" max="15361" width="14.5546875" style="808" customWidth="1"/>
    <col min="15362" max="15362" width="6.6640625" style="808" customWidth="1"/>
    <col min="15363" max="15363" width="49.88671875" style="808" customWidth="1"/>
    <col min="15364" max="15364" width="21.88671875" style="808" customWidth="1"/>
    <col min="15365" max="15365" width="18.5546875" style="808" customWidth="1"/>
    <col min="15366" max="15366" width="21.33203125" style="808" customWidth="1"/>
    <col min="15367" max="15369" width="0" style="808" hidden="1" customWidth="1"/>
    <col min="15370" max="15370" width="20" style="808" customWidth="1"/>
    <col min="15371" max="15372" width="0" style="808" hidden="1" customWidth="1"/>
    <col min="15373" max="15373" width="23.5546875" style="808" customWidth="1"/>
    <col min="15374" max="15374" width="2.6640625" style="808" customWidth="1"/>
    <col min="15375" max="15394" width="0" style="808" hidden="1" customWidth="1"/>
    <col min="15395" max="15395" width="13.44140625" style="808" customWidth="1"/>
    <col min="15396" max="15616" width="11.44140625" style="808"/>
    <col min="15617" max="15617" width="14.5546875" style="808" customWidth="1"/>
    <col min="15618" max="15618" width="6.6640625" style="808" customWidth="1"/>
    <col min="15619" max="15619" width="49.88671875" style="808" customWidth="1"/>
    <col min="15620" max="15620" width="21.88671875" style="808" customWidth="1"/>
    <col min="15621" max="15621" width="18.5546875" style="808" customWidth="1"/>
    <col min="15622" max="15622" width="21.33203125" style="808" customWidth="1"/>
    <col min="15623" max="15625" width="0" style="808" hidden="1" customWidth="1"/>
    <col min="15626" max="15626" width="20" style="808" customWidth="1"/>
    <col min="15627" max="15628" width="0" style="808" hidden="1" customWidth="1"/>
    <col min="15629" max="15629" width="23.5546875" style="808" customWidth="1"/>
    <col min="15630" max="15630" width="2.6640625" style="808" customWidth="1"/>
    <col min="15631" max="15650" width="0" style="808" hidden="1" customWidth="1"/>
    <col min="15651" max="15651" width="13.44140625" style="808" customWidth="1"/>
    <col min="15652" max="15872" width="11.44140625" style="808"/>
    <col min="15873" max="15873" width="14.5546875" style="808" customWidth="1"/>
    <col min="15874" max="15874" width="6.6640625" style="808" customWidth="1"/>
    <col min="15875" max="15875" width="49.88671875" style="808" customWidth="1"/>
    <col min="15876" max="15876" width="21.88671875" style="808" customWidth="1"/>
    <col min="15877" max="15877" width="18.5546875" style="808" customWidth="1"/>
    <col min="15878" max="15878" width="21.33203125" style="808" customWidth="1"/>
    <col min="15879" max="15881" width="0" style="808" hidden="1" customWidth="1"/>
    <col min="15882" max="15882" width="20" style="808" customWidth="1"/>
    <col min="15883" max="15884" width="0" style="808" hidden="1" customWidth="1"/>
    <col min="15885" max="15885" width="23.5546875" style="808" customWidth="1"/>
    <col min="15886" max="15886" width="2.6640625" style="808" customWidth="1"/>
    <col min="15887" max="15906" width="0" style="808" hidden="1" customWidth="1"/>
    <col min="15907" max="15907" width="13.44140625" style="808" customWidth="1"/>
    <col min="15908" max="16128" width="11.44140625" style="808"/>
    <col min="16129" max="16129" width="14.5546875" style="808" customWidth="1"/>
    <col min="16130" max="16130" width="6.6640625" style="808" customWidth="1"/>
    <col min="16131" max="16131" width="49.88671875" style="808" customWidth="1"/>
    <col min="16132" max="16132" width="21.88671875" style="808" customWidth="1"/>
    <col min="16133" max="16133" width="18.5546875" style="808" customWidth="1"/>
    <col min="16134" max="16134" width="21.33203125" style="808" customWidth="1"/>
    <col min="16135" max="16137" width="0" style="808" hidden="1" customWidth="1"/>
    <col min="16138" max="16138" width="20" style="808" customWidth="1"/>
    <col min="16139" max="16140" width="0" style="808" hidden="1" customWidth="1"/>
    <col min="16141" max="16141" width="23.5546875" style="808" customWidth="1"/>
    <col min="16142" max="16142" width="2.6640625" style="808" customWidth="1"/>
    <col min="16143" max="16162" width="0" style="808" hidden="1" customWidth="1"/>
    <col min="16163" max="16163" width="13.44140625" style="808" customWidth="1"/>
    <col min="16164" max="16384" width="11.44140625" style="808"/>
  </cols>
  <sheetData>
    <row r="1" spans="1:15" ht="15" thickBot="1" x14ac:dyDescent="0.35"/>
    <row r="2" spans="1:15" x14ac:dyDescent="0.3">
      <c r="A2" s="923"/>
      <c r="B2" s="924"/>
      <c r="C2" s="925"/>
      <c r="D2" s="925"/>
      <c r="E2" s="926"/>
      <c r="F2" s="927"/>
      <c r="G2" s="927"/>
      <c r="H2" s="927"/>
      <c r="I2" s="927"/>
      <c r="J2" s="927"/>
      <c r="K2" s="927"/>
      <c r="L2" s="927"/>
      <c r="M2" s="928"/>
    </row>
    <row r="3" spans="1:15" s="932" customFormat="1" x14ac:dyDescent="0.3">
      <c r="A3" s="929" t="s">
        <v>1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1"/>
    </row>
    <row r="4" spans="1:15" s="932" customFormat="1" x14ac:dyDescent="0.3">
      <c r="A4" s="929" t="s">
        <v>173</v>
      </c>
      <c r="B4" s="930"/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1"/>
    </row>
    <row r="5" spans="1:15" ht="6" customHeight="1" x14ac:dyDescent="0.3">
      <c r="A5" s="809"/>
      <c r="M5" s="804"/>
    </row>
    <row r="6" spans="1:15" x14ac:dyDescent="0.3">
      <c r="A6" s="933" t="s">
        <v>0</v>
      </c>
      <c r="M6" s="804"/>
    </row>
    <row r="7" spans="1:15" ht="3" customHeight="1" x14ac:dyDescent="0.3">
      <c r="A7" s="809"/>
      <c r="M7" s="934"/>
    </row>
    <row r="8" spans="1:15" x14ac:dyDescent="0.3">
      <c r="A8" s="809" t="s">
        <v>3</v>
      </c>
      <c r="C8" s="808" t="s">
        <v>4</v>
      </c>
      <c r="F8" s="806" t="s">
        <v>97</v>
      </c>
      <c r="J8" s="806" t="s">
        <v>350</v>
      </c>
      <c r="K8" s="808"/>
      <c r="M8" s="804" t="s">
        <v>209</v>
      </c>
    </row>
    <row r="9" spans="1:15" ht="6" customHeight="1" thickBot="1" x14ac:dyDescent="0.35">
      <c r="A9" s="935"/>
      <c r="B9" s="936"/>
      <c r="C9" s="937"/>
      <c r="D9" s="937"/>
      <c r="E9" s="938"/>
      <c r="F9" s="939"/>
      <c r="G9" s="939"/>
      <c r="H9" s="939"/>
      <c r="I9" s="939"/>
      <c r="J9" s="939"/>
      <c r="K9" s="939"/>
      <c r="L9" s="939"/>
      <c r="M9" s="940"/>
    </row>
    <row r="10" spans="1:15" ht="15" thickBot="1" x14ac:dyDescent="0.35">
      <c r="A10" s="941"/>
      <c r="B10" s="942"/>
      <c r="C10" s="942"/>
      <c r="D10" s="942"/>
      <c r="E10" s="942"/>
      <c r="F10" s="942"/>
      <c r="G10" s="942"/>
      <c r="H10" s="942"/>
      <c r="I10" s="942"/>
      <c r="J10" s="942"/>
      <c r="K10" s="942"/>
      <c r="L10" s="942"/>
      <c r="M10" s="943"/>
    </row>
    <row r="11" spans="1:15" s="932" customFormat="1" ht="64.8" customHeight="1" thickBot="1" x14ac:dyDescent="0.35">
      <c r="A11" s="944" t="s">
        <v>351</v>
      </c>
      <c r="B11" s="945"/>
      <c r="C11" s="945" t="s">
        <v>352</v>
      </c>
      <c r="D11" s="946" t="s">
        <v>176</v>
      </c>
      <c r="E11" s="947" t="s">
        <v>177</v>
      </c>
      <c r="F11" s="946" t="s">
        <v>178</v>
      </c>
      <c r="G11" s="946"/>
      <c r="H11" s="946"/>
      <c r="I11" s="946"/>
      <c r="J11" s="946" t="s">
        <v>179</v>
      </c>
      <c r="K11" s="946" t="s">
        <v>180</v>
      </c>
      <c r="L11" s="946" t="s">
        <v>181</v>
      </c>
      <c r="M11" s="948" t="s">
        <v>182</v>
      </c>
    </row>
    <row r="12" spans="1:15" s="932" customFormat="1" ht="16.2" thickBot="1" x14ac:dyDescent="0.35">
      <c r="A12" s="949" t="s">
        <v>12</v>
      </c>
      <c r="B12" s="950"/>
      <c r="C12" s="951" t="s">
        <v>13</v>
      </c>
      <c r="D12" s="952">
        <f>+D13+D18</f>
        <v>296737873.88999999</v>
      </c>
      <c r="E12" s="953">
        <f>+E13+E18</f>
        <v>0</v>
      </c>
      <c r="F12" s="952">
        <f>+F15+F18</f>
        <v>296737873.88999999</v>
      </c>
      <c r="G12" s="954"/>
      <c r="H12" s="954"/>
      <c r="I12" s="954"/>
      <c r="J12" s="952">
        <f>+J13+J18</f>
        <v>2322702.89</v>
      </c>
      <c r="K12" s="952" t="e">
        <f>+K13+K18+#REF!</f>
        <v>#REF!</v>
      </c>
      <c r="L12" s="952" t="e">
        <f>+L13+L18+#REF!</f>
        <v>#REF!</v>
      </c>
      <c r="M12" s="955">
        <f>+M13+M18</f>
        <v>2322702.89</v>
      </c>
      <c r="O12" s="956">
        <f>+M12/F12</f>
        <v>7.8274568040513099E-3</v>
      </c>
    </row>
    <row r="13" spans="1:15" s="932" customFormat="1" ht="15.6" x14ac:dyDescent="0.3">
      <c r="A13" s="957">
        <v>1</v>
      </c>
      <c r="B13" s="958"/>
      <c r="C13" s="959" t="s">
        <v>14</v>
      </c>
      <c r="D13" s="960">
        <f>+D14</f>
        <v>292916522</v>
      </c>
      <c r="E13" s="961">
        <f>+E14</f>
        <v>0</v>
      </c>
      <c r="F13" s="960">
        <f>+D13-E13</f>
        <v>292916522</v>
      </c>
      <c r="G13" s="962"/>
      <c r="H13" s="960"/>
      <c r="I13" s="960"/>
      <c r="J13" s="961">
        <f>+J14</f>
        <v>0</v>
      </c>
      <c r="K13" s="961"/>
      <c r="L13" s="961"/>
      <c r="M13" s="963">
        <f>+M14</f>
        <v>0</v>
      </c>
      <c r="O13" s="956">
        <f t="shared" ref="O13:O24" si="0">+M13/F13</f>
        <v>0</v>
      </c>
    </row>
    <row r="14" spans="1:15" s="932" customFormat="1" ht="15.6" x14ac:dyDescent="0.3">
      <c r="A14" s="964">
        <v>10</v>
      </c>
      <c r="B14" s="965"/>
      <c r="C14" s="966" t="s">
        <v>14</v>
      </c>
      <c r="D14" s="967">
        <f>+D15</f>
        <v>292916522</v>
      </c>
      <c r="E14" s="968">
        <f>+E15</f>
        <v>0</v>
      </c>
      <c r="F14" s="967">
        <f>+D14-E14</f>
        <v>292916522</v>
      </c>
      <c r="G14" s="969"/>
      <c r="H14" s="967"/>
      <c r="I14" s="967"/>
      <c r="J14" s="968">
        <f>+J15</f>
        <v>0</v>
      </c>
      <c r="K14" s="968"/>
      <c r="L14" s="968"/>
      <c r="M14" s="970">
        <f>+M15</f>
        <v>0</v>
      </c>
      <c r="O14" s="956">
        <f t="shared" si="0"/>
        <v>0</v>
      </c>
    </row>
    <row r="15" spans="1:15" s="932" customFormat="1" ht="15.6" x14ac:dyDescent="0.3">
      <c r="A15" s="964">
        <v>102</v>
      </c>
      <c r="B15" s="965"/>
      <c r="C15" s="966" t="s">
        <v>31</v>
      </c>
      <c r="D15" s="967">
        <f>+D16+D17</f>
        <v>292916522</v>
      </c>
      <c r="E15" s="968">
        <f>+E16+E17</f>
        <v>0</v>
      </c>
      <c r="F15" s="967">
        <f t="shared" ref="F15:F36" si="1">+D15-E15</f>
        <v>292916522</v>
      </c>
      <c r="G15" s="969"/>
      <c r="H15" s="967"/>
      <c r="I15" s="967"/>
      <c r="J15" s="968">
        <f>+J16+J17</f>
        <v>0</v>
      </c>
      <c r="K15" s="968"/>
      <c r="L15" s="968"/>
      <c r="M15" s="970">
        <f>+M16+M17</f>
        <v>0</v>
      </c>
      <c r="O15" s="956">
        <f t="shared" si="0"/>
        <v>0</v>
      </c>
    </row>
    <row r="16" spans="1:15" ht="15.6" x14ac:dyDescent="0.3">
      <c r="A16" s="971">
        <v>10212</v>
      </c>
      <c r="B16" s="972">
        <v>20</v>
      </c>
      <c r="C16" s="973" t="s">
        <v>32</v>
      </c>
      <c r="D16" s="974">
        <v>290000000</v>
      </c>
      <c r="E16" s="974">
        <v>0</v>
      </c>
      <c r="F16" s="975">
        <f t="shared" si="1"/>
        <v>290000000</v>
      </c>
      <c r="G16" s="976"/>
      <c r="H16" s="975"/>
      <c r="I16" s="975"/>
      <c r="J16" s="974">
        <v>0</v>
      </c>
      <c r="K16" s="974" t="e">
        <f>+K22+#REF!+#REF!</f>
        <v>#REF!</v>
      </c>
      <c r="L16" s="974" t="e">
        <f>+L22+#REF!+#REF!</f>
        <v>#REF!</v>
      </c>
      <c r="M16" s="977">
        <v>0</v>
      </c>
      <c r="O16" s="978">
        <f t="shared" si="0"/>
        <v>0</v>
      </c>
    </row>
    <row r="17" spans="1:35" ht="15.6" x14ac:dyDescent="0.3">
      <c r="A17" s="971">
        <v>10214</v>
      </c>
      <c r="B17" s="972">
        <v>20</v>
      </c>
      <c r="C17" s="973" t="s">
        <v>33</v>
      </c>
      <c r="D17" s="974">
        <v>2916522</v>
      </c>
      <c r="E17" s="974">
        <v>0</v>
      </c>
      <c r="F17" s="974">
        <f>+D17-E17</f>
        <v>2916522</v>
      </c>
      <c r="G17" s="974"/>
      <c r="H17" s="974"/>
      <c r="I17" s="974"/>
      <c r="J17" s="974">
        <v>0</v>
      </c>
      <c r="K17" s="974" t="e">
        <f>+#REF!+#REF!+#REF!</f>
        <v>#REF!</v>
      </c>
      <c r="L17" s="974" t="e">
        <f>+#REF!+#REF!+#REF!</f>
        <v>#REF!</v>
      </c>
      <c r="M17" s="977">
        <v>0</v>
      </c>
      <c r="O17" s="978">
        <f t="shared" si="0"/>
        <v>0</v>
      </c>
      <c r="AI17" s="922"/>
    </row>
    <row r="18" spans="1:35" s="932" customFormat="1" ht="15.6" x14ac:dyDescent="0.3">
      <c r="A18" s="964">
        <v>2</v>
      </c>
      <c r="B18" s="965"/>
      <c r="C18" s="966" t="s">
        <v>45</v>
      </c>
      <c r="D18" s="967">
        <f>+D19</f>
        <v>3821351.89</v>
      </c>
      <c r="E18" s="968">
        <f>+E19</f>
        <v>0</v>
      </c>
      <c r="F18" s="967">
        <f t="shared" si="1"/>
        <v>3821351.89</v>
      </c>
      <c r="G18" s="969"/>
      <c r="H18" s="967"/>
      <c r="I18" s="967"/>
      <c r="J18" s="968">
        <f>+J19</f>
        <v>2322702.89</v>
      </c>
      <c r="K18" s="968"/>
      <c r="L18" s="968"/>
      <c r="M18" s="970">
        <f>+M19</f>
        <v>2322702.89</v>
      </c>
      <c r="O18" s="956">
        <f t="shared" si="0"/>
        <v>0.60782229872057136</v>
      </c>
    </row>
    <row r="19" spans="1:35" s="932" customFormat="1" ht="15.6" x14ac:dyDescent="0.3">
      <c r="A19" s="964">
        <v>20</v>
      </c>
      <c r="B19" s="965"/>
      <c r="C19" s="966" t="s">
        <v>45</v>
      </c>
      <c r="D19" s="967">
        <f>+D20</f>
        <v>3821351.89</v>
      </c>
      <c r="E19" s="968">
        <f>+E20</f>
        <v>0</v>
      </c>
      <c r="F19" s="967">
        <f t="shared" si="1"/>
        <v>3821351.89</v>
      </c>
      <c r="G19" s="969"/>
      <c r="H19" s="967"/>
      <c r="I19" s="967"/>
      <c r="J19" s="968">
        <f>+J20</f>
        <v>2322702.89</v>
      </c>
      <c r="K19" s="968"/>
      <c r="L19" s="968"/>
      <c r="M19" s="970">
        <f>+M20</f>
        <v>2322702.89</v>
      </c>
      <c r="O19" s="956">
        <f t="shared" si="0"/>
        <v>0.60782229872057136</v>
      </c>
    </row>
    <row r="20" spans="1:35" s="932" customFormat="1" ht="15.6" x14ac:dyDescent="0.3">
      <c r="A20" s="964">
        <v>204</v>
      </c>
      <c r="B20" s="965"/>
      <c r="C20" s="966" t="s">
        <v>46</v>
      </c>
      <c r="D20" s="967">
        <f>+D21+D23</f>
        <v>3821351.89</v>
      </c>
      <c r="E20" s="968">
        <f>+E21+E23</f>
        <v>0</v>
      </c>
      <c r="F20" s="967">
        <f>+D20-E20</f>
        <v>3821351.89</v>
      </c>
      <c r="G20" s="969"/>
      <c r="H20" s="967"/>
      <c r="I20" s="967"/>
      <c r="J20" s="968">
        <f>+J21+J23</f>
        <v>2322702.89</v>
      </c>
      <c r="K20" s="968" t="e">
        <f>+K21+#REF!+K23+#REF!+#REF!</f>
        <v>#REF!</v>
      </c>
      <c r="L20" s="968" t="e">
        <f>+L21+#REF!+L23+#REF!+#REF!</f>
        <v>#REF!</v>
      </c>
      <c r="M20" s="970">
        <f>+M21+M23</f>
        <v>2322702.89</v>
      </c>
      <c r="O20" s="956">
        <f t="shared" si="0"/>
        <v>0.60782229872057136</v>
      </c>
    </row>
    <row r="21" spans="1:35" s="932" customFormat="1" ht="15.6" x14ac:dyDescent="0.3">
      <c r="A21" s="964">
        <v>2046</v>
      </c>
      <c r="B21" s="965"/>
      <c r="C21" s="966" t="s">
        <v>55</v>
      </c>
      <c r="D21" s="967">
        <f>+D22</f>
        <v>2322702.89</v>
      </c>
      <c r="E21" s="968">
        <f>+E22</f>
        <v>0</v>
      </c>
      <c r="F21" s="967">
        <f t="shared" si="1"/>
        <v>2322702.89</v>
      </c>
      <c r="G21" s="969"/>
      <c r="H21" s="967"/>
      <c r="I21" s="967"/>
      <c r="J21" s="968">
        <f>+J22</f>
        <v>2322702.89</v>
      </c>
      <c r="K21" s="968"/>
      <c r="L21" s="968"/>
      <c r="M21" s="970">
        <f>+M22</f>
        <v>2322702.89</v>
      </c>
      <c r="O21" s="956"/>
    </row>
    <row r="22" spans="1:35" ht="15.6" x14ac:dyDescent="0.3">
      <c r="A22" s="971">
        <v>20465</v>
      </c>
      <c r="B22" s="972">
        <v>20</v>
      </c>
      <c r="C22" s="973" t="s">
        <v>57</v>
      </c>
      <c r="D22" s="975">
        <v>2322702.89</v>
      </c>
      <c r="E22" s="974">
        <v>0</v>
      </c>
      <c r="F22" s="975">
        <f t="shared" si="1"/>
        <v>2322702.89</v>
      </c>
      <c r="G22" s="976"/>
      <c r="H22" s="975"/>
      <c r="I22" s="975"/>
      <c r="J22" s="975">
        <v>2322702.89</v>
      </c>
      <c r="K22" s="975"/>
      <c r="L22" s="975"/>
      <c r="M22" s="979">
        <v>2322702.89</v>
      </c>
      <c r="O22" s="978"/>
    </row>
    <row r="23" spans="1:35" s="932" customFormat="1" ht="15.6" x14ac:dyDescent="0.3">
      <c r="A23" s="964">
        <v>2048</v>
      </c>
      <c r="B23" s="965"/>
      <c r="C23" s="966" t="s">
        <v>60</v>
      </c>
      <c r="D23" s="967">
        <f>+D24</f>
        <v>1498649</v>
      </c>
      <c r="E23" s="968">
        <f>+E24</f>
        <v>0</v>
      </c>
      <c r="F23" s="967">
        <f t="shared" si="1"/>
        <v>1498649</v>
      </c>
      <c r="G23" s="969"/>
      <c r="H23" s="967"/>
      <c r="I23" s="967"/>
      <c r="J23" s="968">
        <f>+J24</f>
        <v>0</v>
      </c>
      <c r="K23" s="968">
        <v>0</v>
      </c>
      <c r="L23" s="968">
        <v>0</v>
      </c>
      <c r="M23" s="970">
        <f>+M24</f>
        <v>0</v>
      </c>
      <c r="O23" s="956">
        <f t="shared" si="0"/>
        <v>0</v>
      </c>
    </row>
    <row r="24" spans="1:35" ht="16.2" thickBot="1" x14ac:dyDescent="0.35">
      <c r="A24" s="980">
        <v>20486</v>
      </c>
      <c r="B24" s="981">
        <v>20</v>
      </c>
      <c r="C24" s="982" t="s">
        <v>183</v>
      </c>
      <c r="D24" s="983">
        <v>1498649</v>
      </c>
      <c r="E24" s="984">
        <v>0</v>
      </c>
      <c r="F24" s="983">
        <f t="shared" si="1"/>
        <v>1498649</v>
      </c>
      <c r="G24" s="985"/>
      <c r="H24" s="985"/>
      <c r="I24" s="985"/>
      <c r="J24" s="984">
        <v>0</v>
      </c>
      <c r="K24" s="984"/>
      <c r="L24" s="984"/>
      <c r="M24" s="986">
        <v>0</v>
      </c>
      <c r="O24" s="978">
        <f t="shared" si="0"/>
        <v>0</v>
      </c>
    </row>
    <row r="25" spans="1:35" ht="16.2" thickBot="1" x14ac:dyDescent="0.35">
      <c r="A25" s="987" t="s">
        <v>71</v>
      </c>
      <c r="B25" s="950"/>
      <c r="C25" s="988" t="s">
        <v>72</v>
      </c>
      <c r="D25" s="989">
        <f>+D26+D32+D48+D51</f>
        <v>412900058467.84998</v>
      </c>
      <c r="E25" s="989">
        <f>+E26+E32+E48+E51</f>
        <v>33952470</v>
      </c>
      <c r="F25" s="989">
        <f t="shared" si="1"/>
        <v>412866105997.84998</v>
      </c>
      <c r="G25" s="989"/>
      <c r="H25" s="989"/>
      <c r="I25" s="990"/>
      <c r="J25" s="989">
        <f>+J26+J32+J48+J51</f>
        <v>4901801758.3900003</v>
      </c>
      <c r="K25" s="991" t="e">
        <f>+K26+K48+K51+#REF!</f>
        <v>#REF!</v>
      </c>
      <c r="L25" s="991" t="e">
        <f>+L26+L48+L51+#REF!</f>
        <v>#REF!</v>
      </c>
      <c r="M25" s="992">
        <f>+M26+M32+M48+M51</f>
        <v>4881274258.3900003</v>
      </c>
      <c r="O25" s="978">
        <f>+M25/F25</f>
        <v>1.1822898967675055E-2</v>
      </c>
    </row>
    <row r="26" spans="1:35" s="932" customFormat="1" ht="34.5" customHeight="1" x14ac:dyDescent="0.3">
      <c r="A26" s="993">
        <v>2401</v>
      </c>
      <c r="B26" s="994"/>
      <c r="C26" s="995" t="s">
        <v>149</v>
      </c>
      <c r="D26" s="996">
        <f>+D27</f>
        <v>396585907049.76001</v>
      </c>
      <c r="E26" s="997">
        <f>+E27</f>
        <v>0</v>
      </c>
      <c r="F26" s="998">
        <f t="shared" si="1"/>
        <v>396585907049.76001</v>
      </c>
      <c r="G26" s="996"/>
      <c r="H26" s="996"/>
      <c r="I26" s="998"/>
      <c r="J26" s="997">
        <f>+J27</f>
        <v>88778571.719999999</v>
      </c>
      <c r="K26" s="997">
        <v>0</v>
      </c>
      <c r="L26" s="997">
        <v>0</v>
      </c>
      <c r="M26" s="999">
        <f>+M27</f>
        <v>88778571.719999999</v>
      </c>
      <c r="O26" s="956">
        <f>+M26/F26</f>
        <v>2.2385710168178232E-4</v>
      </c>
    </row>
    <row r="27" spans="1:35" s="932" customFormat="1" ht="15" customHeight="1" x14ac:dyDescent="0.3">
      <c r="A27" s="964">
        <v>2401600</v>
      </c>
      <c r="B27" s="965"/>
      <c r="C27" s="1000" t="s">
        <v>73</v>
      </c>
      <c r="D27" s="969">
        <f>SUM(D28:D31)</f>
        <v>396585907049.76001</v>
      </c>
      <c r="E27" s="968">
        <f>SUM(E28:E31)</f>
        <v>0</v>
      </c>
      <c r="F27" s="967">
        <f t="shared" si="1"/>
        <v>396585907049.76001</v>
      </c>
      <c r="G27" s="969"/>
      <c r="H27" s="969"/>
      <c r="I27" s="967"/>
      <c r="J27" s="968">
        <f>SUM(J28:J31)</f>
        <v>88778571.719999999</v>
      </c>
      <c r="K27" s="968">
        <f>SUM(K28:K30)</f>
        <v>0</v>
      </c>
      <c r="L27" s="968">
        <f>SUM(L28:L30)</f>
        <v>0</v>
      </c>
      <c r="M27" s="970">
        <f>SUM(M28:M31)</f>
        <v>88778571.719999999</v>
      </c>
      <c r="O27" s="956">
        <f>+M27/F27</f>
        <v>2.2385710168178232E-4</v>
      </c>
    </row>
    <row r="28" spans="1:35" ht="45" customHeight="1" x14ac:dyDescent="0.3">
      <c r="A28" s="971">
        <v>240106003</v>
      </c>
      <c r="B28" s="972">
        <v>11</v>
      </c>
      <c r="C28" s="1001" t="s">
        <v>81</v>
      </c>
      <c r="D28" s="976">
        <v>2893969159.4200001</v>
      </c>
      <c r="E28" s="974">
        <v>0</v>
      </c>
      <c r="F28" s="975">
        <f t="shared" si="1"/>
        <v>2893969159.4200001</v>
      </c>
      <c r="G28" s="976"/>
      <c r="H28" s="976"/>
      <c r="I28" s="975"/>
      <c r="J28" s="974">
        <v>0</v>
      </c>
      <c r="K28" s="974">
        <v>0</v>
      </c>
      <c r="L28" s="974">
        <v>0</v>
      </c>
      <c r="M28" s="977">
        <v>0</v>
      </c>
      <c r="O28" s="978">
        <f>+M28/F28</f>
        <v>0</v>
      </c>
    </row>
    <row r="29" spans="1:35" ht="45" customHeight="1" x14ac:dyDescent="0.3">
      <c r="A29" s="971">
        <v>240106003</v>
      </c>
      <c r="B29" s="972">
        <v>13</v>
      </c>
      <c r="C29" s="1001" t="s">
        <v>81</v>
      </c>
      <c r="D29" s="976">
        <v>2540310928.3400002</v>
      </c>
      <c r="E29" s="974">
        <v>0</v>
      </c>
      <c r="F29" s="975">
        <f t="shared" si="1"/>
        <v>2540310928.3400002</v>
      </c>
      <c r="G29" s="976"/>
      <c r="H29" s="976"/>
      <c r="I29" s="975"/>
      <c r="J29" s="974">
        <v>88778571.719999999</v>
      </c>
      <c r="K29" s="974">
        <v>0</v>
      </c>
      <c r="L29" s="974">
        <v>0</v>
      </c>
      <c r="M29" s="977">
        <v>88778571.719999999</v>
      </c>
      <c r="O29" s="978"/>
    </row>
    <row r="30" spans="1:35" ht="45" customHeight="1" x14ac:dyDescent="0.3">
      <c r="A30" s="971">
        <v>240106003</v>
      </c>
      <c r="B30" s="972">
        <v>20</v>
      </c>
      <c r="C30" s="1001" t="s">
        <v>81</v>
      </c>
      <c r="D30" s="976">
        <v>1481163638</v>
      </c>
      <c r="E30" s="974">
        <v>0</v>
      </c>
      <c r="F30" s="975">
        <f t="shared" si="1"/>
        <v>1481163638</v>
      </c>
      <c r="G30" s="976"/>
      <c r="H30" s="976"/>
      <c r="I30" s="975"/>
      <c r="J30" s="974">
        <v>0</v>
      </c>
      <c r="K30" s="974">
        <v>0</v>
      </c>
      <c r="L30" s="974">
        <v>0</v>
      </c>
      <c r="M30" s="977">
        <v>0</v>
      </c>
      <c r="O30" s="978"/>
    </row>
    <row r="31" spans="1:35" ht="45" customHeight="1" x14ac:dyDescent="0.3">
      <c r="A31" s="971">
        <v>2401060012</v>
      </c>
      <c r="B31" s="972">
        <v>11</v>
      </c>
      <c r="C31" s="1001" t="s">
        <v>76</v>
      </c>
      <c r="D31" s="976">
        <v>389670463324</v>
      </c>
      <c r="E31" s="974">
        <v>0</v>
      </c>
      <c r="F31" s="975">
        <f t="shared" si="1"/>
        <v>389670463324</v>
      </c>
      <c r="G31" s="976"/>
      <c r="H31" s="976"/>
      <c r="I31" s="975"/>
      <c r="J31" s="974">
        <v>0</v>
      </c>
      <c r="K31" s="974"/>
      <c r="L31" s="974"/>
      <c r="M31" s="977">
        <v>0</v>
      </c>
      <c r="O31" s="978"/>
    </row>
    <row r="32" spans="1:35" s="932" customFormat="1" ht="33" customHeight="1" x14ac:dyDescent="0.3">
      <c r="A32" s="964">
        <v>2404</v>
      </c>
      <c r="B32" s="965"/>
      <c r="C32" s="1000" t="s">
        <v>157</v>
      </c>
      <c r="D32" s="969">
        <f>+D33</f>
        <v>1828209102</v>
      </c>
      <c r="E32" s="968">
        <f>+E33</f>
        <v>0</v>
      </c>
      <c r="F32" s="967">
        <f t="shared" si="1"/>
        <v>1828209102</v>
      </c>
      <c r="G32" s="969"/>
      <c r="H32" s="969"/>
      <c r="I32" s="967"/>
      <c r="J32" s="968">
        <f>+J33</f>
        <v>1291397523</v>
      </c>
      <c r="K32" s="968">
        <v>0</v>
      </c>
      <c r="L32" s="968">
        <v>0</v>
      </c>
      <c r="M32" s="970">
        <f>+M33</f>
        <v>1291397523</v>
      </c>
      <c r="O32" s="956"/>
    </row>
    <row r="33" spans="1:15" s="932" customFormat="1" ht="33" customHeight="1" x14ac:dyDescent="0.3">
      <c r="A33" s="964">
        <v>2404600</v>
      </c>
      <c r="B33" s="965"/>
      <c r="C33" s="1000" t="s">
        <v>73</v>
      </c>
      <c r="D33" s="969">
        <f>SUM(D34:D36)</f>
        <v>1828209102</v>
      </c>
      <c r="E33" s="968">
        <f>SUM(E34:E36)</f>
        <v>0</v>
      </c>
      <c r="F33" s="967">
        <f t="shared" si="1"/>
        <v>1828209102</v>
      </c>
      <c r="G33" s="969"/>
      <c r="H33" s="969"/>
      <c r="I33" s="967"/>
      <c r="J33" s="969">
        <f>+J34+J35+J36</f>
        <v>1291397523</v>
      </c>
      <c r="K33" s="969">
        <f>SUM(K34:K36)</f>
        <v>0</v>
      </c>
      <c r="L33" s="969">
        <f>SUM(L34:L36)</f>
        <v>0</v>
      </c>
      <c r="M33" s="969">
        <f>+M34+M35+M36</f>
        <v>1291397523</v>
      </c>
      <c r="O33" s="956"/>
    </row>
    <row r="34" spans="1:15" ht="52.5" customHeight="1" x14ac:dyDescent="0.3">
      <c r="A34" s="971">
        <v>240406001</v>
      </c>
      <c r="B34" s="972">
        <v>10</v>
      </c>
      <c r="C34" s="1001" t="s">
        <v>77</v>
      </c>
      <c r="D34" s="976">
        <v>370845778</v>
      </c>
      <c r="E34" s="974">
        <v>0</v>
      </c>
      <c r="F34" s="975">
        <f t="shared" si="1"/>
        <v>370845778</v>
      </c>
      <c r="G34" s="976"/>
      <c r="H34" s="976"/>
      <c r="I34" s="975"/>
      <c r="J34" s="974">
        <v>185422890</v>
      </c>
      <c r="K34" s="974"/>
      <c r="L34" s="974"/>
      <c r="M34" s="977">
        <v>185422890</v>
      </c>
      <c r="O34" s="978"/>
    </row>
    <row r="35" spans="1:15" ht="57" customHeight="1" x14ac:dyDescent="0.3">
      <c r="A35" s="971">
        <v>240406001</v>
      </c>
      <c r="B35" s="972">
        <v>13</v>
      </c>
      <c r="C35" s="1001" t="s">
        <v>77</v>
      </c>
      <c r="D35" s="976">
        <v>318759268</v>
      </c>
      <c r="E35" s="974">
        <v>0</v>
      </c>
      <c r="F35" s="975">
        <f t="shared" si="1"/>
        <v>318759268</v>
      </c>
      <c r="G35" s="976"/>
      <c r="H35" s="976"/>
      <c r="I35" s="975"/>
      <c r="J35" s="974">
        <v>318759268</v>
      </c>
      <c r="K35" s="974"/>
      <c r="L35" s="974"/>
      <c r="M35" s="977">
        <v>318759268</v>
      </c>
      <c r="O35" s="978"/>
    </row>
    <row r="36" spans="1:15" ht="57" customHeight="1" thickBot="1" x14ac:dyDescent="0.35">
      <c r="A36" s="1002">
        <v>240406001</v>
      </c>
      <c r="B36" s="1003">
        <v>20</v>
      </c>
      <c r="C36" s="1004" t="s">
        <v>77</v>
      </c>
      <c r="D36" s="1005">
        <v>1138604056</v>
      </c>
      <c r="E36" s="1006">
        <v>0</v>
      </c>
      <c r="F36" s="1007">
        <f t="shared" si="1"/>
        <v>1138604056</v>
      </c>
      <c r="G36" s="1005"/>
      <c r="H36" s="1005"/>
      <c r="I36" s="1007"/>
      <c r="J36" s="1006">
        <v>787215365</v>
      </c>
      <c r="K36" s="1006">
        <v>0</v>
      </c>
      <c r="L36" s="1006">
        <v>0</v>
      </c>
      <c r="M36" s="1008">
        <v>787215365</v>
      </c>
      <c r="O36" s="978"/>
    </row>
    <row r="37" spans="1:15" ht="22.5" customHeight="1" x14ac:dyDescent="0.3">
      <c r="A37" s="1009"/>
      <c r="B37" s="1010"/>
      <c r="C37" s="1011"/>
      <c r="D37" s="1012"/>
      <c r="E37" s="1013"/>
      <c r="F37" s="1014"/>
      <c r="G37" s="1012"/>
      <c r="H37" s="1012"/>
      <c r="I37" s="1014"/>
      <c r="J37" s="1014"/>
      <c r="K37" s="1014"/>
      <c r="L37" s="1014"/>
      <c r="M37" s="1014"/>
      <c r="O37" s="978"/>
    </row>
    <row r="38" spans="1:15" ht="12.75" customHeight="1" thickBot="1" x14ac:dyDescent="0.35">
      <c r="A38" s="1015"/>
      <c r="C38" s="807"/>
      <c r="D38" s="1016"/>
      <c r="E38" s="1017"/>
      <c r="F38" s="1018"/>
      <c r="G38" s="1016"/>
      <c r="H38" s="1016"/>
      <c r="I38" s="1018"/>
      <c r="J38" s="1018"/>
      <c r="K38" s="1018"/>
      <c r="L38" s="1018"/>
      <c r="M38" s="1018"/>
      <c r="O38" s="978"/>
    </row>
    <row r="39" spans="1:15" x14ac:dyDescent="0.3">
      <c r="A39" s="1019" t="s">
        <v>1</v>
      </c>
      <c r="B39" s="1020"/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1"/>
    </row>
    <row r="40" spans="1:15" x14ac:dyDescent="0.3">
      <c r="A40" s="929" t="s">
        <v>173</v>
      </c>
      <c r="B40" s="930"/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1"/>
    </row>
    <row r="41" spans="1:15" ht="3" customHeight="1" x14ac:dyDescent="0.3">
      <c r="A41" s="809"/>
      <c r="M41" s="804"/>
    </row>
    <row r="42" spans="1:15" ht="13.5" customHeight="1" x14ac:dyDescent="0.3">
      <c r="A42" s="933" t="s">
        <v>0</v>
      </c>
      <c r="D42" s="1022"/>
      <c r="M42" s="804"/>
    </row>
    <row r="43" spans="1:15" ht="2.25" customHeight="1" x14ac:dyDescent="0.3">
      <c r="A43" s="809"/>
      <c r="M43" s="934"/>
    </row>
    <row r="44" spans="1:15" ht="18.75" customHeight="1" x14ac:dyDescent="0.3">
      <c r="A44" s="809" t="s">
        <v>3</v>
      </c>
      <c r="C44" s="808" t="s">
        <v>4</v>
      </c>
      <c r="F44" s="806" t="str">
        <f>F8</f>
        <v>MES:</v>
      </c>
      <c r="J44" s="806" t="str">
        <f>J8</f>
        <v>ABRIL</v>
      </c>
      <c r="K44" s="808"/>
      <c r="M44" s="804" t="str">
        <f>M8</f>
        <v>VIGENCIA: 2018</v>
      </c>
    </row>
    <row r="45" spans="1:15" ht="4.5" customHeight="1" thickBot="1" x14ac:dyDescent="0.35">
      <c r="A45" s="935"/>
      <c r="B45" s="936"/>
      <c r="C45" s="937"/>
      <c r="D45" s="937"/>
      <c r="E45" s="938"/>
      <c r="F45" s="939"/>
      <c r="G45" s="939"/>
      <c r="H45" s="939"/>
      <c r="I45" s="939"/>
      <c r="J45" s="939"/>
      <c r="K45" s="939"/>
      <c r="L45" s="939"/>
      <c r="M45" s="940"/>
    </row>
    <row r="46" spans="1:15" ht="14.25" customHeight="1" thickBot="1" x14ac:dyDescent="0.35">
      <c r="A46" s="1023"/>
      <c r="B46" s="1024"/>
      <c r="C46" s="1024"/>
      <c r="D46" s="1024"/>
      <c r="E46" s="1024"/>
      <c r="F46" s="1024"/>
      <c r="G46" s="1024"/>
      <c r="H46" s="1024"/>
      <c r="I46" s="1024"/>
      <c r="J46" s="1024"/>
      <c r="K46" s="1024"/>
      <c r="L46" s="1024"/>
      <c r="M46" s="1025"/>
    </row>
    <row r="47" spans="1:15" s="932" customFormat="1" ht="64.5" customHeight="1" thickBot="1" x14ac:dyDescent="0.35">
      <c r="A47" s="944" t="s">
        <v>351</v>
      </c>
      <c r="B47" s="945"/>
      <c r="C47" s="945" t="s">
        <v>352</v>
      </c>
      <c r="D47" s="1026" t="s">
        <v>176</v>
      </c>
      <c r="E47" s="1027" t="s">
        <v>177</v>
      </c>
      <c r="F47" s="1026" t="s">
        <v>178</v>
      </c>
      <c r="G47" s="1026"/>
      <c r="H47" s="1026"/>
      <c r="I47" s="1026"/>
      <c r="J47" s="1026" t="s">
        <v>179</v>
      </c>
      <c r="K47" s="1026" t="s">
        <v>180</v>
      </c>
      <c r="L47" s="1026" t="s">
        <v>181</v>
      </c>
      <c r="M47" s="1028" t="s">
        <v>182</v>
      </c>
    </row>
    <row r="48" spans="1:15" s="1035" customFormat="1" ht="33" customHeight="1" x14ac:dyDescent="0.3">
      <c r="A48" s="1029">
        <v>2405</v>
      </c>
      <c r="B48" s="1030"/>
      <c r="C48" s="1031" t="s">
        <v>158</v>
      </c>
      <c r="D48" s="1032">
        <f>+D49</f>
        <v>183746710.66</v>
      </c>
      <c r="E48" s="961">
        <f>+E49</f>
        <v>0</v>
      </c>
      <c r="F48" s="960">
        <f t="shared" ref="F48:F59" si="2">+D48-E48</f>
        <v>183746710.66</v>
      </c>
      <c r="G48" s="1032"/>
      <c r="H48" s="1032"/>
      <c r="I48" s="1033"/>
      <c r="J48" s="960">
        <f>+J49</f>
        <v>103714536.67</v>
      </c>
      <c r="K48" s="960"/>
      <c r="L48" s="960"/>
      <c r="M48" s="1034">
        <f>+M49</f>
        <v>103714536.67</v>
      </c>
      <c r="O48" s="956">
        <f t="shared" ref="O48:O54" si="3">+M48/F48</f>
        <v>0.56444295681521406</v>
      </c>
    </row>
    <row r="49" spans="1:189" s="1035" customFormat="1" ht="23.25" customHeight="1" x14ac:dyDescent="0.3">
      <c r="A49" s="1036">
        <v>2405600</v>
      </c>
      <c r="B49" s="1037"/>
      <c r="C49" s="1000" t="s">
        <v>73</v>
      </c>
      <c r="D49" s="1038">
        <f>+D50</f>
        <v>183746710.66</v>
      </c>
      <c r="E49" s="968">
        <f>+E50</f>
        <v>0</v>
      </c>
      <c r="F49" s="967">
        <f t="shared" si="2"/>
        <v>183746710.66</v>
      </c>
      <c r="G49" s="1038"/>
      <c r="H49" s="1038"/>
      <c r="I49" s="1039"/>
      <c r="J49" s="967">
        <f>+J50</f>
        <v>103714536.67</v>
      </c>
      <c r="K49" s="967"/>
      <c r="L49" s="967"/>
      <c r="M49" s="1040">
        <f>+M50</f>
        <v>103714536.67</v>
      </c>
      <c r="O49" s="956">
        <f t="shared" si="3"/>
        <v>0.56444295681521406</v>
      </c>
    </row>
    <row r="50" spans="1:189" s="807" customFormat="1" ht="62.25" customHeight="1" x14ac:dyDescent="0.3">
      <c r="A50" s="1041">
        <v>24056001</v>
      </c>
      <c r="B50" s="1042">
        <v>20</v>
      </c>
      <c r="C50" s="1001" t="s">
        <v>78</v>
      </c>
      <c r="D50" s="1043">
        <v>183746710.66</v>
      </c>
      <c r="E50" s="974">
        <v>0</v>
      </c>
      <c r="F50" s="975">
        <f t="shared" si="2"/>
        <v>183746710.66</v>
      </c>
      <c r="G50" s="1043"/>
      <c r="H50" s="1043"/>
      <c r="I50" s="1044"/>
      <c r="J50" s="975">
        <v>103714536.67</v>
      </c>
      <c r="K50" s="975"/>
      <c r="L50" s="975"/>
      <c r="M50" s="979">
        <v>103714536.67</v>
      </c>
      <c r="O50" s="978">
        <f t="shared" si="3"/>
        <v>0.56444295681521406</v>
      </c>
    </row>
    <row r="51" spans="1:189" s="1035" customFormat="1" ht="57.75" customHeight="1" x14ac:dyDescent="0.3">
      <c r="A51" s="1036">
        <v>2499</v>
      </c>
      <c r="B51" s="1037"/>
      <c r="C51" s="1000" t="s">
        <v>159</v>
      </c>
      <c r="D51" s="1038">
        <f>+D52</f>
        <v>14302195605.43</v>
      </c>
      <c r="E51" s="967">
        <f>+E52</f>
        <v>33952470</v>
      </c>
      <c r="F51" s="1038">
        <f t="shared" si="2"/>
        <v>14268243135.43</v>
      </c>
      <c r="G51" s="1038"/>
      <c r="H51" s="1038"/>
      <c r="I51" s="1039"/>
      <c r="J51" s="967">
        <f>+J52</f>
        <v>3417911127</v>
      </c>
      <c r="K51" s="967">
        <f>+K52</f>
        <v>0</v>
      </c>
      <c r="L51" s="967">
        <f>+L52</f>
        <v>0</v>
      </c>
      <c r="M51" s="1040">
        <f>+M52</f>
        <v>3397383627</v>
      </c>
      <c r="O51" s="956">
        <f t="shared" si="3"/>
        <v>0.23810805540338961</v>
      </c>
      <c r="P51" s="1045">
        <f>+M51-10384330698</f>
        <v>-6986947071</v>
      </c>
    </row>
    <row r="52" spans="1:189" s="1035" customFormat="1" ht="15.75" customHeight="1" x14ac:dyDescent="0.3">
      <c r="A52" s="1036">
        <v>2499600</v>
      </c>
      <c r="B52" s="1037"/>
      <c r="C52" s="1000" t="s">
        <v>73</v>
      </c>
      <c r="D52" s="1038">
        <f>SUM(D53:D58)</f>
        <v>14302195605.43</v>
      </c>
      <c r="E52" s="967">
        <f>SUM(E53:E58)</f>
        <v>33952470</v>
      </c>
      <c r="F52" s="1038">
        <f t="shared" si="2"/>
        <v>14268243135.43</v>
      </c>
      <c r="G52" s="1038"/>
      <c r="H52" s="1038"/>
      <c r="I52" s="1039"/>
      <c r="J52" s="1038">
        <f>SUM(J53:J58)</f>
        <v>3417911127</v>
      </c>
      <c r="K52" s="967">
        <v>0</v>
      </c>
      <c r="L52" s="967">
        <v>0</v>
      </c>
      <c r="M52" s="1046">
        <f>SUM(M53:M58)</f>
        <v>3397383627</v>
      </c>
      <c r="O52" s="956">
        <f t="shared" si="3"/>
        <v>0.23810805540338961</v>
      </c>
    </row>
    <row r="53" spans="1:189" s="807" customFormat="1" ht="32.25" customHeight="1" x14ac:dyDescent="0.3">
      <c r="A53" s="1041">
        <v>249906001</v>
      </c>
      <c r="B53" s="1042">
        <v>10</v>
      </c>
      <c r="C53" s="1001" t="s">
        <v>80</v>
      </c>
      <c r="D53" s="1043">
        <v>2607722263</v>
      </c>
      <c r="E53" s="974">
        <v>7080500</v>
      </c>
      <c r="F53" s="975">
        <f t="shared" si="2"/>
        <v>2600641763</v>
      </c>
      <c r="G53" s="1043"/>
      <c r="H53" s="1043"/>
      <c r="I53" s="1044"/>
      <c r="J53" s="1047">
        <v>357617500</v>
      </c>
      <c r="K53" s="1047"/>
      <c r="L53" s="1047"/>
      <c r="M53" s="1048">
        <v>337090000</v>
      </c>
      <c r="O53" s="978">
        <f t="shared" si="3"/>
        <v>0.12961800613827948</v>
      </c>
    </row>
    <row r="54" spans="1:189" s="807" customFormat="1" ht="45" customHeight="1" x14ac:dyDescent="0.3">
      <c r="A54" s="1041">
        <v>249906001</v>
      </c>
      <c r="B54" s="1042">
        <v>13</v>
      </c>
      <c r="C54" s="1001" t="s">
        <v>80</v>
      </c>
      <c r="D54" s="1043">
        <v>459103190</v>
      </c>
      <c r="E54" s="974">
        <v>0</v>
      </c>
      <c r="F54" s="975">
        <f t="shared" si="2"/>
        <v>459103190</v>
      </c>
      <c r="G54" s="1043"/>
      <c r="H54" s="1043"/>
      <c r="I54" s="1044"/>
      <c r="J54" s="1047">
        <v>120448693</v>
      </c>
      <c r="K54" s="1047"/>
      <c r="L54" s="1047"/>
      <c r="M54" s="1048">
        <v>120448693</v>
      </c>
      <c r="O54" s="978">
        <f t="shared" si="3"/>
        <v>0.26235647153747721</v>
      </c>
    </row>
    <row r="55" spans="1:189" s="807" customFormat="1" ht="39" customHeight="1" x14ac:dyDescent="0.3">
      <c r="A55" s="1041">
        <v>249906001</v>
      </c>
      <c r="B55" s="1042">
        <v>20</v>
      </c>
      <c r="C55" s="1001" t="s">
        <v>80</v>
      </c>
      <c r="D55" s="1043">
        <v>8783151039</v>
      </c>
      <c r="E55" s="974">
        <v>14955774</v>
      </c>
      <c r="F55" s="975">
        <f t="shared" si="2"/>
        <v>8768195265</v>
      </c>
      <c r="G55" s="1043"/>
      <c r="H55" s="1043"/>
      <c r="I55" s="1044"/>
      <c r="J55" s="1047">
        <v>2244139410</v>
      </c>
      <c r="K55" s="1047"/>
      <c r="L55" s="1047"/>
      <c r="M55" s="1048">
        <v>2244139410</v>
      </c>
      <c r="O55" s="978"/>
    </row>
    <row r="56" spans="1:189" s="807" customFormat="1" ht="52.5" customHeight="1" x14ac:dyDescent="0.3">
      <c r="A56" s="1041">
        <v>249906002</v>
      </c>
      <c r="B56" s="1042">
        <v>21</v>
      </c>
      <c r="C56" s="1001" t="s">
        <v>160</v>
      </c>
      <c r="D56" s="1043">
        <v>18914800</v>
      </c>
      <c r="E56" s="974">
        <v>2016800</v>
      </c>
      <c r="F56" s="975">
        <f t="shared" si="2"/>
        <v>16898000</v>
      </c>
      <c r="G56" s="1043"/>
      <c r="H56" s="1043"/>
      <c r="I56" s="1044"/>
      <c r="J56" s="975">
        <v>16898000</v>
      </c>
      <c r="K56" s="975"/>
      <c r="L56" s="975"/>
      <c r="M56" s="979">
        <v>16898000</v>
      </c>
      <c r="O56" s="978"/>
    </row>
    <row r="57" spans="1:189" s="807" customFormat="1" ht="63.75" customHeight="1" x14ac:dyDescent="0.3">
      <c r="A57" s="1041">
        <v>249906003</v>
      </c>
      <c r="B57" s="1042">
        <v>20</v>
      </c>
      <c r="C57" s="1001" t="s">
        <v>79</v>
      </c>
      <c r="D57" s="1043">
        <v>820725497.42999995</v>
      </c>
      <c r="E57" s="974">
        <v>0</v>
      </c>
      <c r="F57" s="975">
        <f t="shared" si="2"/>
        <v>820725497.42999995</v>
      </c>
      <c r="G57" s="1043"/>
      <c r="H57" s="1043"/>
      <c r="I57" s="1044"/>
      <c r="J57" s="975">
        <v>165592960</v>
      </c>
      <c r="K57" s="975"/>
      <c r="L57" s="975"/>
      <c r="M57" s="979">
        <v>165592960</v>
      </c>
      <c r="O57" s="978"/>
    </row>
    <row r="58" spans="1:189" s="807" customFormat="1" ht="37.799999999999997" customHeight="1" thickBot="1" x14ac:dyDescent="0.35">
      <c r="A58" s="1049">
        <v>249906004</v>
      </c>
      <c r="B58" s="1050">
        <v>20</v>
      </c>
      <c r="C58" s="1004" t="s">
        <v>161</v>
      </c>
      <c r="D58" s="1051">
        <v>1612578816</v>
      </c>
      <c r="E58" s="1006">
        <f>2453972+7445424</f>
        <v>9899396</v>
      </c>
      <c r="F58" s="1007">
        <f t="shared" si="2"/>
        <v>1602679420</v>
      </c>
      <c r="G58" s="1051"/>
      <c r="H58" s="1051"/>
      <c r="I58" s="1052"/>
      <c r="J58" s="1053">
        <v>513214564</v>
      </c>
      <c r="K58" s="1007"/>
      <c r="L58" s="1007"/>
      <c r="M58" s="1054">
        <v>513214564</v>
      </c>
      <c r="O58" s="978">
        <f>+M58/F58</f>
        <v>0.32022284531487899</v>
      </c>
    </row>
    <row r="59" spans="1:189" ht="16.2" thickBot="1" x14ac:dyDescent="0.35">
      <c r="A59" s="1055" t="s">
        <v>184</v>
      </c>
      <c r="B59" s="1056"/>
      <c r="C59" s="1056"/>
      <c r="D59" s="1057">
        <f>+D12+D25</f>
        <v>413196796341.73999</v>
      </c>
      <c r="E59" s="1057">
        <f>+E12+E25</f>
        <v>33952470</v>
      </c>
      <c r="F59" s="1057">
        <f t="shared" si="2"/>
        <v>413162843871.73999</v>
      </c>
      <c r="G59" s="1058"/>
      <c r="H59" s="1058"/>
      <c r="I59" s="1059" t="e">
        <f>+I20+#REF!+#REF!+I26+I51+#REF!</f>
        <v>#REF!</v>
      </c>
      <c r="J59" s="1060">
        <f>+J12+J25</f>
        <v>4904124461.2800007</v>
      </c>
      <c r="K59" s="1057" t="e">
        <f>+K12+K25</f>
        <v>#REF!</v>
      </c>
      <c r="L59" s="1057" t="e">
        <f>+L12+L25</f>
        <v>#REF!</v>
      </c>
      <c r="M59" s="1060">
        <f>+M12+M25</f>
        <v>4883596961.2800007</v>
      </c>
      <c r="O59" s="978">
        <f>+M59/F59</f>
        <v>1.182002939934269E-2</v>
      </c>
    </row>
    <row r="60" spans="1:189" s="1067" customFormat="1" ht="10.5" customHeight="1" x14ac:dyDescent="0.3">
      <c r="A60" s="1061"/>
      <c r="B60" s="1062"/>
      <c r="C60" s="1063"/>
      <c r="D60" s="1064"/>
      <c r="E60" s="1065"/>
      <c r="F60" s="1064"/>
      <c r="G60" s="1066"/>
      <c r="H60" s="1064"/>
      <c r="I60" s="1064" t="s">
        <v>185</v>
      </c>
      <c r="J60" s="1064"/>
      <c r="K60" s="1064" t="s">
        <v>186</v>
      </c>
      <c r="L60" s="1064"/>
      <c r="M60" s="1066"/>
      <c r="N60" s="808"/>
      <c r="O60" s="808"/>
      <c r="P60" s="808"/>
      <c r="Q60" s="808"/>
      <c r="R60" s="808"/>
      <c r="S60" s="808"/>
      <c r="T60" s="808"/>
      <c r="U60" s="808"/>
      <c r="V60" s="808"/>
      <c r="W60" s="808"/>
      <c r="X60" s="808"/>
      <c r="Y60" s="808"/>
      <c r="Z60" s="808"/>
      <c r="AA60" s="808"/>
      <c r="AB60" s="808"/>
      <c r="AC60" s="808"/>
      <c r="AD60" s="808"/>
      <c r="AE60" s="808"/>
      <c r="AF60" s="808"/>
      <c r="AG60" s="808"/>
      <c r="AH60" s="808"/>
      <c r="AI60" s="808"/>
      <c r="AJ60" s="808"/>
      <c r="AK60" s="808"/>
      <c r="AL60" s="808"/>
      <c r="AM60" s="808"/>
      <c r="AN60" s="808"/>
      <c r="AO60" s="808"/>
      <c r="AP60" s="808"/>
      <c r="AQ60" s="808"/>
      <c r="AR60" s="808"/>
      <c r="AS60" s="808"/>
      <c r="AT60" s="808"/>
      <c r="AU60" s="808"/>
      <c r="AV60" s="808"/>
      <c r="AW60" s="808"/>
      <c r="AX60" s="808"/>
      <c r="AY60" s="808"/>
      <c r="AZ60" s="808"/>
      <c r="BA60" s="808"/>
      <c r="BB60" s="808"/>
      <c r="BC60" s="808"/>
      <c r="BD60" s="808"/>
      <c r="BE60" s="808"/>
      <c r="BF60" s="808"/>
      <c r="BG60" s="808"/>
      <c r="BH60" s="808"/>
      <c r="BI60" s="808"/>
      <c r="BJ60" s="808"/>
      <c r="BK60" s="808"/>
      <c r="BL60" s="808"/>
      <c r="BM60" s="808"/>
      <c r="BN60" s="808"/>
      <c r="BO60" s="808"/>
      <c r="BP60" s="808"/>
      <c r="BQ60" s="808"/>
      <c r="BR60" s="808"/>
      <c r="BS60" s="808"/>
      <c r="BT60" s="808"/>
      <c r="BU60" s="808"/>
      <c r="BV60" s="808"/>
      <c r="BW60" s="808"/>
      <c r="BX60" s="808"/>
      <c r="BY60" s="808"/>
      <c r="BZ60" s="808"/>
      <c r="CA60" s="808"/>
      <c r="CB60" s="808"/>
      <c r="CC60" s="808"/>
      <c r="CD60" s="808"/>
      <c r="CE60" s="808"/>
      <c r="CF60" s="808"/>
      <c r="CG60" s="808"/>
      <c r="CH60" s="808"/>
      <c r="CI60" s="808"/>
      <c r="CJ60" s="808"/>
      <c r="CK60" s="808"/>
      <c r="CL60" s="808"/>
      <c r="CM60" s="808"/>
      <c r="CN60" s="808"/>
      <c r="CO60" s="808"/>
      <c r="CP60" s="808"/>
      <c r="CQ60" s="808"/>
      <c r="CR60" s="808"/>
      <c r="CS60" s="808"/>
      <c r="CT60" s="808"/>
      <c r="CU60" s="808"/>
      <c r="CV60" s="808"/>
      <c r="CW60" s="808"/>
      <c r="CX60" s="808"/>
      <c r="CY60" s="808"/>
      <c r="CZ60" s="808"/>
      <c r="DA60" s="808"/>
      <c r="DB60" s="808"/>
      <c r="DC60" s="808"/>
      <c r="DD60" s="808"/>
      <c r="DE60" s="808"/>
      <c r="DF60" s="808"/>
      <c r="DG60" s="808"/>
      <c r="DH60" s="808"/>
      <c r="DI60" s="808"/>
      <c r="DJ60" s="808"/>
      <c r="DK60" s="808"/>
      <c r="DL60" s="808"/>
      <c r="DM60" s="808"/>
      <c r="DN60" s="808"/>
      <c r="DO60" s="808"/>
      <c r="DP60" s="808"/>
      <c r="DQ60" s="808"/>
      <c r="DR60" s="808"/>
      <c r="DS60" s="808"/>
      <c r="DT60" s="808"/>
      <c r="DU60" s="808"/>
      <c r="DV60" s="808"/>
      <c r="DW60" s="808"/>
      <c r="DX60" s="808"/>
      <c r="DY60" s="808"/>
      <c r="DZ60" s="808"/>
      <c r="EA60" s="808"/>
      <c r="EB60" s="808"/>
      <c r="EC60" s="808"/>
      <c r="ED60" s="808"/>
      <c r="EE60" s="808"/>
      <c r="EF60" s="808"/>
      <c r="EG60" s="808"/>
      <c r="EH60" s="808"/>
      <c r="EI60" s="808"/>
      <c r="EJ60" s="808"/>
      <c r="EK60" s="808"/>
      <c r="EL60" s="808"/>
      <c r="EM60" s="808"/>
      <c r="EN60" s="808"/>
      <c r="EO60" s="808"/>
      <c r="EP60" s="808"/>
      <c r="EQ60" s="808"/>
      <c r="ER60" s="808"/>
      <c r="ES60" s="808"/>
      <c r="ET60" s="808"/>
      <c r="EU60" s="808"/>
      <c r="EV60" s="808"/>
      <c r="EW60" s="808"/>
      <c r="EX60" s="808"/>
      <c r="EY60" s="808"/>
      <c r="EZ60" s="808"/>
      <c r="FA60" s="808"/>
      <c r="FB60" s="808"/>
      <c r="FC60" s="808"/>
      <c r="FD60" s="808"/>
      <c r="FE60" s="808"/>
      <c r="FF60" s="808"/>
      <c r="FG60" s="808"/>
      <c r="FH60" s="808"/>
      <c r="FI60" s="808"/>
      <c r="FJ60" s="808"/>
      <c r="FK60" s="808"/>
      <c r="FL60" s="808"/>
      <c r="FM60" s="808"/>
      <c r="FN60" s="808"/>
      <c r="FO60" s="808"/>
      <c r="FP60" s="808"/>
      <c r="FQ60" s="808"/>
      <c r="FR60" s="808"/>
      <c r="FS60" s="808"/>
      <c r="FT60" s="808"/>
      <c r="FU60" s="808"/>
      <c r="FV60" s="808"/>
      <c r="FW60" s="808"/>
      <c r="FX60" s="808"/>
      <c r="FY60" s="808"/>
      <c r="FZ60" s="808"/>
      <c r="GA60" s="808"/>
      <c r="GB60" s="808"/>
      <c r="GC60" s="808"/>
      <c r="GD60" s="808"/>
      <c r="GE60" s="808"/>
      <c r="GF60" s="808"/>
      <c r="GG60" s="808"/>
    </row>
    <row r="61" spans="1:189" s="1067" customFormat="1" x14ac:dyDescent="0.3">
      <c r="A61" s="1068"/>
      <c r="B61" s="1069"/>
      <c r="D61" s="1070"/>
      <c r="E61" s="1071"/>
      <c r="F61" s="1070"/>
      <c r="G61" s="1072"/>
      <c r="H61" s="1070"/>
      <c r="I61" s="1070"/>
      <c r="J61" s="1070"/>
      <c r="K61" s="1070"/>
      <c r="L61" s="1070"/>
      <c r="M61" s="1072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808"/>
      <c r="AD61" s="808"/>
      <c r="AE61" s="808"/>
      <c r="AF61" s="808"/>
      <c r="AG61" s="808"/>
      <c r="AH61" s="808"/>
      <c r="AI61" s="808"/>
      <c r="AJ61" s="808"/>
      <c r="AK61" s="808"/>
      <c r="AL61" s="808"/>
      <c r="AM61" s="808"/>
      <c r="AN61" s="808"/>
      <c r="AO61" s="808"/>
      <c r="AP61" s="808"/>
      <c r="AQ61" s="808"/>
      <c r="AR61" s="808"/>
      <c r="AS61" s="808"/>
      <c r="AT61" s="808"/>
      <c r="AU61" s="808"/>
      <c r="AV61" s="808"/>
      <c r="AW61" s="808"/>
      <c r="AX61" s="808"/>
      <c r="AY61" s="808"/>
      <c r="AZ61" s="808"/>
      <c r="BA61" s="808"/>
      <c r="BB61" s="808"/>
      <c r="BC61" s="808"/>
      <c r="BD61" s="808"/>
      <c r="BE61" s="808"/>
      <c r="BF61" s="808"/>
      <c r="BG61" s="808"/>
      <c r="BH61" s="808"/>
      <c r="BI61" s="808"/>
      <c r="BJ61" s="808"/>
      <c r="BK61" s="808"/>
      <c r="BL61" s="808"/>
      <c r="BM61" s="808"/>
      <c r="BN61" s="808"/>
      <c r="BO61" s="808"/>
      <c r="BP61" s="808"/>
      <c r="BQ61" s="808"/>
      <c r="BR61" s="808"/>
      <c r="BS61" s="808"/>
      <c r="BT61" s="808"/>
      <c r="BU61" s="808"/>
      <c r="BV61" s="808"/>
      <c r="BW61" s="808"/>
      <c r="BX61" s="808"/>
      <c r="BY61" s="808"/>
      <c r="BZ61" s="808"/>
      <c r="CA61" s="808"/>
      <c r="CB61" s="808"/>
      <c r="CC61" s="808"/>
      <c r="CD61" s="808"/>
      <c r="CE61" s="808"/>
      <c r="CF61" s="808"/>
      <c r="CG61" s="808"/>
      <c r="CH61" s="808"/>
      <c r="CI61" s="808"/>
      <c r="CJ61" s="808"/>
      <c r="CK61" s="808"/>
      <c r="CL61" s="808"/>
      <c r="CM61" s="808"/>
      <c r="CN61" s="808"/>
      <c r="CO61" s="808"/>
      <c r="CP61" s="808"/>
      <c r="CQ61" s="808"/>
      <c r="CR61" s="808"/>
      <c r="CS61" s="808"/>
      <c r="CT61" s="808"/>
      <c r="CU61" s="808"/>
      <c r="CV61" s="808"/>
      <c r="CW61" s="808"/>
      <c r="CX61" s="808"/>
      <c r="CY61" s="808"/>
      <c r="CZ61" s="808"/>
      <c r="DA61" s="808"/>
      <c r="DB61" s="808"/>
      <c r="DC61" s="808"/>
      <c r="DD61" s="808"/>
      <c r="DE61" s="808"/>
      <c r="DF61" s="808"/>
      <c r="DG61" s="808"/>
      <c r="DH61" s="808"/>
      <c r="DI61" s="808"/>
      <c r="DJ61" s="808"/>
      <c r="DK61" s="808"/>
      <c r="DL61" s="808"/>
      <c r="DM61" s="808"/>
      <c r="DN61" s="808"/>
      <c r="DO61" s="808"/>
      <c r="DP61" s="808"/>
      <c r="DQ61" s="808"/>
      <c r="DR61" s="808"/>
      <c r="DS61" s="808"/>
      <c r="DT61" s="808"/>
      <c r="DU61" s="808"/>
      <c r="DV61" s="808"/>
      <c r="DW61" s="808"/>
      <c r="DX61" s="808"/>
      <c r="DY61" s="808"/>
      <c r="DZ61" s="808"/>
      <c r="EA61" s="808"/>
      <c r="EB61" s="808"/>
      <c r="EC61" s="808"/>
      <c r="ED61" s="808"/>
      <c r="EE61" s="808"/>
      <c r="EF61" s="808"/>
      <c r="EG61" s="808"/>
      <c r="EH61" s="808"/>
      <c r="EI61" s="808"/>
      <c r="EJ61" s="808"/>
      <c r="EK61" s="808"/>
      <c r="EL61" s="808"/>
      <c r="EM61" s="808"/>
      <c r="EN61" s="808"/>
      <c r="EO61" s="808"/>
      <c r="EP61" s="808"/>
      <c r="EQ61" s="808"/>
      <c r="ER61" s="808"/>
      <c r="ES61" s="808"/>
      <c r="ET61" s="808"/>
      <c r="EU61" s="808"/>
      <c r="EV61" s="808"/>
      <c r="EW61" s="808"/>
      <c r="EX61" s="808"/>
      <c r="EY61" s="808"/>
      <c r="EZ61" s="808"/>
      <c r="FA61" s="808"/>
      <c r="FB61" s="808"/>
      <c r="FC61" s="808"/>
      <c r="FD61" s="808"/>
      <c r="FE61" s="808"/>
      <c r="FF61" s="808"/>
      <c r="FG61" s="808"/>
      <c r="FH61" s="808"/>
      <c r="FI61" s="808"/>
      <c r="FJ61" s="808"/>
      <c r="FK61" s="808"/>
      <c r="FL61" s="808"/>
      <c r="FM61" s="808"/>
      <c r="FN61" s="808"/>
      <c r="FO61" s="808"/>
      <c r="FP61" s="808"/>
      <c r="FQ61" s="808"/>
      <c r="FR61" s="808"/>
      <c r="FS61" s="808"/>
      <c r="FT61" s="808"/>
      <c r="FU61" s="808"/>
      <c r="FV61" s="808"/>
      <c r="FW61" s="808"/>
      <c r="FX61" s="808"/>
      <c r="FY61" s="808"/>
      <c r="FZ61" s="808"/>
      <c r="GA61" s="808"/>
      <c r="GB61" s="808"/>
      <c r="GC61" s="808"/>
      <c r="GD61" s="808"/>
      <c r="GE61" s="808"/>
      <c r="GF61" s="808"/>
      <c r="GG61" s="808"/>
    </row>
    <row r="62" spans="1:189" s="1067" customFormat="1" x14ac:dyDescent="0.3">
      <c r="A62" s="1068"/>
      <c r="B62" s="1069"/>
      <c r="D62" s="1070"/>
      <c r="E62" s="1071"/>
      <c r="F62" s="1070"/>
      <c r="G62" s="1072"/>
      <c r="H62" s="1070"/>
      <c r="I62" s="1070"/>
      <c r="J62" s="1070"/>
      <c r="K62" s="1070"/>
      <c r="L62" s="1070"/>
      <c r="M62" s="1072"/>
      <c r="N62" s="808"/>
      <c r="O62" s="808"/>
      <c r="P62" s="808"/>
      <c r="Q62" s="808"/>
      <c r="R62" s="808"/>
      <c r="S62" s="808"/>
      <c r="T62" s="808"/>
      <c r="U62" s="808"/>
      <c r="V62" s="808"/>
      <c r="W62" s="808"/>
      <c r="X62" s="808"/>
      <c r="Y62" s="808"/>
      <c r="Z62" s="808"/>
      <c r="AA62" s="808"/>
      <c r="AB62" s="808"/>
      <c r="AC62" s="808"/>
      <c r="AD62" s="808"/>
      <c r="AE62" s="808"/>
      <c r="AF62" s="808"/>
      <c r="AG62" s="808"/>
      <c r="AH62" s="808"/>
      <c r="AI62" s="808"/>
      <c r="AJ62" s="808"/>
      <c r="AK62" s="808"/>
      <c r="AL62" s="808"/>
      <c r="AM62" s="808"/>
      <c r="AN62" s="808"/>
      <c r="AO62" s="808"/>
      <c r="AP62" s="808"/>
      <c r="AQ62" s="808"/>
      <c r="AR62" s="808"/>
      <c r="AS62" s="808"/>
      <c r="AT62" s="808"/>
      <c r="AU62" s="808"/>
      <c r="AV62" s="808"/>
      <c r="AW62" s="808"/>
      <c r="AX62" s="808"/>
      <c r="AY62" s="808"/>
      <c r="AZ62" s="808"/>
      <c r="BA62" s="808"/>
      <c r="BB62" s="808"/>
      <c r="BC62" s="808"/>
      <c r="BD62" s="808"/>
      <c r="BE62" s="808"/>
      <c r="BF62" s="808"/>
      <c r="BG62" s="808"/>
      <c r="BH62" s="808"/>
      <c r="BI62" s="808"/>
      <c r="BJ62" s="808"/>
      <c r="BK62" s="808"/>
      <c r="BL62" s="808"/>
      <c r="BM62" s="808"/>
      <c r="BN62" s="808"/>
      <c r="BO62" s="808"/>
      <c r="BP62" s="808"/>
      <c r="BQ62" s="808"/>
      <c r="BR62" s="808"/>
      <c r="BS62" s="808"/>
      <c r="BT62" s="808"/>
      <c r="BU62" s="808"/>
      <c r="BV62" s="808"/>
      <c r="BW62" s="808"/>
      <c r="BX62" s="808"/>
      <c r="BY62" s="808"/>
      <c r="BZ62" s="808"/>
      <c r="CA62" s="808"/>
      <c r="CB62" s="808"/>
      <c r="CC62" s="808"/>
      <c r="CD62" s="808"/>
      <c r="CE62" s="808"/>
      <c r="CF62" s="808"/>
      <c r="CG62" s="808"/>
      <c r="CH62" s="808"/>
      <c r="CI62" s="808"/>
      <c r="CJ62" s="808"/>
      <c r="CK62" s="808"/>
      <c r="CL62" s="808"/>
      <c r="CM62" s="808"/>
      <c r="CN62" s="808"/>
      <c r="CO62" s="808"/>
      <c r="CP62" s="808"/>
      <c r="CQ62" s="808"/>
      <c r="CR62" s="808"/>
      <c r="CS62" s="808"/>
      <c r="CT62" s="808"/>
      <c r="CU62" s="808"/>
      <c r="CV62" s="808"/>
      <c r="CW62" s="808"/>
      <c r="CX62" s="808"/>
      <c r="CY62" s="808"/>
      <c r="CZ62" s="808"/>
      <c r="DA62" s="808"/>
      <c r="DB62" s="808"/>
      <c r="DC62" s="808"/>
      <c r="DD62" s="808"/>
      <c r="DE62" s="808"/>
      <c r="DF62" s="808"/>
      <c r="DG62" s="808"/>
      <c r="DH62" s="808"/>
      <c r="DI62" s="808"/>
      <c r="DJ62" s="808"/>
      <c r="DK62" s="808"/>
      <c r="DL62" s="808"/>
      <c r="DM62" s="808"/>
      <c r="DN62" s="808"/>
      <c r="DO62" s="808"/>
      <c r="DP62" s="808"/>
      <c r="DQ62" s="808"/>
      <c r="DR62" s="808"/>
      <c r="DS62" s="808"/>
      <c r="DT62" s="808"/>
      <c r="DU62" s="808"/>
      <c r="DV62" s="808"/>
      <c r="DW62" s="808"/>
      <c r="DX62" s="808"/>
      <c r="DY62" s="808"/>
      <c r="DZ62" s="808"/>
      <c r="EA62" s="808"/>
      <c r="EB62" s="808"/>
      <c r="EC62" s="808"/>
      <c r="ED62" s="808"/>
      <c r="EE62" s="808"/>
      <c r="EF62" s="808"/>
      <c r="EG62" s="808"/>
      <c r="EH62" s="808"/>
      <c r="EI62" s="808"/>
      <c r="EJ62" s="808"/>
      <c r="EK62" s="808"/>
      <c r="EL62" s="808"/>
      <c r="EM62" s="808"/>
      <c r="EN62" s="808"/>
      <c r="EO62" s="808"/>
      <c r="EP62" s="808"/>
      <c r="EQ62" s="808"/>
      <c r="ER62" s="808"/>
      <c r="ES62" s="808"/>
      <c r="ET62" s="808"/>
      <c r="EU62" s="808"/>
      <c r="EV62" s="808"/>
      <c r="EW62" s="808"/>
      <c r="EX62" s="808"/>
      <c r="EY62" s="808"/>
      <c r="EZ62" s="808"/>
      <c r="FA62" s="808"/>
      <c r="FB62" s="808"/>
      <c r="FC62" s="808"/>
      <c r="FD62" s="808"/>
      <c r="FE62" s="808"/>
      <c r="FF62" s="808"/>
      <c r="FG62" s="808"/>
      <c r="FH62" s="808"/>
      <c r="FI62" s="808"/>
      <c r="FJ62" s="808"/>
      <c r="FK62" s="808"/>
      <c r="FL62" s="808"/>
      <c r="FM62" s="808"/>
      <c r="FN62" s="808"/>
      <c r="FO62" s="808"/>
      <c r="FP62" s="808"/>
      <c r="FQ62" s="808"/>
      <c r="FR62" s="808"/>
      <c r="FS62" s="808"/>
      <c r="FT62" s="808"/>
      <c r="FU62" s="808"/>
      <c r="FV62" s="808"/>
      <c r="FW62" s="808"/>
      <c r="FX62" s="808"/>
      <c r="FY62" s="808"/>
      <c r="FZ62" s="808"/>
      <c r="GA62" s="808"/>
      <c r="GB62" s="808"/>
      <c r="GC62" s="808"/>
      <c r="GD62" s="808"/>
      <c r="GE62" s="808"/>
      <c r="GF62" s="808"/>
      <c r="GG62" s="808"/>
    </row>
    <row r="63" spans="1:189" s="1067" customFormat="1" x14ac:dyDescent="0.3">
      <c r="A63" s="1068"/>
      <c r="B63" s="1069"/>
      <c r="D63" s="1070"/>
      <c r="E63" s="1071"/>
      <c r="F63" s="1070"/>
      <c r="G63" s="1072"/>
      <c r="H63" s="1070"/>
      <c r="I63" s="1070"/>
      <c r="J63" s="1070"/>
      <c r="K63" s="1070"/>
      <c r="L63" s="1070"/>
      <c r="M63" s="1072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  <c r="AR63" s="808"/>
      <c r="AS63" s="808"/>
      <c r="AT63" s="808"/>
      <c r="AU63" s="808"/>
      <c r="AV63" s="808"/>
      <c r="AW63" s="808"/>
      <c r="AX63" s="808"/>
      <c r="AY63" s="808"/>
      <c r="AZ63" s="808"/>
      <c r="BA63" s="808"/>
      <c r="BB63" s="808"/>
      <c r="BC63" s="808"/>
      <c r="BD63" s="808"/>
      <c r="BE63" s="808"/>
      <c r="BF63" s="808"/>
      <c r="BG63" s="808"/>
      <c r="BH63" s="808"/>
      <c r="BI63" s="808"/>
      <c r="BJ63" s="808"/>
      <c r="BK63" s="808"/>
      <c r="BL63" s="808"/>
      <c r="BM63" s="808"/>
      <c r="BN63" s="808"/>
      <c r="BO63" s="808"/>
      <c r="BP63" s="808"/>
      <c r="BQ63" s="808"/>
      <c r="BR63" s="808"/>
      <c r="BS63" s="808"/>
      <c r="BT63" s="808"/>
      <c r="BU63" s="808"/>
      <c r="BV63" s="808"/>
      <c r="BW63" s="808"/>
      <c r="BX63" s="808"/>
      <c r="BY63" s="808"/>
      <c r="BZ63" s="808"/>
      <c r="CA63" s="808"/>
      <c r="CB63" s="808"/>
      <c r="CC63" s="808"/>
      <c r="CD63" s="808"/>
      <c r="CE63" s="808"/>
      <c r="CF63" s="808"/>
      <c r="CG63" s="808"/>
      <c r="CH63" s="808"/>
      <c r="CI63" s="808"/>
      <c r="CJ63" s="808"/>
      <c r="CK63" s="808"/>
      <c r="CL63" s="808"/>
      <c r="CM63" s="808"/>
      <c r="CN63" s="808"/>
      <c r="CO63" s="808"/>
      <c r="CP63" s="808"/>
      <c r="CQ63" s="808"/>
      <c r="CR63" s="808"/>
      <c r="CS63" s="808"/>
      <c r="CT63" s="808"/>
      <c r="CU63" s="808"/>
      <c r="CV63" s="808"/>
      <c r="CW63" s="808"/>
      <c r="CX63" s="808"/>
      <c r="CY63" s="808"/>
      <c r="CZ63" s="808"/>
      <c r="DA63" s="808"/>
      <c r="DB63" s="808"/>
      <c r="DC63" s="808"/>
      <c r="DD63" s="808"/>
      <c r="DE63" s="808"/>
      <c r="DF63" s="808"/>
      <c r="DG63" s="808"/>
      <c r="DH63" s="808"/>
      <c r="DI63" s="808"/>
      <c r="DJ63" s="808"/>
      <c r="DK63" s="808"/>
      <c r="DL63" s="808"/>
      <c r="DM63" s="808"/>
      <c r="DN63" s="808"/>
      <c r="DO63" s="808"/>
      <c r="DP63" s="808"/>
      <c r="DQ63" s="808"/>
      <c r="DR63" s="808"/>
      <c r="DS63" s="808"/>
      <c r="DT63" s="808"/>
      <c r="DU63" s="808"/>
      <c r="DV63" s="808"/>
      <c r="DW63" s="808"/>
      <c r="DX63" s="808"/>
      <c r="DY63" s="808"/>
      <c r="DZ63" s="808"/>
      <c r="EA63" s="808"/>
      <c r="EB63" s="808"/>
      <c r="EC63" s="808"/>
      <c r="ED63" s="808"/>
      <c r="EE63" s="808"/>
      <c r="EF63" s="808"/>
      <c r="EG63" s="808"/>
      <c r="EH63" s="808"/>
      <c r="EI63" s="808"/>
      <c r="EJ63" s="808"/>
      <c r="EK63" s="808"/>
      <c r="EL63" s="808"/>
      <c r="EM63" s="808"/>
      <c r="EN63" s="808"/>
      <c r="EO63" s="808"/>
      <c r="EP63" s="808"/>
      <c r="EQ63" s="808"/>
      <c r="ER63" s="808"/>
      <c r="ES63" s="808"/>
      <c r="ET63" s="808"/>
      <c r="EU63" s="808"/>
      <c r="EV63" s="808"/>
      <c r="EW63" s="808"/>
      <c r="EX63" s="808"/>
      <c r="EY63" s="808"/>
      <c r="EZ63" s="808"/>
      <c r="FA63" s="808"/>
      <c r="FB63" s="808"/>
      <c r="FC63" s="808"/>
      <c r="FD63" s="808"/>
      <c r="FE63" s="808"/>
      <c r="FF63" s="808"/>
      <c r="FG63" s="808"/>
      <c r="FH63" s="808"/>
      <c r="FI63" s="808"/>
      <c r="FJ63" s="808"/>
      <c r="FK63" s="808"/>
      <c r="FL63" s="808"/>
      <c r="FM63" s="808"/>
      <c r="FN63" s="808"/>
      <c r="FO63" s="808"/>
      <c r="FP63" s="808"/>
      <c r="FQ63" s="808"/>
      <c r="FR63" s="808"/>
      <c r="FS63" s="808"/>
      <c r="FT63" s="808"/>
      <c r="FU63" s="808"/>
      <c r="FV63" s="808"/>
      <c r="FW63" s="808"/>
      <c r="FX63" s="808"/>
      <c r="FY63" s="808"/>
      <c r="FZ63" s="808"/>
      <c r="GA63" s="808"/>
      <c r="GB63" s="808"/>
      <c r="GC63" s="808"/>
      <c r="GD63" s="808"/>
      <c r="GE63" s="808"/>
      <c r="GF63" s="808"/>
      <c r="GG63" s="808"/>
    </row>
    <row r="64" spans="1:189" s="1067" customFormat="1" x14ac:dyDescent="0.3">
      <c r="A64" s="1073" t="s">
        <v>83</v>
      </c>
      <c r="B64" s="1074"/>
      <c r="C64" s="1075"/>
      <c r="D64" s="1075"/>
      <c r="E64" s="1076"/>
      <c r="F64" s="1076" t="s">
        <v>84</v>
      </c>
      <c r="G64" s="1076"/>
      <c r="H64" s="1077"/>
      <c r="I64" s="1078"/>
      <c r="J64" s="1079"/>
      <c r="K64" s="1080"/>
      <c r="L64" s="1079"/>
      <c r="M64" s="1081"/>
      <c r="N64" s="1082"/>
      <c r="O64" s="808"/>
      <c r="P64" s="808"/>
      <c r="Q64" s="808"/>
      <c r="R64" s="808"/>
      <c r="S64" s="808"/>
      <c r="T64" s="808"/>
      <c r="U64" s="808"/>
      <c r="V64" s="808"/>
      <c r="W64" s="808"/>
      <c r="X64" s="808"/>
      <c r="Y64" s="808"/>
      <c r="Z64" s="808"/>
      <c r="AA64" s="808"/>
      <c r="AB64" s="808"/>
      <c r="AC64" s="808"/>
      <c r="AD64" s="808"/>
      <c r="AE64" s="808"/>
      <c r="AF64" s="808"/>
      <c r="AG64" s="808"/>
      <c r="AH64" s="808"/>
      <c r="AI64" s="808"/>
      <c r="AJ64" s="808"/>
      <c r="AK64" s="808"/>
      <c r="AL64" s="808"/>
      <c r="AM64" s="808"/>
      <c r="AN64" s="808"/>
      <c r="AO64" s="808"/>
      <c r="AP64" s="808"/>
      <c r="AQ64" s="808"/>
      <c r="AR64" s="808"/>
      <c r="AS64" s="808"/>
      <c r="AT64" s="808"/>
      <c r="AU64" s="808"/>
      <c r="AV64" s="808"/>
      <c r="AW64" s="808"/>
      <c r="AX64" s="808"/>
      <c r="AY64" s="808"/>
      <c r="AZ64" s="808"/>
      <c r="BA64" s="808"/>
      <c r="BB64" s="808"/>
      <c r="BC64" s="808"/>
      <c r="BD64" s="808"/>
      <c r="BE64" s="808"/>
      <c r="BF64" s="808"/>
      <c r="BG64" s="808"/>
      <c r="BH64" s="808"/>
      <c r="BI64" s="808"/>
      <c r="BJ64" s="808"/>
      <c r="BK64" s="808"/>
      <c r="BL64" s="808"/>
      <c r="BM64" s="808"/>
      <c r="BN64" s="808"/>
      <c r="BO64" s="808"/>
      <c r="BP64" s="808"/>
      <c r="BQ64" s="808"/>
      <c r="BR64" s="808"/>
      <c r="BS64" s="808"/>
      <c r="BT64" s="808"/>
      <c r="BU64" s="808"/>
      <c r="BV64" s="808"/>
      <c r="BW64" s="808"/>
      <c r="BX64" s="808"/>
      <c r="BY64" s="808"/>
      <c r="BZ64" s="808"/>
      <c r="CA64" s="808"/>
      <c r="CB64" s="808"/>
      <c r="CC64" s="808"/>
      <c r="CD64" s="808"/>
      <c r="CE64" s="808"/>
      <c r="CF64" s="808"/>
      <c r="CG64" s="808"/>
      <c r="CH64" s="808"/>
      <c r="CI64" s="808"/>
      <c r="CJ64" s="808"/>
      <c r="CK64" s="808"/>
      <c r="CL64" s="808"/>
      <c r="CM64" s="808"/>
      <c r="CN64" s="808"/>
      <c r="CO64" s="808"/>
      <c r="CP64" s="808"/>
      <c r="CQ64" s="808"/>
      <c r="CR64" s="808"/>
      <c r="CS64" s="808"/>
      <c r="CT64" s="808"/>
      <c r="CU64" s="808"/>
      <c r="CV64" s="808"/>
      <c r="CW64" s="808"/>
      <c r="CX64" s="808"/>
      <c r="CY64" s="808"/>
      <c r="CZ64" s="808"/>
      <c r="DA64" s="808"/>
      <c r="DB64" s="808"/>
      <c r="DC64" s="808"/>
      <c r="DD64" s="808"/>
      <c r="DE64" s="808"/>
      <c r="DF64" s="808"/>
      <c r="DG64" s="808"/>
      <c r="DH64" s="808"/>
      <c r="DI64" s="808"/>
      <c r="DJ64" s="808"/>
      <c r="DK64" s="808"/>
      <c r="DL64" s="808"/>
      <c r="DM64" s="808"/>
      <c r="DN64" s="808"/>
      <c r="DO64" s="808"/>
      <c r="DP64" s="808"/>
      <c r="DQ64" s="808"/>
      <c r="DR64" s="808"/>
      <c r="DS64" s="808"/>
      <c r="DT64" s="808"/>
      <c r="DU64" s="808"/>
      <c r="DV64" s="808"/>
      <c r="DW64" s="808"/>
      <c r="DX64" s="808"/>
      <c r="DY64" s="808"/>
      <c r="DZ64" s="808"/>
      <c r="EA64" s="808"/>
      <c r="EB64" s="808"/>
      <c r="EC64" s="808"/>
      <c r="ED64" s="808"/>
      <c r="EE64" s="808"/>
      <c r="EF64" s="808"/>
      <c r="EG64" s="808"/>
      <c r="EH64" s="808"/>
      <c r="EI64" s="808"/>
      <c r="EJ64" s="808"/>
      <c r="EK64" s="808"/>
      <c r="EL64" s="808"/>
      <c r="EM64" s="808"/>
      <c r="EN64" s="808"/>
      <c r="EO64" s="808"/>
      <c r="EP64" s="808"/>
      <c r="EQ64" s="808"/>
      <c r="ER64" s="808"/>
      <c r="ES64" s="808"/>
      <c r="ET64" s="808"/>
      <c r="EU64" s="808"/>
      <c r="EV64" s="808"/>
      <c r="EW64" s="808"/>
      <c r="EX64" s="808"/>
      <c r="EY64" s="808"/>
      <c r="EZ64" s="808"/>
      <c r="FA64" s="808"/>
      <c r="FB64" s="808"/>
      <c r="FC64" s="808"/>
      <c r="FD64" s="808"/>
      <c r="FE64" s="808"/>
      <c r="FF64" s="808"/>
      <c r="FG64" s="808"/>
      <c r="FH64" s="808"/>
      <c r="FI64" s="808"/>
      <c r="FJ64" s="808"/>
      <c r="FK64" s="808"/>
      <c r="FL64" s="808"/>
      <c r="FM64" s="808"/>
      <c r="FN64" s="808"/>
      <c r="FO64" s="808"/>
      <c r="FP64" s="808"/>
      <c r="FQ64" s="808"/>
      <c r="FR64" s="808"/>
      <c r="FS64" s="808"/>
      <c r="FT64" s="808"/>
      <c r="FU64" s="808"/>
      <c r="FV64" s="808"/>
      <c r="FW64" s="808"/>
      <c r="FX64" s="808"/>
      <c r="FY64" s="808"/>
      <c r="FZ64" s="808"/>
      <c r="GA64" s="808"/>
      <c r="GB64" s="808"/>
      <c r="GC64" s="808"/>
      <c r="GD64" s="808"/>
      <c r="GE64" s="808"/>
      <c r="GF64" s="808"/>
      <c r="GG64" s="808"/>
    </row>
    <row r="65" spans="1:189" s="1067" customFormat="1" x14ac:dyDescent="0.3">
      <c r="A65" s="1083" t="s">
        <v>193</v>
      </c>
      <c r="B65" s="1074"/>
      <c r="C65" s="1075"/>
      <c r="D65" s="1075"/>
      <c r="E65" s="1084"/>
      <c r="F65" s="1084" t="s">
        <v>85</v>
      </c>
      <c r="G65" s="1084"/>
      <c r="H65" s="1085"/>
      <c r="I65" s="1078"/>
      <c r="J65" s="1079"/>
      <c r="K65" s="1086"/>
      <c r="L65" s="1079"/>
      <c r="M65" s="1081"/>
      <c r="N65" s="1082"/>
      <c r="O65" s="808"/>
      <c r="P65" s="808"/>
      <c r="Q65" s="808"/>
      <c r="R65" s="808"/>
      <c r="S65" s="808"/>
      <c r="T65" s="808"/>
      <c r="U65" s="808"/>
      <c r="V65" s="808"/>
      <c r="W65" s="808"/>
      <c r="X65" s="808"/>
      <c r="Y65" s="808"/>
      <c r="Z65" s="808"/>
      <c r="AA65" s="808"/>
      <c r="AB65" s="808"/>
      <c r="AC65" s="808"/>
      <c r="AD65" s="808"/>
      <c r="AE65" s="808"/>
      <c r="AF65" s="808"/>
      <c r="AG65" s="808"/>
      <c r="AH65" s="808"/>
      <c r="AI65" s="808"/>
      <c r="AJ65" s="808"/>
      <c r="AK65" s="808"/>
      <c r="AL65" s="808"/>
      <c r="AM65" s="808"/>
      <c r="AN65" s="808"/>
      <c r="AO65" s="808"/>
      <c r="AP65" s="808"/>
      <c r="AQ65" s="808"/>
      <c r="AR65" s="808"/>
      <c r="AS65" s="808"/>
      <c r="AT65" s="808"/>
      <c r="AU65" s="808"/>
      <c r="AV65" s="808"/>
      <c r="AW65" s="808"/>
      <c r="AX65" s="808"/>
      <c r="AY65" s="808"/>
      <c r="AZ65" s="808"/>
      <c r="BA65" s="808"/>
      <c r="BB65" s="808"/>
      <c r="BC65" s="808"/>
      <c r="BD65" s="808"/>
      <c r="BE65" s="808"/>
      <c r="BF65" s="808"/>
      <c r="BG65" s="808"/>
      <c r="BH65" s="808"/>
      <c r="BI65" s="808"/>
      <c r="BJ65" s="808"/>
      <c r="BK65" s="808"/>
      <c r="BL65" s="808"/>
      <c r="BM65" s="808"/>
      <c r="BN65" s="808"/>
      <c r="BO65" s="808"/>
      <c r="BP65" s="808"/>
      <c r="BQ65" s="808"/>
      <c r="BR65" s="808"/>
      <c r="BS65" s="808"/>
      <c r="BT65" s="808"/>
      <c r="BU65" s="808"/>
      <c r="BV65" s="808"/>
      <c r="BW65" s="808"/>
      <c r="BX65" s="808"/>
      <c r="BY65" s="808"/>
      <c r="BZ65" s="808"/>
      <c r="CA65" s="808"/>
      <c r="CB65" s="808"/>
      <c r="CC65" s="808"/>
      <c r="CD65" s="808"/>
      <c r="CE65" s="808"/>
      <c r="CF65" s="808"/>
      <c r="CG65" s="808"/>
      <c r="CH65" s="808"/>
      <c r="CI65" s="808"/>
      <c r="CJ65" s="808"/>
      <c r="CK65" s="808"/>
      <c r="CL65" s="808"/>
      <c r="CM65" s="808"/>
      <c r="CN65" s="808"/>
      <c r="CO65" s="808"/>
      <c r="CP65" s="808"/>
      <c r="CQ65" s="808"/>
      <c r="CR65" s="808"/>
      <c r="CS65" s="808"/>
      <c r="CT65" s="808"/>
      <c r="CU65" s="808"/>
      <c r="CV65" s="808"/>
      <c r="CW65" s="808"/>
      <c r="CX65" s="808"/>
      <c r="CY65" s="808"/>
      <c r="CZ65" s="808"/>
      <c r="DA65" s="808"/>
      <c r="DB65" s="808"/>
      <c r="DC65" s="808"/>
      <c r="DD65" s="808"/>
      <c r="DE65" s="808"/>
      <c r="DF65" s="808"/>
      <c r="DG65" s="808"/>
      <c r="DH65" s="808"/>
      <c r="DI65" s="808"/>
      <c r="DJ65" s="808"/>
      <c r="DK65" s="808"/>
      <c r="DL65" s="808"/>
      <c r="DM65" s="808"/>
      <c r="DN65" s="808"/>
      <c r="DO65" s="808"/>
      <c r="DP65" s="808"/>
      <c r="DQ65" s="808"/>
      <c r="DR65" s="808"/>
      <c r="DS65" s="808"/>
      <c r="DT65" s="808"/>
      <c r="DU65" s="808"/>
      <c r="DV65" s="808"/>
      <c r="DW65" s="808"/>
      <c r="DX65" s="808"/>
      <c r="DY65" s="808"/>
      <c r="DZ65" s="808"/>
      <c r="EA65" s="808"/>
      <c r="EB65" s="808"/>
      <c r="EC65" s="808"/>
      <c r="ED65" s="808"/>
      <c r="EE65" s="808"/>
      <c r="EF65" s="808"/>
      <c r="EG65" s="808"/>
      <c r="EH65" s="808"/>
      <c r="EI65" s="808"/>
      <c r="EJ65" s="808"/>
      <c r="EK65" s="808"/>
      <c r="EL65" s="808"/>
      <c r="EM65" s="808"/>
      <c r="EN65" s="808"/>
      <c r="EO65" s="808"/>
      <c r="EP65" s="808"/>
      <c r="EQ65" s="808"/>
      <c r="ER65" s="808"/>
      <c r="ES65" s="808"/>
      <c r="ET65" s="808"/>
      <c r="EU65" s="808"/>
      <c r="EV65" s="808"/>
      <c r="EW65" s="808"/>
      <c r="EX65" s="808"/>
      <c r="EY65" s="808"/>
      <c r="EZ65" s="808"/>
      <c r="FA65" s="808"/>
      <c r="FB65" s="808"/>
      <c r="FC65" s="808"/>
      <c r="FD65" s="808"/>
      <c r="FE65" s="808"/>
      <c r="FF65" s="808"/>
      <c r="FG65" s="808"/>
      <c r="FH65" s="808"/>
      <c r="FI65" s="808"/>
      <c r="FJ65" s="808"/>
      <c r="FK65" s="808"/>
      <c r="FL65" s="808"/>
      <c r="FM65" s="808"/>
      <c r="FN65" s="808"/>
      <c r="FO65" s="808"/>
      <c r="FP65" s="808"/>
      <c r="FQ65" s="808"/>
      <c r="FR65" s="808"/>
      <c r="FS65" s="808"/>
      <c r="FT65" s="808"/>
      <c r="FU65" s="808"/>
      <c r="FV65" s="808"/>
      <c r="FW65" s="808"/>
      <c r="FX65" s="808"/>
      <c r="FY65" s="808"/>
      <c r="FZ65" s="808"/>
      <c r="GA65" s="808"/>
      <c r="GB65" s="808"/>
      <c r="GC65" s="808"/>
      <c r="GD65" s="808"/>
      <c r="GE65" s="808"/>
      <c r="GF65" s="808"/>
      <c r="GG65" s="808"/>
    </row>
    <row r="66" spans="1:189" s="1067" customFormat="1" x14ac:dyDescent="0.3">
      <c r="A66" s="1083" t="s">
        <v>194</v>
      </c>
      <c r="B66" s="1074"/>
      <c r="C66" s="1075"/>
      <c r="D66" s="1075"/>
      <c r="E66" s="1087"/>
      <c r="F66" s="1087" t="s">
        <v>86</v>
      </c>
      <c r="G66" s="1076"/>
      <c r="H66" s="1077"/>
      <c r="I66" s="1078"/>
      <c r="J66" s="1079"/>
      <c r="K66" s="1080"/>
      <c r="L66" s="1079"/>
      <c r="M66" s="1081"/>
      <c r="N66" s="1082"/>
      <c r="O66" s="808"/>
      <c r="P66" s="808"/>
      <c r="Q66" s="808"/>
      <c r="R66" s="808"/>
      <c r="S66" s="808"/>
      <c r="T66" s="808"/>
      <c r="U66" s="808"/>
      <c r="V66" s="808"/>
      <c r="W66" s="808"/>
      <c r="X66" s="808"/>
      <c r="Y66" s="808"/>
      <c r="Z66" s="808"/>
      <c r="AA66" s="808"/>
      <c r="AB66" s="808"/>
      <c r="AC66" s="808"/>
      <c r="AD66" s="808"/>
      <c r="AE66" s="808"/>
      <c r="AF66" s="808"/>
      <c r="AG66" s="808"/>
      <c r="AH66" s="808"/>
      <c r="AI66" s="808"/>
      <c r="AJ66" s="808"/>
      <c r="AK66" s="808"/>
      <c r="AL66" s="808"/>
      <c r="AM66" s="808"/>
      <c r="AN66" s="808"/>
      <c r="AO66" s="808"/>
      <c r="AP66" s="808"/>
      <c r="AQ66" s="808"/>
      <c r="AR66" s="808"/>
      <c r="AS66" s="808"/>
      <c r="AT66" s="808"/>
      <c r="AU66" s="808"/>
      <c r="AV66" s="808"/>
      <c r="AW66" s="808"/>
      <c r="AX66" s="808"/>
      <c r="AY66" s="808"/>
      <c r="AZ66" s="808"/>
      <c r="BA66" s="808"/>
      <c r="BB66" s="808"/>
      <c r="BC66" s="808"/>
      <c r="BD66" s="808"/>
      <c r="BE66" s="808"/>
      <c r="BF66" s="808"/>
      <c r="BG66" s="808"/>
      <c r="BH66" s="808"/>
      <c r="BI66" s="808"/>
      <c r="BJ66" s="808"/>
      <c r="BK66" s="808"/>
      <c r="BL66" s="808"/>
      <c r="BM66" s="808"/>
      <c r="BN66" s="808"/>
      <c r="BO66" s="808"/>
      <c r="BP66" s="808"/>
      <c r="BQ66" s="808"/>
      <c r="BR66" s="808"/>
      <c r="BS66" s="808"/>
      <c r="BT66" s="808"/>
      <c r="BU66" s="808"/>
      <c r="BV66" s="808"/>
      <c r="BW66" s="808"/>
      <c r="BX66" s="808"/>
      <c r="BY66" s="808"/>
      <c r="BZ66" s="808"/>
      <c r="CA66" s="808"/>
      <c r="CB66" s="808"/>
      <c r="CC66" s="808"/>
      <c r="CD66" s="808"/>
      <c r="CE66" s="808"/>
      <c r="CF66" s="808"/>
      <c r="CG66" s="808"/>
      <c r="CH66" s="808"/>
      <c r="CI66" s="808"/>
      <c r="CJ66" s="808"/>
      <c r="CK66" s="808"/>
      <c r="CL66" s="808"/>
      <c r="CM66" s="808"/>
      <c r="CN66" s="808"/>
      <c r="CO66" s="808"/>
      <c r="CP66" s="808"/>
      <c r="CQ66" s="808"/>
      <c r="CR66" s="808"/>
      <c r="CS66" s="808"/>
      <c r="CT66" s="808"/>
      <c r="CU66" s="808"/>
      <c r="CV66" s="808"/>
      <c r="CW66" s="808"/>
      <c r="CX66" s="808"/>
      <c r="CY66" s="808"/>
      <c r="CZ66" s="808"/>
      <c r="DA66" s="808"/>
      <c r="DB66" s="808"/>
      <c r="DC66" s="808"/>
      <c r="DD66" s="808"/>
      <c r="DE66" s="808"/>
      <c r="DF66" s="808"/>
      <c r="DG66" s="808"/>
      <c r="DH66" s="808"/>
      <c r="DI66" s="808"/>
      <c r="DJ66" s="808"/>
      <c r="DK66" s="808"/>
      <c r="DL66" s="808"/>
      <c r="DM66" s="808"/>
      <c r="DN66" s="808"/>
      <c r="DO66" s="808"/>
      <c r="DP66" s="808"/>
      <c r="DQ66" s="808"/>
      <c r="DR66" s="808"/>
      <c r="DS66" s="808"/>
      <c r="DT66" s="808"/>
      <c r="DU66" s="808"/>
      <c r="DV66" s="808"/>
      <c r="DW66" s="808"/>
      <c r="DX66" s="808"/>
      <c r="DY66" s="808"/>
      <c r="DZ66" s="808"/>
      <c r="EA66" s="808"/>
      <c r="EB66" s="808"/>
      <c r="EC66" s="808"/>
      <c r="ED66" s="808"/>
      <c r="EE66" s="808"/>
      <c r="EF66" s="808"/>
      <c r="EG66" s="808"/>
      <c r="EH66" s="808"/>
      <c r="EI66" s="808"/>
      <c r="EJ66" s="808"/>
      <c r="EK66" s="808"/>
      <c r="EL66" s="808"/>
      <c r="EM66" s="808"/>
      <c r="EN66" s="808"/>
      <c r="EO66" s="808"/>
      <c r="EP66" s="808"/>
      <c r="EQ66" s="808"/>
      <c r="ER66" s="808"/>
      <c r="ES66" s="808"/>
      <c r="ET66" s="808"/>
      <c r="EU66" s="808"/>
      <c r="EV66" s="808"/>
      <c r="EW66" s="808"/>
      <c r="EX66" s="808"/>
      <c r="EY66" s="808"/>
      <c r="EZ66" s="808"/>
      <c r="FA66" s="808"/>
      <c r="FB66" s="808"/>
      <c r="FC66" s="808"/>
      <c r="FD66" s="808"/>
      <c r="FE66" s="808"/>
      <c r="FF66" s="808"/>
      <c r="FG66" s="808"/>
      <c r="FH66" s="808"/>
      <c r="FI66" s="808"/>
      <c r="FJ66" s="808"/>
      <c r="FK66" s="808"/>
      <c r="FL66" s="808"/>
      <c r="FM66" s="808"/>
      <c r="FN66" s="808"/>
      <c r="FO66" s="808"/>
      <c r="FP66" s="808"/>
      <c r="FQ66" s="808"/>
      <c r="FR66" s="808"/>
      <c r="FS66" s="808"/>
      <c r="FT66" s="808"/>
      <c r="FU66" s="808"/>
      <c r="FV66" s="808"/>
      <c r="FW66" s="808"/>
      <c r="FX66" s="808"/>
      <c r="FY66" s="808"/>
      <c r="FZ66" s="808"/>
      <c r="GA66" s="808"/>
      <c r="GB66" s="808"/>
      <c r="GC66" s="808"/>
      <c r="GD66" s="808"/>
      <c r="GE66" s="808"/>
      <c r="GF66" s="808"/>
      <c r="GG66" s="808"/>
    </row>
    <row r="67" spans="1:189" s="1067" customFormat="1" x14ac:dyDescent="0.3">
      <c r="A67" s="1083"/>
      <c r="B67" s="1074"/>
      <c r="C67" s="1075"/>
      <c r="D67" s="1075"/>
      <c r="E67" s="1084"/>
      <c r="F67" s="1084"/>
      <c r="G67" s="1084"/>
      <c r="H67" s="1085"/>
      <c r="I67" s="1079"/>
      <c r="J67" s="1079"/>
      <c r="K67" s="1079"/>
      <c r="L67" s="1079"/>
      <c r="M67" s="1081"/>
      <c r="N67" s="1082"/>
      <c r="O67" s="808"/>
      <c r="P67" s="808"/>
      <c r="Q67" s="808"/>
      <c r="R67" s="808"/>
      <c r="S67" s="808"/>
      <c r="T67" s="808"/>
      <c r="U67" s="808"/>
      <c r="V67" s="808"/>
      <c r="W67" s="808"/>
      <c r="X67" s="808"/>
      <c r="Y67" s="808"/>
      <c r="Z67" s="808"/>
      <c r="AA67" s="808"/>
      <c r="AB67" s="808"/>
      <c r="AC67" s="808"/>
      <c r="AD67" s="808"/>
      <c r="AE67" s="808"/>
      <c r="AF67" s="808"/>
      <c r="AG67" s="808"/>
      <c r="AH67" s="808"/>
      <c r="AI67" s="808"/>
      <c r="AJ67" s="808"/>
      <c r="AK67" s="808"/>
      <c r="AL67" s="808"/>
      <c r="AM67" s="808"/>
      <c r="AN67" s="808"/>
      <c r="AO67" s="808"/>
      <c r="AP67" s="808"/>
      <c r="AQ67" s="808"/>
      <c r="AR67" s="808"/>
      <c r="AS67" s="808"/>
      <c r="AT67" s="808"/>
      <c r="AU67" s="808"/>
      <c r="AV67" s="808"/>
      <c r="AW67" s="808"/>
      <c r="AX67" s="808"/>
      <c r="AY67" s="808"/>
      <c r="AZ67" s="808"/>
      <c r="BA67" s="808"/>
      <c r="BB67" s="808"/>
      <c r="BC67" s="808"/>
      <c r="BD67" s="808"/>
      <c r="BE67" s="808"/>
      <c r="BF67" s="808"/>
      <c r="BG67" s="808"/>
      <c r="BH67" s="808"/>
      <c r="BI67" s="808"/>
      <c r="BJ67" s="808"/>
      <c r="BK67" s="808"/>
      <c r="BL67" s="808"/>
      <c r="BM67" s="808"/>
      <c r="BN67" s="808"/>
      <c r="BO67" s="808"/>
      <c r="BP67" s="808"/>
      <c r="BQ67" s="808"/>
      <c r="BR67" s="808"/>
      <c r="BS67" s="808"/>
      <c r="BT67" s="808"/>
      <c r="BU67" s="808"/>
      <c r="BV67" s="808"/>
      <c r="BW67" s="808"/>
      <c r="BX67" s="808"/>
      <c r="BY67" s="808"/>
      <c r="BZ67" s="808"/>
      <c r="CA67" s="808"/>
      <c r="CB67" s="808"/>
      <c r="CC67" s="808"/>
      <c r="CD67" s="808"/>
      <c r="CE67" s="808"/>
      <c r="CF67" s="808"/>
      <c r="CG67" s="808"/>
      <c r="CH67" s="808"/>
      <c r="CI67" s="808"/>
      <c r="CJ67" s="808"/>
      <c r="CK67" s="808"/>
      <c r="CL67" s="808"/>
      <c r="CM67" s="808"/>
      <c r="CN67" s="808"/>
      <c r="CO67" s="808"/>
      <c r="CP67" s="808"/>
      <c r="CQ67" s="808"/>
      <c r="CR67" s="808"/>
      <c r="CS67" s="808"/>
      <c r="CT67" s="808"/>
      <c r="CU67" s="808"/>
      <c r="CV67" s="808"/>
      <c r="CW67" s="808"/>
      <c r="CX67" s="808"/>
      <c r="CY67" s="808"/>
      <c r="CZ67" s="808"/>
      <c r="DA67" s="808"/>
      <c r="DB67" s="808"/>
      <c r="DC67" s="808"/>
      <c r="DD67" s="808"/>
      <c r="DE67" s="808"/>
      <c r="DF67" s="808"/>
      <c r="DG67" s="808"/>
      <c r="DH67" s="808"/>
      <c r="DI67" s="808"/>
      <c r="DJ67" s="808"/>
      <c r="DK67" s="808"/>
      <c r="DL67" s="808"/>
      <c r="DM67" s="808"/>
      <c r="DN67" s="808"/>
      <c r="DO67" s="808"/>
      <c r="DP67" s="808"/>
      <c r="DQ67" s="808"/>
      <c r="DR67" s="808"/>
      <c r="DS67" s="808"/>
      <c r="DT67" s="808"/>
      <c r="DU67" s="808"/>
      <c r="DV67" s="808"/>
      <c r="DW67" s="808"/>
      <c r="DX67" s="808"/>
      <c r="DY67" s="808"/>
      <c r="DZ67" s="808"/>
      <c r="EA67" s="808"/>
      <c r="EB67" s="808"/>
      <c r="EC67" s="808"/>
      <c r="ED67" s="808"/>
      <c r="EE67" s="808"/>
      <c r="EF67" s="808"/>
      <c r="EG67" s="808"/>
      <c r="EH67" s="808"/>
      <c r="EI67" s="808"/>
      <c r="EJ67" s="808"/>
      <c r="EK67" s="808"/>
      <c r="EL67" s="808"/>
      <c r="EM67" s="808"/>
      <c r="EN67" s="808"/>
      <c r="EO67" s="808"/>
      <c r="EP67" s="808"/>
      <c r="EQ67" s="808"/>
      <c r="ER67" s="808"/>
      <c r="ES67" s="808"/>
      <c r="ET67" s="808"/>
      <c r="EU67" s="808"/>
      <c r="EV67" s="808"/>
      <c r="EW67" s="808"/>
      <c r="EX67" s="808"/>
      <c r="EY67" s="808"/>
      <c r="EZ67" s="808"/>
      <c r="FA67" s="808"/>
      <c r="FB67" s="808"/>
      <c r="FC67" s="808"/>
      <c r="FD67" s="808"/>
      <c r="FE67" s="808"/>
      <c r="FF67" s="808"/>
      <c r="FG67" s="808"/>
      <c r="FH67" s="808"/>
      <c r="FI67" s="808"/>
      <c r="FJ67" s="808"/>
      <c r="FK67" s="808"/>
      <c r="FL67" s="808"/>
      <c r="FM67" s="808"/>
      <c r="FN67" s="808"/>
      <c r="FO67" s="808"/>
      <c r="FP67" s="808"/>
      <c r="FQ67" s="808"/>
      <c r="FR67" s="808"/>
      <c r="FS67" s="808"/>
      <c r="FT67" s="808"/>
      <c r="FU67" s="808"/>
      <c r="FV67" s="808"/>
      <c r="FW67" s="808"/>
      <c r="FX67" s="808"/>
      <c r="FY67" s="808"/>
      <c r="FZ67" s="808"/>
      <c r="GA67" s="808"/>
      <c r="GB67" s="808"/>
      <c r="GC67" s="808"/>
      <c r="GD67" s="808"/>
      <c r="GE67" s="808"/>
      <c r="GF67" s="808"/>
      <c r="GG67" s="808"/>
    </row>
    <row r="68" spans="1:189" s="1067" customFormat="1" x14ac:dyDescent="0.3">
      <c r="A68" s="1073"/>
      <c r="B68" s="1074"/>
      <c r="C68" s="1075"/>
      <c r="D68" s="1087"/>
      <c r="E68" s="1088"/>
      <c r="F68" s="1087"/>
      <c r="G68" s="1077"/>
      <c r="H68" s="1079"/>
      <c r="I68" s="1079"/>
      <c r="J68" s="1079"/>
      <c r="K68" s="1079"/>
      <c r="L68" s="1079"/>
      <c r="M68" s="1081"/>
      <c r="N68" s="1082"/>
      <c r="O68" s="808"/>
      <c r="P68" s="808"/>
      <c r="Q68" s="808"/>
      <c r="R68" s="808"/>
      <c r="S68" s="808"/>
      <c r="T68" s="808"/>
      <c r="U68" s="808"/>
      <c r="V68" s="808"/>
      <c r="W68" s="808"/>
      <c r="X68" s="808"/>
      <c r="Y68" s="808"/>
      <c r="Z68" s="808"/>
      <c r="AA68" s="808"/>
      <c r="AB68" s="808"/>
      <c r="AC68" s="808"/>
      <c r="AD68" s="808"/>
      <c r="AE68" s="808"/>
      <c r="AF68" s="808"/>
      <c r="AG68" s="808"/>
      <c r="AH68" s="808"/>
      <c r="AI68" s="808"/>
      <c r="AJ68" s="808"/>
      <c r="AK68" s="808"/>
      <c r="AL68" s="808"/>
      <c r="AM68" s="808"/>
      <c r="AN68" s="808"/>
      <c r="AO68" s="808"/>
      <c r="AP68" s="808"/>
      <c r="AQ68" s="808"/>
      <c r="AR68" s="808"/>
      <c r="AS68" s="808"/>
      <c r="AT68" s="808"/>
      <c r="AU68" s="808"/>
      <c r="AV68" s="808"/>
      <c r="AW68" s="808"/>
      <c r="AX68" s="808"/>
      <c r="AY68" s="808"/>
      <c r="AZ68" s="808"/>
      <c r="BA68" s="808"/>
      <c r="BB68" s="808"/>
      <c r="BC68" s="808"/>
      <c r="BD68" s="808"/>
      <c r="BE68" s="808"/>
      <c r="BF68" s="808"/>
      <c r="BG68" s="808"/>
      <c r="BH68" s="808"/>
      <c r="BI68" s="808"/>
      <c r="BJ68" s="808"/>
      <c r="BK68" s="808"/>
      <c r="BL68" s="808"/>
      <c r="BM68" s="808"/>
      <c r="BN68" s="808"/>
      <c r="BO68" s="808"/>
      <c r="BP68" s="808"/>
      <c r="BQ68" s="808"/>
      <c r="BR68" s="808"/>
      <c r="BS68" s="808"/>
      <c r="BT68" s="808"/>
      <c r="BU68" s="808"/>
      <c r="BV68" s="808"/>
      <c r="BW68" s="808"/>
      <c r="BX68" s="808"/>
      <c r="BY68" s="808"/>
      <c r="BZ68" s="808"/>
      <c r="CA68" s="808"/>
      <c r="CB68" s="808"/>
      <c r="CC68" s="808"/>
      <c r="CD68" s="808"/>
      <c r="CE68" s="808"/>
      <c r="CF68" s="808"/>
      <c r="CG68" s="808"/>
      <c r="CH68" s="808"/>
      <c r="CI68" s="808"/>
      <c r="CJ68" s="808"/>
      <c r="CK68" s="808"/>
      <c r="CL68" s="808"/>
      <c r="CM68" s="808"/>
      <c r="CN68" s="808"/>
      <c r="CO68" s="808"/>
      <c r="CP68" s="808"/>
      <c r="CQ68" s="808"/>
      <c r="CR68" s="808"/>
      <c r="CS68" s="808"/>
      <c r="CT68" s="808"/>
      <c r="CU68" s="808"/>
      <c r="CV68" s="808"/>
      <c r="CW68" s="808"/>
      <c r="CX68" s="808"/>
      <c r="CY68" s="808"/>
      <c r="CZ68" s="808"/>
      <c r="DA68" s="808"/>
      <c r="DB68" s="808"/>
      <c r="DC68" s="808"/>
      <c r="DD68" s="808"/>
      <c r="DE68" s="808"/>
      <c r="DF68" s="808"/>
      <c r="DG68" s="808"/>
      <c r="DH68" s="808"/>
      <c r="DI68" s="808"/>
      <c r="DJ68" s="808"/>
      <c r="DK68" s="808"/>
      <c r="DL68" s="808"/>
      <c r="DM68" s="808"/>
      <c r="DN68" s="808"/>
      <c r="DO68" s="808"/>
      <c r="DP68" s="808"/>
      <c r="DQ68" s="808"/>
      <c r="DR68" s="808"/>
      <c r="DS68" s="808"/>
      <c r="DT68" s="808"/>
      <c r="DU68" s="808"/>
      <c r="DV68" s="808"/>
      <c r="DW68" s="808"/>
      <c r="DX68" s="808"/>
      <c r="DY68" s="808"/>
      <c r="DZ68" s="808"/>
      <c r="EA68" s="808"/>
      <c r="EB68" s="808"/>
      <c r="EC68" s="808"/>
      <c r="ED68" s="808"/>
      <c r="EE68" s="808"/>
      <c r="EF68" s="808"/>
      <c r="EG68" s="808"/>
      <c r="EH68" s="808"/>
      <c r="EI68" s="808"/>
      <c r="EJ68" s="808"/>
      <c r="EK68" s="808"/>
      <c r="EL68" s="808"/>
      <c r="EM68" s="808"/>
      <c r="EN68" s="808"/>
      <c r="EO68" s="808"/>
      <c r="EP68" s="808"/>
      <c r="EQ68" s="808"/>
      <c r="ER68" s="808"/>
      <c r="ES68" s="808"/>
      <c r="ET68" s="808"/>
      <c r="EU68" s="808"/>
      <c r="EV68" s="808"/>
      <c r="EW68" s="808"/>
      <c r="EX68" s="808"/>
      <c r="EY68" s="808"/>
      <c r="EZ68" s="808"/>
      <c r="FA68" s="808"/>
      <c r="FB68" s="808"/>
      <c r="FC68" s="808"/>
      <c r="FD68" s="808"/>
      <c r="FE68" s="808"/>
      <c r="FF68" s="808"/>
      <c r="FG68" s="808"/>
      <c r="FH68" s="808"/>
      <c r="FI68" s="808"/>
      <c r="FJ68" s="808"/>
      <c r="FK68" s="808"/>
      <c r="FL68" s="808"/>
      <c r="FM68" s="808"/>
      <c r="FN68" s="808"/>
      <c r="FO68" s="808"/>
      <c r="FP68" s="808"/>
      <c r="FQ68" s="808"/>
      <c r="FR68" s="808"/>
      <c r="FS68" s="808"/>
      <c r="FT68" s="808"/>
      <c r="FU68" s="808"/>
      <c r="FV68" s="808"/>
      <c r="FW68" s="808"/>
      <c r="FX68" s="808"/>
      <c r="FY68" s="808"/>
      <c r="FZ68" s="808"/>
      <c r="GA68" s="808"/>
      <c r="GB68" s="808"/>
      <c r="GC68" s="808"/>
      <c r="GD68" s="808"/>
      <c r="GE68" s="808"/>
      <c r="GF68" s="808"/>
      <c r="GG68" s="808"/>
    </row>
    <row r="69" spans="1:189" s="1067" customFormat="1" x14ac:dyDescent="0.3">
      <c r="A69" s="1073"/>
      <c r="B69" s="1089" t="s">
        <v>353</v>
      </c>
      <c r="C69" s="1089"/>
      <c r="D69" s="1084" t="s">
        <v>88</v>
      </c>
      <c r="E69" s="1084"/>
      <c r="F69" s="1087"/>
      <c r="G69" s="1087"/>
      <c r="H69" s="1087"/>
      <c r="I69" s="1090"/>
      <c r="J69" s="1084" t="s">
        <v>191</v>
      </c>
      <c r="K69" s="1084"/>
      <c r="L69" s="1084"/>
      <c r="M69" s="1085"/>
      <c r="N69" s="1082"/>
      <c r="O69" s="808"/>
      <c r="P69" s="808"/>
      <c r="Q69" s="808"/>
      <c r="R69" s="808"/>
      <c r="S69" s="808"/>
      <c r="T69" s="808"/>
      <c r="U69" s="808"/>
      <c r="V69" s="808"/>
      <c r="W69" s="808"/>
      <c r="X69" s="808"/>
      <c r="Y69" s="808"/>
      <c r="Z69" s="808"/>
      <c r="AA69" s="808"/>
      <c r="AB69" s="808"/>
      <c r="AC69" s="808"/>
      <c r="AD69" s="808"/>
      <c r="AE69" s="808"/>
      <c r="AF69" s="808"/>
      <c r="AG69" s="808"/>
      <c r="AH69" s="808"/>
      <c r="AI69" s="808"/>
      <c r="AJ69" s="808"/>
      <c r="AK69" s="808"/>
      <c r="AL69" s="808"/>
      <c r="AM69" s="808"/>
      <c r="AN69" s="808"/>
      <c r="AO69" s="808"/>
      <c r="AP69" s="808"/>
      <c r="AQ69" s="808"/>
      <c r="AR69" s="808"/>
      <c r="AS69" s="808"/>
      <c r="AT69" s="808"/>
      <c r="AU69" s="808"/>
      <c r="AV69" s="808"/>
      <c r="AW69" s="808"/>
      <c r="AX69" s="808"/>
      <c r="AY69" s="808"/>
      <c r="AZ69" s="808"/>
      <c r="BA69" s="808"/>
      <c r="BB69" s="808"/>
      <c r="BC69" s="808"/>
      <c r="BD69" s="808"/>
      <c r="BE69" s="808"/>
      <c r="BF69" s="808"/>
      <c r="BG69" s="808"/>
      <c r="BH69" s="808"/>
      <c r="BI69" s="808"/>
      <c r="BJ69" s="808"/>
      <c r="BK69" s="808"/>
      <c r="BL69" s="808"/>
      <c r="BM69" s="808"/>
      <c r="BN69" s="808"/>
      <c r="BO69" s="808"/>
      <c r="BP69" s="808"/>
      <c r="BQ69" s="808"/>
      <c r="BR69" s="808"/>
      <c r="BS69" s="808"/>
      <c r="BT69" s="808"/>
      <c r="BU69" s="808"/>
      <c r="BV69" s="808"/>
      <c r="BW69" s="808"/>
      <c r="BX69" s="808"/>
      <c r="BY69" s="808"/>
      <c r="BZ69" s="808"/>
      <c r="CA69" s="808"/>
      <c r="CB69" s="808"/>
      <c r="CC69" s="808"/>
      <c r="CD69" s="808"/>
      <c r="CE69" s="808"/>
      <c r="CF69" s="808"/>
      <c r="CG69" s="808"/>
      <c r="CH69" s="808"/>
      <c r="CI69" s="808"/>
      <c r="CJ69" s="808"/>
      <c r="CK69" s="808"/>
      <c r="CL69" s="808"/>
      <c r="CM69" s="808"/>
      <c r="CN69" s="808"/>
      <c r="CO69" s="808"/>
      <c r="CP69" s="808"/>
      <c r="CQ69" s="808"/>
      <c r="CR69" s="808"/>
      <c r="CS69" s="808"/>
      <c r="CT69" s="808"/>
      <c r="CU69" s="808"/>
      <c r="CV69" s="808"/>
      <c r="CW69" s="808"/>
      <c r="CX69" s="808"/>
      <c r="CY69" s="808"/>
      <c r="CZ69" s="808"/>
      <c r="DA69" s="808"/>
      <c r="DB69" s="808"/>
      <c r="DC69" s="808"/>
      <c r="DD69" s="808"/>
      <c r="DE69" s="808"/>
      <c r="DF69" s="808"/>
      <c r="DG69" s="808"/>
      <c r="DH69" s="808"/>
      <c r="DI69" s="808"/>
      <c r="DJ69" s="808"/>
      <c r="DK69" s="808"/>
      <c r="DL69" s="808"/>
      <c r="DM69" s="808"/>
      <c r="DN69" s="808"/>
      <c r="DO69" s="808"/>
      <c r="DP69" s="808"/>
      <c r="DQ69" s="808"/>
      <c r="DR69" s="808"/>
      <c r="DS69" s="808"/>
      <c r="DT69" s="808"/>
      <c r="DU69" s="808"/>
      <c r="DV69" s="808"/>
      <c r="DW69" s="808"/>
      <c r="DX69" s="808"/>
      <c r="DY69" s="808"/>
      <c r="DZ69" s="808"/>
      <c r="EA69" s="808"/>
      <c r="EB69" s="808"/>
      <c r="EC69" s="808"/>
      <c r="ED69" s="808"/>
      <c r="EE69" s="808"/>
      <c r="EF69" s="808"/>
      <c r="EG69" s="808"/>
      <c r="EH69" s="808"/>
      <c r="EI69" s="808"/>
      <c r="EJ69" s="808"/>
      <c r="EK69" s="808"/>
      <c r="EL69" s="808"/>
      <c r="EM69" s="808"/>
      <c r="EN69" s="808"/>
      <c r="EO69" s="808"/>
      <c r="EP69" s="808"/>
      <c r="EQ69" s="808"/>
      <c r="ER69" s="808"/>
      <c r="ES69" s="808"/>
      <c r="ET69" s="808"/>
      <c r="EU69" s="808"/>
      <c r="EV69" s="808"/>
      <c r="EW69" s="808"/>
      <c r="EX69" s="808"/>
      <c r="EY69" s="808"/>
      <c r="EZ69" s="808"/>
      <c r="FA69" s="808"/>
      <c r="FB69" s="808"/>
      <c r="FC69" s="808"/>
      <c r="FD69" s="808"/>
      <c r="FE69" s="808"/>
      <c r="FF69" s="808"/>
      <c r="FG69" s="808"/>
      <c r="FH69" s="808"/>
      <c r="FI69" s="808"/>
      <c r="FJ69" s="808"/>
      <c r="FK69" s="808"/>
      <c r="FL69" s="808"/>
      <c r="FM69" s="808"/>
      <c r="FN69" s="808"/>
      <c r="FO69" s="808"/>
      <c r="FP69" s="808"/>
      <c r="FQ69" s="808"/>
      <c r="FR69" s="808"/>
      <c r="FS69" s="808"/>
      <c r="FT69" s="808"/>
      <c r="FU69" s="808"/>
      <c r="FV69" s="808"/>
      <c r="FW69" s="808"/>
      <c r="FX69" s="808"/>
      <c r="FY69" s="808"/>
      <c r="FZ69" s="808"/>
      <c r="GA69" s="808"/>
      <c r="GB69" s="808"/>
      <c r="GC69" s="808"/>
      <c r="GD69" s="808"/>
      <c r="GE69" s="808"/>
      <c r="GF69" s="808"/>
      <c r="GG69" s="808"/>
    </row>
    <row r="70" spans="1:189" s="1067" customFormat="1" x14ac:dyDescent="0.3">
      <c r="A70" s="1083"/>
      <c r="B70" s="1089" t="s">
        <v>354</v>
      </c>
      <c r="C70" s="1089"/>
      <c r="D70" s="1084" t="s">
        <v>90</v>
      </c>
      <c r="E70" s="1084"/>
      <c r="F70" s="1084"/>
      <c r="G70" s="1084"/>
      <c r="H70" s="1084"/>
      <c r="I70" s="1085"/>
      <c r="J70" s="1087" t="s">
        <v>188</v>
      </c>
      <c r="K70" s="1087"/>
      <c r="L70" s="1087"/>
      <c r="M70" s="1090"/>
      <c r="N70" s="1082"/>
      <c r="O70" s="808"/>
      <c r="P70" s="808"/>
      <c r="Q70" s="808"/>
      <c r="R70" s="808"/>
      <c r="S70" s="808"/>
      <c r="T70" s="808"/>
      <c r="U70" s="808"/>
      <c r="V70" s="808"/>
      <c r="W70" s="808"/>
      <c r="X70" s="808"/>
      <c r="Y70" s="808"/>
      <c r="Z70" s="808"/>
      <c r="AA70" s="808"/>
      <c r="AB70" s="808"/>
      <c r="AC70" s="808"/>
      <c r="AD70" s="808"/>
      <c r="AE70" s="808"/>
      <c r="AF70" s="808"/>
      <c r="AG70" s="808"/>
      <c r="AH70" s="808"/>
      <c r="AI70" s="808"/>
      <c r="AJ70" s="808"/>
      <c r="AK70" s="808"/>
      <c r="AL70" s="808"/>
      <c r="AM70" s="808"/>
      <c r="AN70" s="808"/>
      <c r="AO70" s="808"/>
      <c r="AP70" s="808"/>
      <c r="AQ70" s="808"/>
      <c r="AR70" s="808"/>
      <c r="AS70" s="808"/>
      <c r="AT70" s="808"/>
      <c r="AU70" s="808"/>
      <c r="AV70" s="808"/>
      <c r="AW70" s="808"/>
      <c r="AX70" s="808"/>
      <c r="AY70" s="808"/>
      <c r="AZ70" s="808"/>
      <c r="BA70" s="808"/>
      <c r="BB70" s="808"/>
      <c r="BC70" s="808"/>
      <c r="BD70" s="808"/>
      <c r="BE70" s="808"/>
      <c r="BF70" s="808"/>
      <c r="BG70" s="808"/>
      <c r="BH70" s="808"/>
      <c r="BI70" s="808"/>
      <c r="BJ70" s="808"/>
      <c r="BK70" s="808"/>
      <c r="BL70" s="808"/>
      <c r="BM70" s="808"/>
      <c r="BN70" s="808"/>
      <c r="BO70" s="808"/>
      <c r="BP70" s="808"/>
      <c r="BQ70" s="808"/>
      <c r="BR70" s="808"/>
      <c r="BS70" s="808"/>
      <c r="BT70" s="808"/>
      <c r="BU70" s="808"/>
      <c r="BV70" s="808"/>
      <c r="BW70" s="808"/>
      <c r="BX70" s="808"/>
      <c r="BY70" s="808"/>
      <c r="BZ70" s="808"/>
      <c r="CA70" s="808"/>
      <c r="CB70" s="808"/>
      <c r="CC70" s="808"/>
      <c r="CD70" s="808"/>
      <c r="CE70" s="808"/>
      <c r="CF70" s="808"/>
      <c r="CG70" s="808"/>
      <c r="CH70" s="808"/>
      <c r="CI70" s="808"/>
      <c r="CJ70" s="808"/>
      <c r="CK70" s="808"/>
      <c r="CL70" s="808"/>
      <c r="CM70" s="808"/>
      <c r="CN70" s="808"/>
      <c r="CO70" s="808"/>
      <c r="CP70" s="808"/>
      <c r="CQ70" s="808"/>
      <c r="CR70" s="808"/>
      <c r="CS70" s="808"/>
      <c r="CT70" s="808"/>
      <c r="CU70" s="808"/>
      <c r="CV70" s="808"/>
      <c r="CW70" s="808"/>
      <c r="CX70" s="808"/>
      <c r="CY70" s="808"/>
      <c r="CZ70" s="808"/>
      <c r="DA70" s="808"/>
      <c r="DB70" s="808"/>
      <c r="DC70" s="808"/>
      <c r="DD70" s="808"/>
      <c r="DE70" s="808"/>
      <c r="DF70" s="808"/>
      <c r="DG70" s="808"/>
      <c r="DH70" s="808"/>
      <c r="DI70" s="808"/>
      <c r="DJ70" s="808"/>
      <c r="DK70" s="808"/>
      <c r="DL70" s="808"/>
      <c r="DM70" s="808"/>
      <c r="DN70" s="808"/>
      <c r="DO70" s="808"/>
      <c r="DP70" s="808"/>
      <c r="DQ70" s="808"/>
      <c r="DR70" s="808"/>
      <c r="DS70" s="808"/>
      <c r="DT70" s="808"/>
      <c r="DU70" s="808"/>
      <c r="DV70" s="808"/>
      <c r="DW70" s="808"/>
      <c r="DX70" s="808"/>
      <c r="DY70" s="808"/>
      <c r="DZ70" s="808"/>
      <c r="EA70" s="808"/>
      <c r="EB70" s="808"/>
      <c r="EC70" s="808"/>
      <c r="ED70" s="808"/>
      <c r="EE70" s="808"/>
      <c r="EF70" s="808"/>
      <c r="EG70" s="808"/>
      <c r="EH70" s="808"/>
      <c r="EI70" s="808"/>
      <c r="EJ70" s="808"/>
      <c r="EK70" s="808"/>
      <c r="EL70" s="808"/>
      <c r="EM70" s="808"/>
      <c r="EN70" s="808"/>
      <c r="EO70" s="808"/>
      <c r="EP70" s="808"/>
      <c r="EQ70" s="808"/>
      <c r="ER70" s="808"/>
      <c r="ES70" s="808"/>
      <c r="ET70" s="808"/>
      <c r="EU70" s="808"/>
      <c r="EV70" s="808"/>
      <c r="EW70" s="808"/>
      <c r="EX70" s="808"/>
      <c r="EY70" s="808"/>
      <c r="EZ70" s="808"/>
      <c r="FA70" s="808"/>
      <c r="FB70" s="808"/>
      <c r="FC70" s="808"/>
      <c r="FD70" s="808"/>
      <c r="FE70" s="808"/>
      <c r="FF70" s="808"/>
      <c r="FG70" s="808"/>
      <c r="FH70" s="808"/>
      <c r="FI70" s="808"/>
      <c r="FJ70" s="808"/>
      <c r="FK70" s="808"/>
      <c r="FL70" s="808"/>
      <c r="FM70" s="808"/>
      <c r="FN70" s="808"/>
      <c r="FO70" s="808"/>
      <c r="FP70" s="808"/>
      <c r="FQ70" s="808"/>
      <c r="FR70" s="808"/>
      <c r="FS70" s="808"/>
      <c r="FT70" s="808"/>
      <c r="FU70" s="808"/>
      <c r="FV70" s="808"/>
      <c r="FW70" s="808"/>
      <c r="FX70" s="808"/>
      <c r="FY70" s="808"/>
      <c r="FZ70" s="808"/>
      <c r="GA70" s="808"/>
      <c r="GB70" s="808"/>
      <c r="GC70" s="808"/>
      <c r="GD70" s="808"/>
      <c r="GE70" s="808"/>
      <c r="GF70" s="808"/>
      <c r="GG70" s="808"/>
    </row>
    <row r="71" spans="1:189" s="1067" customFormat="1" x14ac:dyDescent="0.3">
      <c r="A71" s="1073"/>
      <c r="B71" s="1091" t="s">
        <v>355</v>
      </c>
      <c r="C71" s="1092"/>
      <c r="D71" s="1084" t="s">
        <v>93</v>
      </c>
      <c r="E71" s="1084"/>
      <c r="F71" s="1087"/>
      <c r="G71" s="1087"/>
      <c r="H71" s="1087"/>
      <c r="I71" s="1090"/>
      <c r="J71" s="1084" t="s">
        <v>172</v>
      </c>
      <c r="K71" s="1084"/>
      <c r="L71" s="1084"/>
      <c r="M71" s="1085"/>
      <c r="N71" s="1082"/>
      <c r="O71" s="808"/>
      <c r="P71" s="808"/>
      <c r="Q71" s="808"/>
      <c r="R71" s="808"/>
      <c r="S71" s="808"/>
      <c r="T71" s="808"/>
      <c r="U71" s="808"/>
      <c r="V71" s="808"/>
      <c r="W71" s="808"/>
      <c r="X71" s="808"/>
      <c r="Y71" s="808"/>
      <c r="Z71" s="808"/>
      <c r="AA71" s="808"/>
      <c r="AB71" s="808"/>
      <c r="AC71" s="808"/>
      <c r="AD71" s="808"/>
      <c r="AE71" s="808"/>
      <c r="AF71" s="808"/>
      <c r="AG71" s="808"/>
      <c r="AH71" s="808"/>
      <c r="AI71" s="808"/>
      <c r="AJ71" s="808"/>
      <c r="AK71" s="808"/>
      <c r="AL71" s="808"/>
      <c r="AM71" s="808"/>
      <c r="AN71" s="808"/>
      <c r="AO71" s="808"/>
      <c r="AP71" s="808"/>
      <c r="AQ71" s="808"/>
      <c r="AR71" s="808"/>
      <c r="AS71" s="808"/>
      <c r="AT71" s="808"/>
      <c r="AU71" s="808"/>
      <c r="AV71" s="808"/>
      <c r="AW71" s="808"/>
      <c r="AX71" s="808"/>
      <c r="AY71" s="808"/>
      <c r="AZ71" s="808"/>
      <c r="BA71" s="808"/>
      <c r="BB71" s="808"/>
      <c r="BC71" s="808"/>
      <c r="BD71" s="808"/>
      <c r="BE71" s="808"/>
      <c r="BF71" s="808"/>
      <c r="BG71" s="808"/>
      <c r="BH71" s="808"/>
      <c r="BI71" s="808"/>
      <c r="BJ71" s="808"/>
      <c r="BK71" s="808"/>
      <c r="BL71" s="808"/>
      <c r="BM71" s="808"/>
      <c r="BN71" s="808"/>
      <c r="BO71" s="808"/>
      <c r="BP71" s="808"/>
      <c r="BQ71" s="808"/>
      <c r="BR71" s="808"/>
      <c r="BS71" s="808"/>
      <c r="BT71" s="808"/>
      <c r="BU71" s="808"/>
      <c r="BV71" s="808"/>
      <c r="BW71" s="808"/>
      <c r="BX71" s="808"/>
      <c r="BY71" s="808"/>
      <c r="BZ71" s="808"/>
      <c r="CA71" s="808"/>
      <c r="CB71" s="808"/>
      <c r="CC71" s="808"/>
      <c r="CD71" s="808"/>
      <c r="CE71" s="808"/>
      <c r="CF71" s="808"/>
      <c r="CG71" s="808"/>
      <c r="CH71" s="808"/>
      <c r="CI71" s="808"/>
      <c r="CJ71" s="808"/>
      <c r="CK71" s="808"/>
      <c r="CL71" s="808"/>
      <c r="CM71" s="808"/>
      <c r="CN71" s="808"/>
      <c r="CO71" s="808"/>
      <c r="CP71" s="808"/>
      <c r="CQ71" s="808"/>
      <c r="CR71" s="808"/>
      <c r="CS71" s="808"/>
      <c r="CT71" s="808"/>
      <c r="CU71" s="808"/>
      <c r="CV71" s="808"/>
      <c r="CW71" s="808"/>
      <c r="CX71" s="808"/>
      <c r="CY71" s="808"/>
      <c r="CZ71" s="808"/>
      <c r="DA71" s="808"/>
      <c r="DB71" s="808"/>
      <c r="DC71" s="808"/>
      <c r="DD71" s="808"/>
      <c r="DE71" s="808"/>
      <c r="DF71" s="808"/>
      <c r="DG71" s="808"/>
      <c r="DH71" s="808"/>
      <c r="DI71" s="808"/>
      <c r="DJ71" s="808"/>
      <c r="DK71" s="808"/>
      <c r="DL71" s="808"/>
      <c r="DM71" s="808"/>
      <c r="DN71" s="808"/>
      <c r="DO71" s="808"/>
      <c r="DP71" s="808"/>
      <c r="DQ71" s="808"/>
      <c r="DR71" s="808"/>
      <c r="DS71" s="808"/>
      <c r="DT71" s="808"/>
      <c r="DU71" s="808"/>
      <c r="DV71" s="808"/>
      <c r="DW71" s="808"/>
      <c r="DX71" s="808"/>
      <c r="DY71" s="808"/>
      <c r="DZ71" s="808"/>
      <c r="EA71" s="808"/>
      <c r="EB71" s="808"/>
      <c r="EC71" s="808"/>
      <c r="ED71" s="808"/>
      <c r="EE71" s="808"/>
      <c r="EF71" s="808"/>
      <c r="EG71" s="808"/>
      <c r="EH71" s="808"/>
      <c r="EI71" s="808"/>
      <c r="EJ71" s="808"/>
      <c r="EK71" s="808"/>
      <c r="EL71" s="808"/>
      <c r="EM71" s="808"/>
      <c r="EN71" s="808"/>
      <c r="EO71" s="808"/>
      <c r="EP71" s="808"/>
      <c r="EQ71" s="808"/>
      <c r="ER71" s="808"/>
      <c r="ES71" s="808"/>
      <c r="ET71" s="808"/>
      <c r="EU71" s="808"/>
      <c r="EV71" s="808"/>
      <c r="EW71" s="808"/>
      <c r="EX71" s="808"/>
      <c r="EY71" s="808"/>
      <c r="EZ71" s="808"/>
      <c r="FA71" s="808"/>
      <c r="FB71" s="808"/>
      <c r="FC71" s="808"/>
      <c r="FD71" s="808"/>
      <c r="FE71" s="808"/>
      <c r="FF71" s="808"/>
      <c r="FG71" s="808"/>
      <c r="FH71" s="808"/>
      <c r="FI71" s="808"/>
      <c r="FJ71" s="808"/>
      <c r="FK71" s="808"/>
      <c r="FL71" s="808"/>
      <c r="FM71" s="808"/>
      <c r="FN71" s="808"/>
      <c r="FO71" s="808"/>
      <c r="FP71" s="808"/>
      <c r="FQ71" s="808"/>
      <c r="FR71" s="808"/>
      <c r="FS71" s="808"/>
      <c r="FT71" s="808"/>
      <c r="FU71" s="808"/>
      <c r="FV71" s="808"/>
      <c r="FW71" s="808"/>
      <c r="FX71" s="808"/>
      <c r="FY71" s="808"/>
      <c r="FZ71" s="808"/>
      <c r="GA71" s="808"/>
      <c r="GB71" s="808"/>
      <c r="GC71" s="808"/>
      <c r="GD71" s="808"/>
      <c r="GE71" s="808"/>
      <c r="GF71" s="808"/>
      <c r="GG71" s="808"/>
    </row>
    <row r="72" spans="1:189" s="1067" customFormat="1" x14ac:dyDescent="0.3">
      <c r="A72" s="1083"/>
      <c r="B72" s="1074"/>
      <c r="C72" s="1084"/>
      <c r="D72" s="1084"/>
      <c r="E72" s="1084"/>
      <c r="F72" s="1084"/>
      <c r="G72" s="1084"/>
      <c r="H72" s="1084"/>
      <c r="I72" s="1085"/>
      <c r="J72" s="1087"/>
      <c r="K72" s="1087"/>
      <c r="L72" s="1087"/>
      <c r="M72" s="1090"/>
      <c r="N72" s="1082"/>
      <c r="O72" s="808"/>
      <c r="P72" s="808"/>
      <c r="Q72" s="808"/>
      <c r="R72" s="808"/>
      <c r="S72" s="808"/>
      <c r="T72" s="808"/>
      <c r="U72" s="808"/>
      <c r="V72" s="808"/>
      <c r="W72" s="808"/>
      <c r="X72" s="808"/>
      <c r="Y72" s="808"/>
      <c r="Z72" s="808"/>
      <c r="AA72" s="808"/>
      <c r="AB72" s="808"/>
      <c r="AC72" s="808"/>
      <c r="AD72" s="808"/>
      <c r="AE72" s="808"/>
      <c r="AF72" s="808"/>
      <c r="AG72" s="808"/>
      <c r="AH72" s="808"/>
      <c r="AI72" s="808"/>
      <c r="AJ72" s="808"/>
      <c r="AK72" s="808"/>
      <c r="AL72" s="808"/>
      <c r="AM72" s="808"/>
      <c r="AN72" s="808"/>
      <c r="AO72" s="808"/>
      <c r="AP72" s="808"/>
      <c r="AQ72" s="808"/>
      <c r="AR72" s="808"/>
      <c r="AS72" s="808"/>
      <c r="AT72" s="808"/>
      <c r="AU72" s="808"/>
      <c r="AV72" s="808"/>
      <c r="AW72" s="808"/>
      <c r="AX72" s="808"/>
      <c r="AY72" s="808"/>
      <c r="AZ72" s="808"/>
      <c r="BA72" s="808"/>
      <c r="BB72" s="808"/>
      <c r="BC72" s="808"/>
      <c r="BD72" s="808"/>
      <c r="BE72" s="808"/>
      <c r="BF72" s="808"/>
      <c r="BG72" s="808"/>
      <c r="BH72" s="808"/>
      <c r="BI72" s="808"/>
      <c r="BJ72" s="808"/>
      <c r="BK72" s="808"/>
      <c r="BL72" s="808"/>
      <c r="BM72" s="808"/>
      <c r="BN72" s="808"/>
      <c r="BO72" s="808"/>
      <c r="BP72" s="808"/>
      <c r="BQ72" s="808"/>
      <c r="BR72" s="808"/>
      <c r="BS72" s="808"/>
      <c r="BT72" s="808"/>
      <c r="BU72" s="808"/>
      <c r="BV72" s="808"/>
      <c r="BW72" s="808"/>
      <c r="BX72" s="808"/>
      <c r="BY72" s="808"/>
      <c r="BZ72" s="808"/>
      <c r="CA72" s="808"/>
      <c r="CB72" s="808"/>
      <c r="CC72" s="808"/>
      <c r="CD72" s="808"/>
      <c r="CE72" s="808"/>
      <c r="CF72" s="808"/>
      <c r="CG72" s="808"/>
      <c r="CH72" s="808"/>
      <c r="CI72" s="808"/>
      <c r="CJ72" s="808"/>
      <c r="CK72" s="808"/>
      <c r="CL72" s="808"/>
      <c r="CM72" s="808"/>
      <c r="CN72" s="808"/>
      <c r="CO72" s="808"/>
      <c r="CP72" s="808"/>
      <c r="CQ72" s="808"/>
      <c r="CR72" s="808"/>
      <c r="CS72" s="808"/>
      <c r="CT72" s="808"/>
      <c r="CU72" s="808"/>
      <c r="CV72" s="808"/>
      <c r="CW72" s="808"/>
      <c r="CX72" s="808"/>
      <c r="CY72" s="808"/>
      <c r="CZ72" s="808"/>
      <c r="DA72" s="808"/>
      <c r="DB72" s="808"/>
      <c r="DC72" s="808"/>
      <c r="DD72" s="808"/>
      <c r="DE72" s="808"/>
      <c r="DF72" s="808"/>
      <c r="DG72" s="808"/>
      <c r="DH72" s="808"/>
      <c r="DI72" s="808"/>
      <c r="DJ72" s="808"/>
      <c r="DK72" s="808"/>
      <c r="DL72" s="808"/>
      <c r="DM72" s="808"/>
      <c r="DN72" s="808"/>
      <c r="DO72" s="808"/>
      <c r="DP72" s="808"/>
      <c r="DQ72" s="808"/>
      <c r="DR72" s="808"/>
      <c r="DS72" s="808"/>
      <c r="DT72" s="808"/>
      <c r="DU72" s="808"/>
      <c r="DV72" s="808"/>
      <c r="DW72" s="808"/>
      <c r="DX72" s="808"/>
      <c r="DY72" s="808"/>
      <c r="DZ72" s="808"/>
      <c r="EA72" s="808"/>
      <c r="EB72" s="808"/>
      <c r="EC72" s="808"/>
      <c r="ED72" s="808"/>
      <c r="EE72" s="808"/>
      <c r="EF72" s="808"/>
      <c r="EG72" s="808"/>
      <c r="EH72" s="808"/>
      <c r="EI72" s="808"/>
      <c r="EJ72" s="808"/>
      <c r="EK72" s="808"/>
      <c r="EL72" s="808"/>
      <c r="EM72" s="808"/>
      <c r="EN72" s="808"/>
      <c r="EO72" s="808"/>
      <c r="EP72" s="808"/>
      <c r="EQ72" s="808"/>
      <c r="ER72" s="808"/>
      <c r="ES72" s="808"/>
      <c r="ET72" s="808"/>
      <c r="EU72" s="808"/>
      <c r="EV72" s="808"/>
      <c r="EW72" s="808"/>
      <c r="EX72" s="808"/>
      <c r="EY72" s="808"/>
      <c r="EZ72" s="808"/>
      <c r="FA72" s="808"/>
      <c r="FB72" s="808"/>
      <c r="FC72" s="808"/>
      <c r="FD72" s="808"/>
      <c r="FE72" s="808"/>
      <c r="FF72" s="808"/>
      <c r="FG72" s="808"/>
      <c r="FH72" s="808"/>
      <c r="FI72" s="808"/>
      <c r="FJ72" s="808"/>
      <c r="FK72" s="808"/>
      <c r="FL72" s="808"/>
      <c r="FM72" s="808"/>
      <c r="FN72" s="808"/>
      <c r="FO72" s="808"/>
      <c r="FP72" s="808"/>
      <c r="FQ72" s="808"/>
      <c r="FR72" s="808"/>
      <c r="FS72" s="808"/>
      <c r="FT72" s="808"/>
      <c r="FU72" s="808"/>
      <c r="FV72" s="808"/>
      <c r="FW72" s="808"/>
      <c r="FX72" s="808"/>
      <c r="FY72" s="808"/>
      <c r="FZ72" s="808"/>
      <c r="GA72" s="808"/>
      <c r="GB72" s="808"/>
      <c r="GC72" s="808"/>
      <c r="GD72" s="808"/>
      <c r="GE72" s="808"/>
      <c r="GF72" s="808"/>
      <c r="GG72" s="808"/>
    </row>
    <row r="73" spans="1:189" s="1067" customFormat="1" ht="6.75" customHeight="1" thickBot="1" x14ac:dyDescent="0.35">
      <c r="A73" s="1093"/>
      <c r="B73" s="1094"/>
      <c r="C73" s="1095"/>
      <c r="D73" s="1095"/>
      <c r="E73" s="1096"/>
      <c r="F73" s="1097"/>
      <c r="G73" s="1097"/>
      <c r="H73" s="1097"/>
      <c r="I73" s="1097"/>
      <c r="J73" s="1097"/>
      <c r="K73" s="1097"/>
      <c r="L73" s="1097"/>
      <c r="M73" s="1098"/>
      <c r="N73" s="1082"/>
      <c r="O73" s="808"/>
      <c r="P73" s="808"/>
      <c r="Q73" s="808"/>
      <c r="R73" s="808"/>
      <c r="S73" s="808"/>
      <c r="T73" s="808"/>
      <c r="U73" s="808"/>
      <c r="V73" s="808"/>
      <c r="W73" s="808"/>
      <c r="X73" s="808"/>
      <c r="Y73" s="808"/>
      <c r="Z73" s="808"/>
      <c r="AA73" s="808"/>
      <c r="AB73" s="808"/>
      <c r="AC73" s="808"/>
      <c r="AD73" s="808"/>
      <c r="AE73" s="808"/>
      <c r="AF73" s="808"/>
      <c r="AG73" s="808"/>
      <c r="AH73" s="808"/>
      <c r="AI73" s="808"/>
      <c r="AJ73" s="808"/>
      <c r="AK73" s="808"/>
      <c r="AL73" s="808"/>
      <c r="AM73" s="808"/>
      <c r="AN73" s="808"/>
      <c r="AO73" s="808"/>
      <c r="AP73" s="808"/>
      <c r="AQ73" s="808"/>
      <c r="AR73" s="808"/>
      <c r="AS73" s="808"/>
      <c r="AT73" s="808"/>
      <c r="AU73" s="808"/>
      <c r="AV73" s="808"/>
      <c r="AW73" s="808"/>
      <c r="AX73" s="808"/>
      <c r="AY73" s="808"/>
      <c r="AZ73" s="808"/>
      <c r="BA73" s="808"/>
      <c r="BB73" s="808"/>
      <c r="BC73" s="808"/>
      <c r="BD73" s="808"/>
      <c r="BE73" s="808"/>
      <c r="BF73" s="808"/>
      <c r="BG73" s="808"/>
      <c r="BH73" s="808"/>
      <c r="BI73" s="808"/>
      <c r="BJ73" s="808"/>
      <c r="BK73" s="808"/>
      <c r="BL73" s="808"/>
      <c r="BM73" s="808"/>
      <c r="BN73" s="808"/>
      <c r="BO73" s="808"/>
      <c r="BP73" s="808"/>
      <c r="BQ73" s="808"/>
      <c r="BR73" s="808"/>
      <c r="BS73" s="808"/>
      <c r="BT73" s="808"/>
      <c r="BU73" s="808"/>
      <c r="BV73" s="808"/>
      <c r="BW73" s="808"/>
      <c r="BX73" s="808"/>
      <c r="BY73" s="808"/>
      <c r="BZ73" s="808"/>
      <c r="CA73" s="808"/>
      <c r="CB73" s="808"/>
      <c r="CC73" s="808"/>
      <c r="CD73" s="808"/>
      <c r="CE73" s="808"/>
      <c r="CF73" s="808"/>
      <c r="CG73" s="808"/>
      <c r="CH73" s="808"/>
      <c r="CI73" s="808"/>
      <c r="CJ73" s="808"/>
      <c r="CK73" s="808"/>
      <c r="CL73" s="808"/>
      <c r="CM73" s="808"/>
      <c r="CN73" s="808"/>
      <c r="CO73" s="808"/>
      <c r="CP73" s="808"/>
      <c r="CQ73" s="808"/>
      <c r="CR73" s="808"/>
      <c r="CS73" s="808"/>
      <c r="CT73" s="808"/>
      <c r="CU73" s="808"/>
      <c r="CV73" s="808"/>
      <c r="CW73" s="808"/>
      <c r="CX73" s="808"/>
      <c r="CY73" s="808"/>
      <c r="CZ73" s="808"/>
      <c r="DA73" s="808"/>
      <c r="DB73" s="808"/>
      <c r="DC73" s="808"/>
      <c r="DD73" s="808"/>
      <c r="DE73" s="808"/>
      <c r="DF73" s="808"/>
      <c r="DG73" s="808"/>
      <c r="DH73" s="808"/>
      <c r="DI73" s="808"/>
      <c r="DJ73" s="808"/>
      <c r="DK73" s="808"/>
      <c r="DL73" s="808"/>
      <c r="DM73" s="808"/>
      <c r="DN73" s="808"/>
      <c r="DO73" s="808"/>
      <c r="DP73" s="808"/>
      <c r="DQ73" s="808"/>
      <c r="DR73" s="808"/>
      <c r="DS73" s="808"/>
      <c r="DT73" s="808"/>
      <c r="DU73" s="808"/>
      <c r="DV73" s="808"/>
      <c r="DW73" s="808"/>
      <c r="DX73" s="808"/>
      <c r="DY73" s="808"/>
      <c r="DZ73" s="808"/>
      <c r="EA73" s="808"/>
      <c r="EB73" s="808"/>
      <c r="EC73" s="808"/>
      <c r="ED73" s="808"/>
      <c r="EE73" s="808"/>
      <c r="EF73" s="808"/>
      <c r="EG73" s="808"/>
      <c r="EH73" s="808"/>
      <c r="EI73" s="808"/>
      <c r="EJ73" s="808"/>
      <c r="EK73" s="808"/>
      <c r="EL73" s="808"/>
      <c r="EM73" s="808"/>
      <c r="EN73" s="808"/>
      <c r="EO73" s="808"/>
      <c r="EP73" s="808"/>
      <c r="EQ73" s="808"/>
      <c r="ER73" s="808"/>
      <c r="ES73" s="808"/>
      <c r="ET73" s="808"/>
      <c r="EU73" s="808"/>
      <c r="EV73" s="808"/>
      <c r="EW73" s="808"/>
      <c r="EX73" s="808"/>
      <c r="EY73" s="808"/>
      <c r="EZ73" s="808"/>
      <c r="FA73" s="808"/>
      <c r="FB73" s="808"/>
      <c r="FC73" s="808"/>
      <c r="FD73" s="808"/>
      <c r="FE73" s="808"/>
      <c r="FF73" s="808"/>
      <c r="FG73" s="808"/>
      <c r="FH73" s="808"/>
      <c r="FI73" s="808"/>
      <c r="FJ73" s="808"/>
      <c r="FK73" s="808"/>
      <c r="FL73" s="808"/>
      <c r="FM73" s="808"/>
      <c r="FN73" s="808"/>
      <c r="FO73" s="808"/>
      <c r="FP73" s="808"/>
      <c r="FQ73" s="808"/>
      <c r="FR73" s="808"/>
      <c r="FS73" s="808"/>
      <c r="FT73" s="808"/>
      <c r="FU73" s="808"/>
      <c r="FV73" s="808"/>
      <c r="FW73" s="808"/>
      <c r="FX73" s="808"/>
      <c r="FY73" s="808"/>
      <c r="FZ73" s="808"/>
      <c r="GA73" s="808"/>
      <c r="GB73" s="808"/>
      <c r="GC73" s="808"/>
      <c r="GD73" s="808"/>
      <c r="GE73" s="808"/>
      <c r="GF73" s="808"/>
      <c r="GG73" s="80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0"/>
  <sheetViews>
    <sheetView topLeftCell="D67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726" t="s">
        <v>1</v>
      </c>
      <c r="B2" s="727"/>
      <c r="C2" s="727"/>
      <c r="D2" s="727"/>
      <c r="E2" s="727"/>
      <c r="F2" s="727"/>
      <c r="G2" s="728"/>
    </row>
    <row r="3" spans="1:7" x14ac:dyDescent="0.3">
      <c r="A3" s="729" t="s">
        <v>2</v>
      </c>
      <c r="B3" s="730"/>
      <c r="C3" s="730"/>
      <c r="D3" s="730"/>
      <c r="E3" s="730"/>
      <c r="F3" s="730"/>
      <c r="G3" s="731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8" customHeight="1" x14ac:dyDescent="0.3">
      <c r="A30" s="726"/>
      <c r="B30" s="727"/>
      <c r="C30" s="727"/>
      <c r="D30" s="727"/>
      <c r="E30" s="727"/>
      <c r="F30" s="727"/>
      <c r="G30" s="728"/>
    </row>
    <row r="31" spans="1:7" x14ac:dyDescent="0.3">
      <c r="A31" s="729" t="s">
        <v>1</v>
      </c>
      <c r="B31" s="730"/>
      <c r="C31" s="730"/>
      <c r="D31" s="730"/>
      <c r="E31" s="730"/>
      <c r="F31" s="730"/>
      <c r="G31" s="731"/>
    </row>
    <row r="32" spans="1:7" x14ac:dyDescent="0.3">
      <c r="A32" s="729" t="s">
        <v>2</v>
      </c>
      <c r="B32" s="730"/>
      <c r="C32" s="730"/>
      <c r="D32" s="730"/>
      <c r="E32" s="730"/>
      <c r="F32" s="730"/>
      <c r="G32" s="731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8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726" t="s">
        <v>1</v>
      </c>
      <c r="B74" s="727"/>
      <c r="C74" s="727"/>
      <c r="D74" s="727"/>
      <c r="E74" s="727"/>
      <c r="F74" s="727"/>
      <c r="G74" s="728"/>
      <c r="H74" s="7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0"/>
      <c r="Y74" s="730"/>
      <c r="Z74" s="730"/>
      <c r="AA74" s="730"/>
      <c r="AB74" s="730"/>
      <c r="AC74" s="730"/>
      <c r="AD74" s="730"/>
      <c r="AE74" s="730"/>
      <c r="AF74" s="730"/>
      <c r="AG74" s="730"/>
      <c r="AH74" s="730"/>
      <c r="AI74" s="730"/>
      <c r="AJ74" s="730"/>
      <c r="AK74" s="730"/>
      <c r="AL74" s="730"/>
      <c r="AM74" s="730"/>
      <c r="AN74" s="730"/>
      <c r="AO74" s="730"/>
      <c r="AP74" s="730"/>
      <c r="AQ74" s="730"/>
      <c r="AR74" s="730"/>
      <c r="AS74" s="730"/>
      <c r="AT74" s="730"/>
      <c r="AU74" s="730"/>
      <c r="AV74" s="730"/>
      <c r="AW74" s="730"/>
      <c r="AX74" s="730"/>
      <c r="AY74" s="730"/>
      <c r="AZ74" s="730"/>
      <c r="BA74" s="730"/>
      <c r="BB74" s="730"/>
      <c r="BC74" s="730"/>
      <c r="BD74" s="730"/>
      <c r="BE74" s="730"/>
      <c r="BF74" s="730"/>
      <c r="BG74" s="730"/>
      <c r="BH74" s="730"/>
      <c r="BI74" s="730"/>
      <c r="BJ74" s="730"/>
      <c r="BK74" s="730"/>
      <c r="BL74" s="730"/>
      <c r="BM74" s="730"/>
      <c r="BN74" s="730"/>
      <c r="BO74" s="730"/>
      <c r="BP74" s="730"/>
      <c r="BQ74" s="730"/>
      <c r="BR74" s="730"/>
      <c r="BS74" s="730"/>
      <c r="BT74" s="730"/>
      <c r="BU74" s="730"/>
      <c r="BV74" s="730"/>
      <c r="BW74" s="730"/>
      <c r="BX74" s="730"/>
      <c r="BY74" s="727"/>
      <c r="BZ74" s="727"/>
      <c r="CA74" s="727"/>
      <c r="CB74" s="727"/>
      <c r="CC74" s="727"/>
      <c r="CD74" s="727"/>
      <c r="CE74" s="728"/>
      <c r="CF74" s="726"/>
      <c r="CG74" s="727"/>
      <c r="CH74" s="727"/>
      <c r="CI74" s="727"/>
      <c r="CJ74" s="727"/>
      <c r="CK74" s="727"/>
      <c r="CL74" s="728"/>
      <c r="CM74" s="726"/>
      <c r="CN74" s="727"/>
      <c r="CO74" s="727"/>
      <c r="CP74" s="727"/>
      <c r="CQ74" s="727"/>
      <c r="CR74" s="727"/>
      <c r="CS74" s="728"/>
      <c r="CT74" s="726"/>
      <c r="CU74" s="727"/>
      <c r="CV74" s="727"/>
      <c r="CW74" s="727"/>
      <c r="CX74" s="727"/>
      <c r="CY74" s="727"/>
      <c r="CZ74" s="728"/>
      <c r="DA74" s="726"/>
      <c r="DB74" s="727"/>
      <c r="DC74" s="727"/>
      <c r="DD74" s="727"/>
      <c r="DE74" s="727"/>
      <c r="DF74" s="727"/>
      <c r="DG74" s="728"/>
      <c r="DH74" s="726"/>
      <c r="DI74" s="727"/>
      <c r="DJ74" s="727"/>
      <c r="DK74" s="727"/>
      <c r="DL74" s="727"/>
      <c r="DM74" s="727"/>
      <c r="DN74" s="728"/>
      <c r="DO74" s="726"/>
      <c r="DP74" s="727"/>
      <c r="DQ74" s="727"/>
      <c r="DR74" s="727"/>
      <c r="DS74" s="727"/>
      <c r="DT74" s="727"/>
      <c r="DU74" s="728"/>
      <c r="DV74" s="726"/>
      <c r="DW74" s="727"/>
      <c r="DX74" s="727"/>
      <c r="DY74" s="727"/>
      <c r="DZ74" s="727"/>
      <c r="EA74" s="727"/>
      <c r="EB74" s="728"/>
      <c r="EC74" s="726"/>
      <c r="ED74" s="727"/>
      <c r="EE74" s="727"/>
      <c r="EF74" s="727"/>
      <c r="EG74" s="727"/>
      <c r="EH74" s="727"/>
      <c r="EI74" s="728"/>
      <c r="EJ74" s="726"/>
      <c r="EK74" s="727"/>
      <c r="EL74" s="727"/>
      <c r="EM74" s="727"/>
      <c r="EN74" s="727"/>
      <c r="EO74" s="727"/>
      <c r="EP74" s="728"/>
      <c r="EQ74" s="726"/>
      <c r="ER74" s="727"/>
      <c r="ES74" s="727"/>
      <c r="ET74" s="727"/>
      <c r="EU74" s="727"/>
      <c r="EV74" s="727"/>
      <c r="EW74" s="728"/>
      <c r="EX74" s="726"/>
      <c r="EY74" s="727"/>
      <c r="EZ74" s="727"/>
      <c r="FA74" s="727"/>
      <c r="FB74" s="727"/>
      <c r="FC74" s="727"/>
      <c r="FD74" s="728"/>
      <c r="FE74" s="726"/>
      <c r="FF74" s="727"/>
      <c r="FG74" s="727"/>
      <c r="FH74" s="727"/>
      <c r="FI74" s="727"/>
      <c r="FJ74" s="727"/>
      <c r="FK74" s="728"/>
      <c r="FL74" s="726"/>
      <c r="FM74" s="727"/>
      <c r="FN74" s="727"/>
      <c r="FO74" s="727"/>
      <c r="FP74" s="727"/>
      <c r="FQ74" s="727"/>
      <c r="FR74" s="728"/>
      <c r="FS74" s="726"/>
      <c r="FT74" s="727"/>
      <c r="FU74" s="727"/>
      <c r="FV74" s="727"/>
      <c r="FW74" s="727"/>
      <c r="FX74" s="727"/>
      <c r="FY74" s="728"/>
      <c r="FZ74" s="726"/>
      <c r="GA74" s="727"/>
      <c r="GB74" s="727"/>
      <c r="GC74" s="727"/>
      <c r="GD74" s="727"/>
      <c r="GE74" s="727"/>
      <c r="GF74" s="728"/>
      <c r="GG74" s="726"/>
      <c r="GH74" s="727"/>
      <c r="GI74" s="727"/>
      <c r="GJ74" s="727"/>
      <c r="GK74" s="727"/>
      <c r="GL74" s="727"/>
      <c r="GM74" s="728"/>
      <c r="GN74" s="726"/>
      <c r="GO74" s="727"/>
      <c r="GP74" s="727"/>
      <c r="GQ74" s="727"/>
      <c r="GR74" s="727"/>
      <c r="GS74" s="727"/>
      <c r="GT74" s="728"/>
      <c r="GU74" s="726"/>
      <c r="GV74" s="727"/>
      <c r="GW74" s="727"/>
      <c r="GX74" s="727"/>
      <c r="GY74" s="727"/>
      <c r="GZ74" s="727"/>
      <c r="HA74" s="728"/>
      <c r="HB74" s="726"/>
      <c r="HC74" s="727"/>
      <c r="HD74" s="727"/>
      <c r="HE74" s="727"/>
      <c r="HF74" s="727"/>
      <c r="HG74" s="727"/>
      <c r="HH74" s="728"/>
      <c r="HI74" s="726"/>
      <c r="HJ74" s="727"/>
      <c r="HK74" s="727"/>
      <c r="HL74" s="727"/>
      <c r="HM74" s="727"/>
      <c r="HN74" s="727"/>
      <c r="HO74" s="728"/>
      <c r="HP74" s="726"/>
      <c r="HQ74" s="727"/>
      <c r="HR74" s="727"/>
      <c r="HS74" s="727"/>
      <c r="HT74" s="727"/>
      <c r="HU74" s="727"/>
      <c r="HV74" s="728"/>
      <c r="HW74" s="726"/>
      <c r="HX74" s="727"/>
      <c r="HY74" s="727"/>
      <c r="HZ74" s="727"/>
      <c r="IA74" s="727"/>
      <c r="IB74" s="727"/>
      <c r="IC74" s="728"/>
      <c r="ID74" s="726"/>
      <c r="IE74" s="726"/>
      <c r="IF74" s="726"/>
      <c r="IG74" s="726"/>
    </row>
    <row r="75" spans="1:241" ht="15.75" customHeight="1" x14ac:dyDescent="0.3">
      <c r="A75" s="729" t="s">
        <v>2</v>
      </c>
      <c r="B75" s="730"/>
      <c r="C75" s="730"/>
      <c r="D75" s="730"/>
      <c r="E75" s="730"/>
      <c r="F75" s="730"/>
      <c r="G75" s="731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726" t="s">
        <v>1</v>
      </c>
      <c r="B104" s="727"/>
      <c r="C104" s="727"/>
      <c r="D104" s="727"/>
      <c r="E104" s="727"/>
      <c r="F104" s="727"/>
      <c r="G104" s="728"/>
      <c r="H104" s="70"/>
      <c r="I104" s="730"/>
      <c r="J104" s="730"/>
      <c r="K104" s="730"/>
      <c r="L104" s="730"/>
      <c r="M104" s="731"/>
      <c r="N104" s="729"/>
      <c r="O104" s="730"/>
      <c r="P104" s="730"/>
      <c r="Q104" s="730"/>
      <c r="R104" s="730"/>
      <c r="S104" s="730"/>
      <c r="T104" s="731"/>
      <c r="U104" s="729"/>
      <c r="V104" s="730"/>
      <c r="W104" s="730"/>
      <c r="X104" s="730"/>
      <c r="Y104" s="730"/>
      <c r="Z104" s="730"/>
      <c r="AA104" s="731"/>
      <c r="AB104" s="729"/>
      <c r="AC104" s="730"/>
      <c r="AD104" s="730"/>
      <c r="AE104" s="730"/>
      <c r="AF104" s="730"/>
      <c r="AG104" s="730"/>
      <c r="AH104" s="731"/>
      <c r="AI104" s="729"/>
      <c r="AJ104" s="730"/>
      <c r="AK104" s="730"/>
      <c r="AL104" s="730"/>
      <c r="AM104" s="730"/>
      <c r="AN104" s="730"/>
      <c r="AO104" s="731"/>
      <c r="AP104" s="729"/>
      <c r="AQ104" s="730"/>
      <c r="AR104" s="730"/>
      <c r="AS104" s="730"/>
      <c r="AT104" s="730"/>
      <c r="AU104" s="730"/>
      <c r="AV104" s="731"/>
      <c r="AW104" s="729"/>
      <c r="AX104" s="730"/>
      <c r="AY104" s="730"/>
      <c r="AZ104" s="730"/>
      <c r="BA104" s="730"/>
      <c r="BB104" s="730"/>
      <c r="BC104" s="731"/>
      <c r="BD104" s="729"/>
      <c r="BE104" s="730"/>
      <c r="BF104" s="730"/>
      <c r="BG104" s="730"/>
      <c r="BH104" s="730"/>
      <c r="BI104" s="730"/>
      <c r="BJ104" s="731"/>
      <c r="BK104" s="729"/>
      <c r="BL104" s="730"/>
      <c r="BM104" s="730"/>
      <c r="BN104" s="730"/>
      <c r="BO104" s="730"/>
      <c r="BP104" s="730"/>
      <c r="BQ104" s="731"/>
      <c r="BR104" s="729"/>
      <c r="BS104" s="730"/>
      <c r="BT104" s="730"/>
      <c r="BU104" s="730"/>
      <c r="BV104" s="730"/>
      <c r="BW104" s="730"/>
      <c r="BX104" s="731"/>
      <c r="BY104" s="729"/>
      <c r="BZ104" s="730"/>
      <c r="CA104" s="730"/>
      <c r="CB104" s="730"/>
      <c r="CC104" s="730"/>
      <c r="CD104" s="730"/>
      <c r="CE104" s="731"/>
      <c r="CF104" s="729"/>
      <c r="CG104" s="730"/>
      <c r="CH104" s="730"/>
      <c r="CI104" s="730"/>
      <c r="CJ104" s="730"/>
      <c r="CK104" s="730"/>
      <c r="CL104" s="731"/>
      <c r="CM104" s="729"/>
      <c r="CN104" s="730"/>
      <c r="CO104" s="730"/>
      <c r="CP104" s="730"/>
      <c r="CQ104" s="730"/>
      <c r="CR104" s="730"/>
      <c r="CS104" s="731"/>
      <c r="CT104" s="729"/>
      <c r="CU104" s="730"/>
      <c r="CV104" s="730"/>
      <c r="CW104" s="730"/>
      <c r="CX104" s="730"/>
      <c r="CY104" s="730"/>
      <c r="CZ104" s="731"/>
      <c r="DA104" s="729"/>
      <c r="DB104" s="730"/>
      <c r="DC104" s="730"/>
      <c r="DD104" s="730"/>
      <c r="DE104" s="730"/>
      <c r="DF104" s="730"/>
      <c r="DG104" s="731"/>
      <c r="DH104" s="729"/>
      <c r="DI104" s="730"/>
      <c r="DJ104" s="730"/>
      <c r="DK104" s="730"/>
      <c r="DL104" s="730"/>
      <c r="DM104" s="730"/>
      <c r="DN104" s="731"/>
      <c r="DO104" s="729"/>
      <c r="DP104" s="730"/>
      <c r="DQ104" s="730"/>
      <c r="DR104" s="730"/>
      <c r="DS104" s="730"/>
      <c r="DT104" s="730"/>
      <c r="DU104" s="731"/>
      <c r="DV104" s="729"/>
      <c r="DW104" s="730"/>
      <c r="DX104" s="730"/>
      <c r="DY104" s="730"/>
      <c r="DZ104" s="730"/>
      <c r="EA104" s="730"/>
      <c r="EB104" s="731"/>
      <c r="EC104" s="729"/>
      <c r="ED104" s="730"/>
      <c r="EE104" s="730"/>
      <c r="EF104" s="730"/>
      <c r="EG104" s="730"/>
      <c r="EH104" s="730"/>
      <c r="EI104" s="731"/>
      <c r="EJ104" s="729"/>
      <c r="EK104" s="730"/>
      <c r="EL104" s="730"/>
      <c r="EM104" s="730"/>
      <c r="EN104" s="730"/>
      <c r="EO104" s="730"/>
      <c r="EP104" s="731"/>
      <c r="EQ104" s="729"/>
      <c r="ER104" s="730"/>
      <c r="ES104" s="730"/>
      <c r="ET104" s="730"/>
      <c r="EU104" s="730"/>
      <c r="EV104" s="730"/>
      <c r="EW104" s="731"/>
      <c r="EX104" s="729"/>
      <c r="EY104" s="730"/>
      <c r="EZ104" s="730"/>
      <c r="FA104" s="730"/>
      <c r="FB104" s="730"/>
      <c r="FC104" s="730"/>
      <c r="FD104" s="731"/>
      <c r="FE104" s="729"/>
      <c r="FF104" s="730"/>
      <c r="FG104" s="730"/>
      <c r="FH104" s="730"/>
      <c r="FI104" s="730"/>
      <c r="FJ104" s="730"/>
      <c r="FK104" s="731"/>
      <c r="FL104" s="729"/>
      <c r="FM104" s="730"/>
      <c r="FN104" s="730"/>
      <c r="FO104" s="730"/>
      <c r="FP104" s="730"/>
      <c r="FQ104" s="730"/>
      <c r="FR104" s="731"/>
      <c r="FS104" s="729"/>
      <c r="FT104" s="730"/>
      <c r="FU104" s="730"/>
      <c r="FV104" s="730"/>
      <c r="FW104" s="730"/>
      <c r="FX104" s="730"/>
      <c r="FY104" s="731"/>
      <c r="FZ104" s="729"/>
      <c r="GA104" s="730"/>
      <c r="GB104" s="730"/>
      <c r="GC104" s="730"/>
      <c r="GD104" s="730"/>
      <c r="GE104" s="730"/>
      <c r="GF104" s="731"/>
      <c r="GG104" s="729"/>
      <c r="GH104" s="730"/>
      <c r="GI104" s="730"/>
      <c r="GJ104" s="730"/>
      <c r="GK104" s="730"/>
      <c r="GL104" s="730"/>
      <c r="GM104" s="731"/>
      <c r="GN104" s="729"/>
      <c r="GO104" s="730"/>
      <c r="GP104" s="730"/>
      <c r="GQ104" s="730"/>
      <c r="GR104" s="730"/>
      <c r="GS104" s="730"/>
      <c r="GT104" s="731"/>
      <c r="GU104" s="729"/>
      <c r="GV104" s="730"/>
      <c r="GW104" s="730"/>
      <c r="GX104" s="730"/>
      <c r="GY104" s="730"/>
      <c r="GZ104" s="730"/>
      <c r="HA104" s="731"/>
      <c r="HB104" s="729"/>
      <c r="HC104" s="730"/>
      <c r="HD104" s="730"/>
      <c r="HE104" s="730"/>
      <c r="HF104" s="730"/>
      <c r="HG104" s="730"/>
      <c r="HH104" s="731"/>
      <c r="HI104" s="729"/>
      <c r="HJ104" s="730"/>
      <c r="HK104" s="730"/>
      <c r="HL104" s="730"/>
      <c r="HM104" s="730"/>
      <c r="HN104" s="730"/>
      <c r="HO104" s="731"/>
      <c r="HP104" s="729"/>
      <c r="HQ104" s="730"/>
      <c r="HR104" s="730"/>
      <c r="HS104" s="730"/>
      <c r="HT104" s="730"/>
      <c r="HU104" s="730"/>
      <c r="HV104" s="731"/>
      <c r="HW104" s="729"/>
      <c r="HX104" s="730"/>
      <c r="HY104" s="730"/>
      <c r="HZ104" s="730"/>
      <c r="IA104" s="730"/>
      <c r="IB104" s="730"/>
      <c r="IC104" s="731"/>
      <c r="ID104" s="729"/>
      <c r="IE104" s="729"/>
      <c r="IF104" s="729"/>
      <c r="IG104" s="729"/>
    </row>
    <row r="105" spans="1:241" ht="12" customHeight="1" x14ac:dyDescent="0.3">
      <c r="A105" s="729" t="s">
        <v>2</v>
      </c>
      <c r="B105" s="730"/>
      <c r="C105" s="730"/>
      <c r="D105" s="730"/>
      <c r="E105" s="730"/>
      <c r="F105" s="730"/>
      <c r="G105" s="731"/>
      <c r="H105" s="70"/>
      <c r="I105" s="730"/>
      <c r="J105" s="730"/>
      <c r="K105" s="730"/>
      <c r="L105" s="730"/>
      <c r="M105" s="731"/>
      <c r="N105" s="729"/>
      <c r="O105" s="730"/>
      <c r="P105" s="730"/>
      <c r="Q105" s="730"/>
      <c r="R105" s="730"/>
      <c r="S105" s="730"/>
      <c r="T105" s="731"/>
      <c r="U105" s="729"/>
      <c r="V105" s="730"/>
      <c r="W105" s="730"/>
      <c r="X105" s="730"/>
      <c r="Y105" s="730"/>
      <c r="Z105" s="730"/>
      <c r="AA105" s="731"/>
      <c r="AB105" s="729"/>
      <c r="AC105" s="730"/>
      <c r="AD105" s="730"/>
      <c r="AE105" s="730"/>
      <c r="AF105" s="730"/>
      <c r="AG105" s="730"/>
      <c r="AH105" s="731"/>
      <c r="AI105" s="729"/>
      <c r="AJ105" s="730"/>
      <c r="AK105" s="730"/>
      <c r="AL105" s="730"/>
      <c r="AM105" s="730"/>
      <c r="AN105" s="730"/>
      <c r="AO105" s="731"/>
      <c r="AP105" s="729"/>
      <c r="AQ105" s="730"/>
      <c r="AR105" s="730"/>
      <c r="AS105" s="730"/>
      <c r="AT105" s="730"/>
      <c r="AU105" s="730"/>
      <c r="AV105" s="731"/>
      <c r="AW105" s="729"/>
      <c r="AX105" s="730"/>
      <c r="AY105" s="730"/>
      <c r="AZ105" s="730"/>
      <c r="BA105" s="730"/>
      <c r="BB105" s="730"/>
      <c r="BC105" s="731"/>
      <c r="BD105" s="729"/>
      <c r="BE105" s="730"/>
      <c r="BF105" s="730"/>
      <c r="BG105" s="730"/>
      <c r="BH105" s="730"/>
      <c r="BI105" s="730"/>
      <c r="BJ105" s="731"/>
      <c r="BK105" s="729"/>
      <c r="BL105" s="730"/>
      <c r="BM105" s="730"/>
      <c r="BN105" s="730"/>
      <c r="BO105" s="730"/>
      <c r="BP105" s="730"/>
      <c r="BQ105" s="731"/>
      <c r="BR105" s="729"/>
      <c r="BS105" s="730"/>
      <c r="BT105" s="730"/>
      <c r="BU105" s="730"/>
      <c r="BV105" s="730"/>
      <c r="BW105" s="730"/>
      <c r="BX105" s="731"/>
      <c r="BY105" s="729"/>
      <c r="BZ105" s="730"/>
      <c r="CA105" s="730"/>
      <c r="CB105" s="730"/>
      <c r="CC105" s="730"/>
      <c r="CD105" s="730"/>
      <c r="CE105" s="731"/>
      <c r="CF105" s="729"/>
      <c r="CG105" s="730"/>
      <c r="CH105" s="730"/>
      <c r="CI105" s="730"/>
      <c r="CJ105" s="730"/>
      <c r="CK105" s="730"/>
      <c r="CL105" s="731"/>
      <c r="CM105" s="729"/>
      <c r="CN105" s="730"/>
      <c r="CO105" s="730"/>
      <c r="CP105" s="730"/>
      <c r="CQ105" s="730"/>
      <c r="CR105" s="730"/>
      <c r="CS105" s="731"/>
      <c r="CT105" s="729"/>
      <c r="CU105" s="730"/>
      <c r="CV105" s="730"/>
      <c r="CW105" s="730"/>
      <c r="CX105" s="730"/>
      <c r="CY105" s="730"/>
      <c r="CZ105" s="731"/>
      <c r="DA105" s="729"/>
      <c r="DB105" s="730"/>
      <c r="DC105" s="730"/>
      <c r="DD105" s="730"/>
      <c r="DE105" s="730"/>
      <c r="DF105" s="730"/>
      <c r="DG105" s="731"/>
      <c r="DH105" s="729"/>
      <c r="DI105" s="730"/>
      <c r="DJ105" s="730"/>
      <c r="DK105" s="730"/>
      <c r="DL105" s="730"/>
      <c r="DM105" s="730"/>
      <c r="DN105" s="731"/>
      <c r="DO105" s="729"/>
      <c r="DP105" s="730"/>
      <c r="DQ105" s="730"/>
      <c r="DR105" s="730"/>
      <c r="DS105" s="730"/>
      <c r="DT105" s="730"/>
      <c r="DU105" s="731"/>
      <c r="DV105" s="729"/>
      <c r="DW105" s="730"/>
      <c r="DX105" s="730"/>
      <c r="DY105" s="730"/>
      <c r="DZ105" s="730"/>
      <c r="EA105" s="730"/>
      <c r="EB105" s="731"/>
      <c r="EC105" s="729"/>
      <c r="ED105" s="730"/>
      <c r="EE105" s="730"/>
      <c r="EF105" s="730"/>
      <c r="EG105" s="730"/>
      <c r="EH105" s="730"/>
      <c r="EI105" s="731"/>
      <c r="EJ105" s="729"/>
      <c r="EK105" s="730"/>
      <c r="EL105" s="730"/>
      <c r="EM105" s="730"/>
      <c r="EN105" s="730"/>
      <c r="EO105" s="730"/>
      <c r="EP105" s="731"/>
      <c r="EQ105" s="729"/>
      <c r="ER105" s="730"/>
      <c r="ES105" s="730"/>
      <c r="ET105" s="730"/>
      <c r="EU105" s="730"/>
      <c r="EV105" s="730"/>
      <c r="EW105" s="731"/>
      <c r="EX105" s="729"/>
      <c r="EY105" s="730"/>
      <c r="EZ105" s="730"/>
      <c r="FA105" s="730"/>
      <c r="FB105" s="730"/>
      <c r="FC105" s="730"/>
      <c r="FD105" s="731"/>
      <c r="FE105" s="729"/>
      <c r="FF105" s="730"/>
      <c r="FG105" s="730"/>
      <c r="FH105" s="730"/>
      <c r="FI105" s="730"/>
      <c r="FJ105" s="730"/>
      <c r="FK105" s="731"/>
      <c r="FL105" s="729"/>
      <c r="FM105" s="730"/>
      <c r="FN105" s="730"/>
      <c r="FO105" s="730"/>
      <c r="FP105" s="730"/>
      <c r="FQ105" s="730"/>
      <c r="FR105" s="731"/>
      <c r="FS105" s="729"/>
      <c r="FT105" s="730"/>
      <c r="FU105" s="730"/>
      <c r="FV105" s="730"/>
      <c r="FW105" s="730"/>
      <c r="FX105" s="730"/>
      <c r="FY105" s="731"/>
      <c r="FZ105" s="729"/>
      <c r="GA105" s="730"/>
      <c r="GB105" s="730"/>
      <c r="GC105" s="730"/>
      <c r="GD105" s="730"/>
      <c r="GE105" s="730"/>
      <c r="GF105" s="731"/>
      <c r="GG105" s="729"/>
      <c r="GH105" s="730"/>
      <c r="GI105" s="730"/>
      <c r="GJ105" s="730"/>
      <c r="GK105" s="730"/>
      <c r="GL105" s="730"/>
      <c r="GM105" s="731"/>
      <c r="GN105" s="729"/>
      <c r="GO105" s="730"/>
      <c r="GP105" s="730"/>
      <c r="GQ105" s="730"/>
      <c r="GR105" s="730"/>
      <c r="GS105" s="730"/>
      <c r="GT105" s="731"/>
      <c r="GU105" s="729"/>
      <c r="GV105" s="730"/>
      <c r="GW105" s="730"/>
      <c r="GX105" s="730"/>
      <c r="GY105" s="730"/>
      <c r="GZ105" s="730"/>
      <c r="HA105" s="731"/>
      <c r="HB105" s="729"/>
      <c r="HC105" s="730"/>
      <c r="HD105" s="730"/>
      <c r="HE105" s="730"/>
      <c r="HF105" s="730"/>
      <c r="HG105" s="730"/>
      <c r="HH105" s="731"/>
      <c r="HI105" s="729"/>
      <c r="HJ105" s="730"/>
      <c r="HK105" s="730"/>
      <c r="HL105" s="730"/>
      <c r="HM105" s="730"/>
      <c r="HN105" s="730"/>
      <c r="HO105" s="731"/>
      <c r="HP105" s="729"/>
      <c r="HQ105" s="730"/>
      <c r="HR105" s="730"/>
      <c r="HS105" s="730"/>
      <c r="HT105" s="730"/>
      <c r="HU105" s="730"/>
      <c r="HV105" s="731"/>
      <c r="HW105" s="729"/>
      <c r="HX105" s="730"/>
      <c r="HY105" s="730"/>
      <c r="HZ105" s="730"/>
      <c r="IA105" s="730"/>
      <c r="IB105" s="730"/>
      <c r="IC105" s="731"/>
      <c r="ID105" s="729"/>
      <c r="IE105" s="729"/>
      <c r="IF105" s="729"/>
      <c r="IG105" s="729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753" t="s">
        <v>82</v>
      </c>
      <c r="B116" s="754"/>
      <c r="C116" s="783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738" t="s">
        <v>1</v>
      </c>
      <c r="B2" s="739"/>
      <c r="C2" s="739"/>
      <c r="D2" s="739"/>
      <c r="E2" s="739"/>
      <c r="F2" s="739"/>
      <c r="G2" s="740"/>
    </row>
    <row r="3" spans="1:11" x14ac:dyDescent="0.3">
      <c r="A3" s="735" t="s">
        <v>2</v>
      </c>
      <c r="B3" s="736"/>
      <c r="C3" s="736"/>
      <c r="D3" s="736"/>
      <c r="E3" s="736"/>
      <c r="F3" s="736"/>
      <c r="G3" s="737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8" customHeight="1" x14ac:dyDescent="0.3">
      <c r="A30" s="738"/>
      <c r="B30" s="739"/>
      <c r="C30" s="739"/>
      <c r="D30" s="739"/>
      <c r="E30" s="739"/>
      <c r="F30" s="739"/>
      <c r="G30" s="740"/>
    </row>
    <row r="31" spans="1:10" x14ac:dyDescent="0.3">
      <c r="A31" s="735" t="s">
        <v>1</v>
      </c>
      <c r="B31" s="736"/>
      <c r="C31" s="736"/>
      <c r="D31" s="736"/>
      <c r="E31" s="736"/>
      <c r="F31" s="736"/>
      <c r="G31" s="737"/>
    </row>
    <row r="32" spans="1:10" x14ac:dyDescent="0.3">
      <c r="A32" s="735" t="s">
        <v>2</v>
      </c>
      <c r="B32" s="736"/>
      <c r="C32" s="736"/>
      <c r="D32" s="736"/>
      <c r="E32" s="736"/>
      <c r="F32" s="736"/>
      <c r="G32" s="737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8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738" t="s">
        <v>1</v>
      </c>
      <c r="B74" s="739"/>
      <c r="C74" s="739"/>
      <c r="D74" s="739"/>
      <c r="E74" s="739"/>
      <c r="F74" s="739"/>
      <c r="G74" s="740"/>
      <c r="H74" s="736"/>
      <c r="I74" s="736"/>
      <c r="J74" s="736"/>
      <c r="K74" s="736"/>
      <c r="L74" s="736"/>
      <c r="M74" s="736"/>
      <c r="N74" s="736"/>
      <c r="O74" s="736"/>
      <c r="P74" s="736"/>
      <c r="Q74" s="736"/>
      <c r="R74" s="736"/>
      <c r="S74" s="736"/>
      <c r="T74" s="736"/>
      <c r="U74" s="736"/>
      <c r="V74" s="736"/>
      <c r="W74" s="736"/>
      <c r="X74" s="736"/>
      <c r="Y74" s="736"/>
      <c r="Z74" s="736"/>
      <c r="AA74" s="736"/>
      <c r="AB74" s="736"/>
      <c r="AC74" s="736"/>
      <c r="AD74" s="736"/>
      <c r="AE74" s="736"/>
      <c r="AF74" s="736"/>
      <c r="AG74" s="736"/>
      <c r="AH74" s="736"/>
      <c r="AI74" s="736"/>
      <c r="AJ74" s="736"/>
      <c r="AK74" s="736"/>
      <c r="AL74" s="736"/>
      <c r="AM74" s="736"/>
      <c r="AN74" s="736"/>
      <c r="AO74" s="736"/>
      <c r="AP74" s="736"/>
      <c r="AQ74" s="736"/>
      <c r="AR74" s="736"/>
      <c r="AS74" s="736"/>
      <c r="AT74" s="736"/>
      <c r="AU74" s="736"/>
      <c r="AV74" s="736"/>
      <c r="AW74" s="736"/>
      <c r="AX74" s="736"/>
      <c r="AY74" s="736"/>
      <c r="AZ74" s="736"/>
      <c r="BA74" s="736"/>
      <c r="BB74" s="736"/>
      <c r="BC74" s="736"/>
      <c r="BD74" s="736"/>
      <c r="BE74" s="736"/>
      <c r="BF74" s="736"/>
      <c r="BG74" s="736"/>
      <c r="BH74" s="736"/>
      <c r="BI74" s="736"/>
      <c r="BJ74" s="736"/>
      <c r="BK74" s="739"/>
      <c r="BL74" s="739"/>
      <c r="BM74" s="739"/>
      <c r="BN74" s="739"/>
      <c r="BO74" s="739"/>
      <c r="BP74" s="739"/>
      <c r="BQ74" s="740"/>
      <c r="BR74" s="738"/>
      <c r="BS74" s="739"/>
      <c r="BT74" s="739"/>
      <c r="BU74" s="739"/>
      <c r="BV74" s="739"/>
      <c r="BW74" s="739"/>
      <c r="BX74" s="740"/>
      <c r="BY74" s="738"/>
      <c r="BZ74" s="739"/>
      <c r="CA74" s="739"/>
      <c r="CB74" s="739"/>
      <c r="CC74" s="739"/>
      <c r="CD74" s="739"/>
      <c r="CE74" s="740"/>
      <c r="CF74" s="738"/>
      <c r="CG74" s="739"/>
      <c r="CH74" s="739"/>
      <c r="CI74" s="739"/>
      <c r="CJ74" s="739"/>
      <c r="CK74" s="739"/>
      <c r="CL74" s="740"/>
      <c r="CM74" s="738"/>
      <c r="CN74" s="739"/>
      <c r="CO74" s="739"/>
      <c r="CP74" s="739"/>
      <c r="CQ74" s="739"/>
      <c r="CR74" s="739"/>
      <c r="CS74" s="740"/>
      <c r="CT74" s="738"/>
      <c r="CU74" s="739"/>
      <c r="CV74" s="739"/>
      <c r="CW74" s="739"/>
      <c r="CX74" s="739"/>
      <c r="CY74" s="739"/>
      <c r="CZ74" s="740"/>
      <c r="DA74" s="738"/>
      <c r="DB74" s="739"/>
      <c r="DC74" s="739"/>
      <c r="DD74" s="739"/>
      <c r="DE74" s="739"/>
      <c r="DF74" s="739"/>
      <c r="DG74" s="740"/>
      <c r="DH74" s="738"/>
      <c r="DI74" s="739"/>
      <c r="DJ74" s="739"/>
      <c r="DK74" s="739"/>
      <c r="DL74" s="739"/>
      <c r="DM74" s="739"/>
      <c r="DN74" s="740"/>
      <c r="DO74" s="738"/>
      <c r="DP74" s="739"/>
      <c r="DQ74" s="739"/>
      <c r="DR74" s="739"/>
      <c r="DS74" s="739"/>
      <c r="DT74" s="739"/>
      <c r="DU74" s="740"/>
      <c r="DV74" s="738"/>
      <c r="DW74" s="739"/>
      <c r="DX74" s="739"/>
      <c r="DY74" s="739"/>
      <c r="DZ74" s="739"/>
      <c r="EA74" s="739"/>
      <c r="EB74" s="740"/>
      <c r="EC74" s="738"/>
      <c r="ED74" s="739"/>
      <c r="EE74" s="739"/>
      <c r="EF74" s="739"/>
      <c r="EG74" s="739"/>
      <c r="EH74" s="739"/>
      <c r="EI74" s="740"/>
      <c r="EJ74" s="738"/>
      <c r="EK74" s="739"/>
      <c r="EL74" s="739"/>
      <c r="EM74" s="739"/>
      <c r="EN74" s="739"/>
      <c r="EO74" s="739"/>
      <c r="EP74" s="740"/>
      <c r="EQ74" s="738"/>
      <c r="ER74" s="739"/>
      <c r="ES74" s="739"/>
      <c r="ET74" s="739"/>
      <c r="EU74" s="739"/>
      <c r="EV74" s="739"/>
      <c r="EW74" s="740"/>
      <c r="EX74" s="738"/>
      <c r="EY74" s="739"/>
      <c r="EZ74" s="739"/>
      <c r="FA74" s="739"/>
      <c r="FB74" s="739"/>
      <c r="FC74" s="739"/>
      <c r="FD74" s="740"/>
      <c r="FE74" s="738"/>
      <c r="FF74" s="739"/>
      <c r="FG74" s="739"/>
      <c r="FH74" s="739"/>
      <c r="FI74" s="739"/>
      <c r="FJ74" s="739"/>
      <c r="FK74" s="740"/>
      <c r="FL74" s="738"/>
      <c r="FM74" s="739"/>
      <c r="FN74" s="739"/>
      <c r="FO74" s="739"/>
      <c r="FP74" s="739"/>
      <c r="FQ74" s="739"/>
      <c r="FR74" s="740"/>
      <c r="FS74" s="738"/>
      <c r="FT74" s="739"/>
      <c r="FU74" s="739"/>
      <c r="FV74" s="739"/>
      <c r="FW74" s="739"/>
      <c r="FX74" s="739"/>
      <c r="FY74" s="740"/>
      <c r="FZ74" s="738"/>
      <c r="GA74" s="739"/>
      <c r="GB74" s="739"/>
      <c r="GC74" s="739"/>
      <c r="GD74" s="739"/>
      <c r="GE74" s="739"/>
      <c r="GF74" s="740"/>
      <c r="GG74" s="738"/>
      <c r="GH74" s="739"/>
      <c r="GI74" s="739"/>
      <c r="GJ74" s="739"/>
      <c r="GK74" s="739"/>
      <c r="GL74" s="739"/>
      <c r="GM74" s="740"/>
      <c r="GN74" s="738"/>
      <c r="GO74" s="739"/>
      <c r="GP74" s="739"/>
      <c r="GQ74" s="739"/>
      <c r="GR74" s="739"/>
      <c r="GS74" s="739"/>
      <c r="GT74" s="740"/>
      <c r="GU74" s="738"/>
      <c r="GV74" s="739"/>
      <c r="GW74" s="739"/>
      <c r="GX74" s="739"/>
      <c r="GY74" s="739"/>
      <c r="GZ74" s="739"/>
      <c r="HA74" s="740"/>
      <c r="HB74" s="738"/>
      <c r="HC74" s="739"/>
      <c r="HD74" s="739"/>
      <c r="HE74" s="739"/>
      <c r="HF74" s="739"/>
      <c r="HG74" s="739"/>
      <c r="HH74" s="740"/>
      <c r="HI74" s="738"/>
      <c r="HJ74" s="739"/>
      <c r="HK74" s="739"/>
      <c r="HL74" s="739"/>
      <c r="HM74" s="739"/>
      <c r="HN74" s="739"/>
      <c r="HO74" s="740"/>
      <c r="HP74" s="738"/>
      <c r="HQ74" s="739"/>
      <c r="HR74" s="739"/>
      <c r="HS74" s="739"/>
      <c r="HT74" s="739"/>
      <c r="HU74" s="739"/>
      <c r="HV74" s="740"/>
      <c r="HW74" s="738"/>
      <c r="HX74" s="739"/>
      <c r="HY74" s="739"/>
      <c r="HZ74" s="739"/>
      <c r="IA74" s="739"/>
      <c r="IB74" s="739"/>
      <c r="IC74" s="740"/>
      <c r="ID74" s="738"/>
      <c r="IE74" s="739"/>
      <c r="IF74" s="739"/>
      <c r="IG74" s="739"/>
      <c r="IH74" s="739"/>
      <c r="II74" s="739"/>
      <c r="IJ74" s="740"/>
      <c r="IK74" s="738"/>
      <c r="IL74" s="739"/>
      <c r="IM74" s="739"/>
      <c r="IN74" s="739"/>
      <c r="IO74" s="739"/>
      <c r="IP74" s="739"/>
      <c r="IQ74" s="740"/>
      <c r="IR74" s="738"/>
      <c r="IS74" s="738"/>
      <c r="IT74" s="738"/>
      <c r="IU74" s="738"/>
    </row>
    <row r="75" spans="1:255" ht="15.75" customHeight="1" x14ac:dyDescent="0.3">
      <c r="A75" s="735" t="s">
        <v>2</v>
      </c>
      <c r="B75" s="736"/>
      <c r="C75" s="736"/>
      <c r="D75" s="736"/>
      <c r="E75" s="736"/>
      <c r="F75" s="736"/>
      <c r="G75" s="737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738" t="s">
        <v>1</v>
      </c>
      <c r="B104" s="739"/>
      <c r="C104" s="739"/>
      <c r="D104" s="739"/>
      <c r="E104" s="739"/>
      <c r="F104" s="739"/>
      <c r="G104" s="740"/>
      <c r="H104" s="736"/>
      <c r="I104" s="736"/>
      <c r="J104" s="736"/>
      <c r="K104" s="736"/>
      <c r="L104" s="736"/>
      <c r="M104" s="736"/>
      <c r="N104" s="736"/>
      <c r="O104" s="736"/>
      <c r="P104" s="736"/>
      <c r="Q104" s="736"/>
      <c r="R104" s="736"/>
      <c r="S104" s="736"/>
      <c r="T104" s="736"/>
      <c r="U104" s="736"/>
      <c r="V104" s="736"/>
      <c r="W104" s="736"/>
      <c r="X104" s="736"/>
      <c r="Y104" s="736"/>
      <c r="Z104" s="736"/>
      <c r="AA104" s="737"/>
      <c r="AB104" s="735"/>
      <c r="AC104" s="736"/>
      <c r="AD104" s="736"/>
      <c r="AE104" s="736"/>
      <c r="AF104" s="736"/>
      <c r="AG104" s="736"/>
      <c r="AH104" s="737"/>
      <c r="AI104" s="735"/>
      <c r="AJ104" s="736"/>
      <c r="AK104" s="736"/>
      <c r="AL104" s="736"/>
      <c r="AM104" s="736"/>
      <c r="AN104" s="736"/>
      <c r="AO104" s="737"/>
      <c r="AP104" s="735"/>
      <c r="AQ104" s="736"/>
      <c r="AR104" s="736"/>
      <c r="AS104" s="736"/>
      <c r="AT104" s="736"/>
      <c r="AU104" s="736"/>
      <c r="AV104" s="737"/>
      <c r="AW104" s="735"/>
      <c r="AX104" s="736"/>
      <c r="AY104" s="736"/>
      <c r="AZ104" s="736"/>
      <c r="BA104" s="736"/>
      <c r="BB104" s="736"/>
      <c r="BC104" s="737"/>
      <c r="BD104" s="735"/>
      <c r="BE104" s="736"/>
      <c r="BF104" s="736"/>
      <c r="BG104" s="736"/>
      <c r="BH104" s="736"/>
      <c r="BI104" s="736"/>
      <c r="BJ104" s="737"/>
      <c r="BK104" s="735"/>
      <c r="BL104" s="736"/>
      <c r="BM104" s="736"/>
      <c r="BN104" s="736"/>
      <c r="BO104" s="736"/>
      <c r="BP104" s="736"/>
      <c r="BQ104" s="737"/>
      <c r="BR104" s="735"/>
      <c r="BS104" s="736"/>
      <c r="BT104" s="736"/>
      <c r="BU104" s="736"/>
      <c r="BV104" s="736"/>
      <c r="BW104" s="736"/>
      <c r="BX104" s="737"/>
      <c r="BY104" s="735"/>
      <c r="BZ104" s="736"/>
      <c r="CA104" s="736"/>
      <c r="CB104" s="736"/>
      <c r="CC104" s="736"/>
      <c r="CD104" s="736"/>
      <c r="CE104" s="737"/>
      <c r="CF104" s="735"/>
      <c r="CG104" s="736"/>
      <c r="CH104" s="736"/>
      <c r="CI104" s="736"/>
      <c r="CJ104" s="736"/>
      <c r="CK104" s="736"/>
      <c r="CL104" s="737"/>
      <c r="CM104" s="735"/>
      <c r="CN104" s="736"/>
      <c r="CO104" s="736"/>
      <c r="CP104" s="736"/>
      <c r="CQ104" s="736"/>
      <c r="CR104" s="736"/>
      <c r="CS104" s="737"/>
      <c r="CT104" s="735"/>
      <c r="CU104" s="736"/>
      <c r="CV104" s="736"/>
      <c r="CW104" s="736"/>
      <c r="CX104" s="736"/>
      <c r="CY104" s="736"/>
      <c r="CZ104" s="737"/>
      <c r="DA104" s="735"/>
      <c r="DB104" s="736"/>
      <c r="DC104" s="736"/>
      <c r="DD104" s="736"/>
      <c r="DE104" s="736"/>
      <c r="DF104" s="736"/>
      <c r="DG104" s="737"/>
      <c r="DH104" s="735"/>
      <c r="DI104" s="736"/>
      <c r="DJ104" s="736"/>
      <c r="DK104" s="736"/>
      <c r="DL104" s="736"/>
      <c r="DM104" s="736"/>
      <c r="DN104" s="737"/>
      <c r="DO104" s="735"/>
      <c r="DP104" s="736"/>
      <c r="DQ104" s="736"/>
      <c r="DR104" s="736"/>
      <c r="DS104" s="736"/>
      <c r="DT104" s="736"/>
      <c r="DU104" s="737"/>
      <c r="DV104" s="735"/>
      <c r="DW104" s="736"/>
      <c r="DX104" s="736"/>
      <c r="DY104" s="736"/>
      <c r="DZ104" s="736"/>
      <c r="EA104" s="736"/>
      <c r="EB104" s="737"/>
      <c r="EC104" s="735"/>
      <c r="ED104" s="736"/>
      <c r="EE104" s="736"/>
      <c r="EF104" s="736"/>
      <c r="EG104" s="736"/>
      <c r="EH104" s="736"/>
      <c r="EI104" s="737"/>
      <c r="EJ104" s="735"/>
      <c r="EK104" s="736"/>
      <c r="EL104" s="736"/>
      <c r="EM104" s="736"/>
      <c r="EN104" s="736"/>
      <c r="EO104" s="736"/>
      <c r="EP104" s="737"/>
      <c r="EQ104" s="735"/>
      <c r="ER104" s="736"/>
      <c r="ES104" s="736"/>
      <c r="ET104" s="736"/>
      <c r="EU104" s="736"/>
      <c r="EV104" s="736"/>
      <c r="EW104" s="737"/>
      <c r="EX104" s="735"/>
      <c r="EY104" s="736"/>
      <c r="EZ104" s="736"/>
      <c r="FA104" s="736"/>
      <c r="FB104" s="736"/>
      <c r="FC104" s="736"/>
      <c r="FD104" s="737"/>
      <c r="FE104" s="735"/>
      <c r="FF104" s="736"/>
      <c r="FG104" s="736"/>
      <c r="FH104" s="736"/>
      <c r="FI104" s="736"/>
      <c r="FJ104" s="736"/>
      <c r="FK104" s="737"/>
      <c r="FL104" s="735"/>
      <c r="FM104" s="736"/>
      <c r="FN104" s="736"/>
      <c r="FO104" s="736"/>
      <c r="FP104" s="736"/>
      <c r="FQ104" s="736"/>
      <c r="FR104" s="737"/>
      <c r="FS104" s="735"/>
      <c r="FT104" s="736"/>
      <c r="FU104" s="736"/>
      <c r="FV104" s="736"/>
      <c r="FW104" s="736"/>
      <c r="FX104" s="736"/>
      <c r="FY104" s="737"/>
      <c r="FZ104" s="735"/>
      <c r="GA104" s="736"/>
      <c r="GB104" s="736"/>
      <c r="GC104" s="736"/>
      <c r="GD104" s="736"/>
      <c r="GE104" s="736"/>
      <c r="GF104" s="737"/>
      <c r="GG104" s="735"/>
      <c r="GH104" s="736"/>
      <c r="GI104" s="736"/>
      <c r="GJ104" s="736"/>
      <c r="GK104" s="736"/>
      <c r="GL104" s="736"/>
      <c r="GM104" s="737"/>
      <c r="GN104" s="735"/>
      <c r="GO104" s="736"/>
      <c r="GP104" s="736"/>
      <c r="GQ104" s="736"/>
      <c r="GR104" s="736"/>
      <c r="GS104" s="736"/>
      <c r="GT104" s="737"/>
      <c r="GU104" s="735"/>
      <c r="GV104" s="736"/>
      <c r="GW104" s="736"/>
      <c r="GX104" s="736"/>
      <c r="GY104" s="736"/>
      <c r="GZ104" s="736"/>
      <c r="HA104" s="737"/>
      <c r="HB104" s="735"/>
      <c r="HC104" s="736"/>
      <c r="HD104" s="736"/>
      <c r="HE104" s="736"/>
      <c r="HF104" s="736"/>
      <c r="HG104" s="736"/>
      <c r="HH104" s="737"/>
      <c r="HI104" s="735"/>
      <c r="HJ104" s="736"/>
      <c r="HK104" s="736"/>
      <c r="HL104" s="736"/>
      <c r="HM104" s="736"/>
      <c r="HN104" s="736"/>
      <c r="HO104" s="737"/>
      <c r="HP104" s="735"/>
      <c r="HQ104" s="736"/>
      <c r="HR104" s="736"/>
      <c r="HS104" s="736"/>
      <c r="HT104" s="736"/>
      <c r="HU104" s="736"/>
      <c r="HV104" s="737"/>
      <c r="HW104" s="735"/>
      <c r="HX104" s="736"/>
      <c r="HY104" s="736"/>
      <c r="HZ104" s="736"/>
      <c r="IA104" s="736"/>
      <c r="IB104" s="736"/>
      <c r="IC104" s="737"/>
      <c r="ID104" s="735"/>
      <c r="IE104" s="736"/>
      <c r="IF104" s="736"/>
      <c r="IG104" s="736"/>
      <c r="IH104" s="736"/>
      <c r="II104" s="736"/>
      <c r="IJ104" s="737"/>
      <c r="IK104" s="735"/>
      <c r="IL104" s="736"/>
      <c r="IM104" s="736"/>
      <c r="IN104" s="736"/>
      <c r="IO104" s="736"/>
      <c r="IP104" s="736"/>
      <c r="IQ104" s="737"/>
      <c r="IR104" s="735"/>
      <c r="IS104" s="735"/>
      <c r="IT104" s="735"/>
      <c r="IU104" s="735"/>
    </row>
    <row r="105" spans="1:255" ht="12" customHeight="1" x14ac:dyDescent="0.3">
      <c r="A105" s="735" t="s">
        <v>2</v>
      </c>
      <c r="B105" s="736"/>
      <c r="C105" s="736"/>
      <c r="D105" s="736"/>
      <c r="E105" s="736"/>
      <c r="F105" s="736"/>
      <c r="G105" s="737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736"/>
      <c r="W105" s="736"/>
      <c r="X105" s="736"/>
      <c r="Y105" s="736"/>
      <c r="Z105" s="736"/>
      <c r="AA105" s="737"/>
      <c r="AB105" s="735"/>
      <c r="AC105" s="736"/>
      <c r="AD105" s="736"/>
      <c r="AE105" s="736"/>
      <c r="AF105" s="736"/>
      <c r="AG105" s="736"/>
      <c r="AH105" s="737"/>
      <c r="AI105" s="735"/>
      <c r="AJ105" s="736"/>
      <c r="AK105" s="736"/>
      <c r="AL105" s="736"/>
      <c r="AM105" s="736"/>
      <c r="AN105" s="736"/>
      <c r="AO105" s="737"/>
      <c r="AP105" s="735"/>
      <c r="AQ105" s="736"/>
      <c r="AR105" s="736"/>
      <c r="AS105" s="736"/>
      <c r="AT105" s="736"/>
      <c r="AU105" s="736"/>
      <c r="AV105" s="737"/>
      <c r="AW105" s="735"/>
      <c r="AX105" s="736"/>
      <c r="AY105" s="736"/>
      <c r="AZ105" s="736"/>
      <c r="BA105" s="736"/>
      <c r="BB105" s="736"/>
      <c r="BC105" s="737"/>
      <c r="BD105" s="735"/>
      <c r="BE105" s="736"/>
      <c r="BF105" s="736"/>
      <c r="BG105" s="736"/>
      <c r="BH105" s="736"/>
      <c r="BI105" s="736"/>
      <c r="BJ105" s="737"/>
      <c r="BK105" s="735"/>
      <c r="BL105" s="736"/>
      <c r="BM105" s="736"/>
      <c r="BN105" s="736"/>
      <c r="BO105" s="736"/>
      <c r="BP105" s="736"/>
      <c r="BQ105" s="737"/>
      <c r="BR105" s="735"/>
      <c r="BS105" s="736"/>
      <c r="BT105" s="736"/>
      <c r="BU105" s="736"/>
      <c r="BV105" s="736"/>
      <c r="BW105" s="736"/>
      <c r="BX105" s="737"/>
      <c r="BY105" s="735"/>
      <c r="BZ105" s="736"/>
      <c r="CA105" s="736"/>
      <c r="CB105" s="736"/>
      <c r="CC105" s="736"/>
      <c r="CD105" s="736"/>
      <c r="CE105" s="737"/>
      <c r="CF105" s="735"/>
      <c r="CG105" s="736"/>
      <c r="CH105" s="736"/>
      <c r="CI105" s="736"/>
      <c r="CJ105" s="736"/>
      <c r="CK105" s="736"/>
      <c r="CL105" s="737"/>
      <c r="CM105" s="735"/>
      <c r="CN105" s="736"/>
      <c r="CO105" s="736"/>
      <c r="CP105" s="736"/>
      <c r="CQ105" s="736"/>
      <c r="CR105" s="736"/>
      <c r="CS105" s="737"/>
      <c r="CT105" s="735"/>
      <c r="CU105" s="736"/>
      <c r="CV105" s="736"/>
      <c r="CW105" s="736"/>
      <c r="CX105" s="736"/>
      <c r="CY105" s="736"/>
      <c r="CZ105" s="737"/>
      <c r="DA105" s="735"/>
      <c r="DB105" s="736"/>
      <c r="DC105" s="736"/>
      <c r="DD105" s="736"/>
      <c r="DE105" s="736"/>
      <c r="DF105" s="736"/>
      <c r="DG105" s="737"/>
      <c r="DH105" s="735"/>
      <c r="DI105" s="736"/>
      <c r="DJ105" s="736"/>
      <c r="DK105" s="736"/>
      <c r="DL105" s="736"/>
      <c r="DM105" s="736"/>
      <c r="DN105" s="737"/>
      <c r="DO105" s="735"/>
      <c r="DP105" s="736"/>
      <c r="DQ105" s="736"/>
      <c r="DR105" s="736"/>
      <c r="DS105" s="736"/>
      <c r="DT105" s="736"/>
      <c r="DU105" s="737"/>
      <c r="DV105" s="735"/>
      <c r="DW105" s="736"/>
      <c r="DX105" s="736"/>
      <c r="DY105" s="736"/>
      <c r="DZ105" s="736"/>
      <c r="EA105" s="736"/>
      <c r="EB105" s="737"/>
      <c r="EC105" s="735"/>
      <c r="ED105" s="736"/>
      <c r="EE105" s="736"/>
      <c r="EF105" s="736"/>
      <c r="EG105" s="736"/>
      <c r="EH105" s="736"/>
      <c r="EI105" s="737"/>
      <c r="EJ105" s="735"/>
      <c r="EK105" s="736"/>
      <c r="EL105" s="736"/>
      <c r="EM105" s="736"/>
      <c r="EN105" s="736"/>
      <c r="EO105" s="736"/>
      <c r="EP105" s="737"/>
      <c r="EQ105" s="735"/>
      <c r="ER105" s="736"/>
      <c r="ES105" s="736"/>
      <c r="ET105" s="736"/>
      <c r="EU105" s="736"/>
      <c r="EV105" s="736"/>
      <c r="EW105" s="737"/>
      <c r="EX105" s="735"/>
      <c r="EY105" s="736"/>
      <c r="EZ105" s="736"/>
      <c r="FA105" s="736"/>
      <c r="FB105" s="736"/>
      <c r="FC105" s="736"/>
      <c r="FD105" s="737"/>
      <c r="FE105" s="735"/>
      <c r="FF105" s="736"/>
      <c r="FG105" s="736"/>
      <c r="FH105" s="736"/>
      <c r="FI105" s="736"/>
      <c r="FJ105" s="736"/>
      <c r="FK105" s="737"/>
      <c r="FL105" s="735"/>
      <c r="FM105" s="736"/>
      <c r="FN105" s="736"/>
      <c r="FO105" s="736"/>
      <c r="FP105" s="736"/>
      <c r="FQ105" s="736"/>
      <c r="FR105" s="737"/>
      <c r="FS105" s="735"/>
      <c r="FT105" s="736"/>
      <c r="FU105" s="736"/>
      <c r="FV105" s="736"/>
      <c r="FW105" s="736"/>
      <c r="FX105" s="736"/>
      <c r="FY105" s="737"/>
      <c r="FZ105" s="735"/>
      <c r="GA105" s="736"/>
      <c r="GB105" s="736"/>
      <c r="GC105" s="736"/>
      <c r="GD105" s="736"/>
      <c r="GE105" s="736"/>
      <c r="GF105" s="737"/>
      <c r="GG105" s="735"/>
      <c r="GH105" s="736"/>
      <c r="GI105" s="736"/>
      <c r="GJ105" s="736"/>
      <c r="GK105" s="736"/>
      <c r="GL105" s="736"/>
      <c r="GM105" s="737"/>
      <c r="GN105" s="735"/>
      <c r="GO105" s="736"/>
      <c r="GP105" s="736"/>
      <c r="GQ105" s="736"/>
      <c r="GR105" s="736"/>
      <c r="GS105" s="736"/>
      <c r="GT105" s="737"/>
      <c r="GU105" s="735"/>
      <c r="GV105" s="736"/>
      <c r="GW105" s="736"/>
      <c r="GX105" s="736"/>
      <c r="GY105" s="736"/>
      <c r="GZ105" s="736"/>
      <c r="HA105" s="737"/>
      <c r="HB105" s="735"/>
      <c r="HC105" s="736"/>
      <c r="HD105" s="736"/>
      <c r="HE105" s="736"/>
      <c r="HF105" s="736"/>
      <c r="HG105" s="736"/>
      <c r="HH105" s="737"/>
      <c r="HI105" s="735"/>
      <c r="HJ105" s="736"/>
      <c r="HK105" s="736"/>
      <c r="HL105" s="736"/>
      <c r="HM105" s="736"/>
      <c r="HN105" s="736"/>
      <c r="HO105" s="737"/>
      <c r="HP105" s="735"/>
      <c r="HQ105" s="736"/>
      <c r="HR105" s="736"/>
      <c r="HS105" s="736"/>
      <c r="HT105" s="736"/>
      <c r="HU105" s="736"/>
      <c r="HV105" s="737"/>
      <c r="HW105" s="735"/>
      <c r="HX105" s="736"/>
      <c r="HY105" s="736"/>
      <c r="HZ105" s="736"/>
      <c r="IA105" s="736"/>
      <c r="IB105" s="736"/>
      <c r="IC105" s="737"/>
      <c r="ID105" s="735"/>
      <c r="IE105" s="736"/>
      <c r="IF105" s="736"/>
      <c r="IG105" s="736"/>
      <c r="IH105" s="736"/>
      <c r="II105" s="736"/>
      <c r="IJ105" s="737"/>
      <c r="IK105" s="735"/>
      <c r="IL105" s="736"/>
      <c r="IM105" s="736"/>
      <c r="IN105" s="736"/>
      <c r="IO105" s="736"/>
      <c r="IP105" s="736"/>
      <c r="IQ105" s="737"/>
      <c r="IR105" s="735"/>
      <c r="IS105" s="735"/>
      <c r="IT105" s="735"/>
      <c r="IU105" s="735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761" t="s">
        <v>82</v>
      </c>
      <c r="B116" s="762"/>
      <c r="C116" s="784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777" t="s">
        <v>1</v>
      </c>
      <c r="B1" s="778"/>
      <c r="C1" s="778"/>
      <c r="D1" s="778"/>
      <c r="E1" s="778"/>
      <c r="F1" s="778"/>
      <c r="G1" s="779"/>
    </row>
    <row r="2" spans="1:7" x14ac:dyDescent="0.3">
      <c r="A2" s="771" t="s">
        <v>2</v>
      </c>
      <c r="B2" s="772"/>
      <c r="C2" s="772"/>
      <c r="D2" s="772"/>
      <c r="E2" s="772"/>
      <c r="F2" s="772"/>
      <c r="G2" s="773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8" customHeight="1" x14ac:dyDescent="0.3">
      <c r="A29" s="777"/>
      <c r="B29" s="778"/>
      <c r="C29" s="778"/>
      <c r="D29" s="778"/>
      <c r="E29" s="778"/>
      <c r="F29" s="778"/>
      <c r="G29" s="779"/>
    </row>
    <row r="30" spans="1:7" x14ac:dyDescent="0.3">
      <c r="A30" s="771" t="s">
        <v>1</v>
      </c>
      <c r="B30" s="772"/>
      <c r="C30" s="772"/>
      <c r="D30" s="772"/>
      <c r="E30" s="772"/>
      <c r="F30" s="772"/>
      <c r="G30" s="773"/>
    </row>
    <row r="31" spans="1:7" x14ac:dyDescent="0.3">
      <c r="A31" s="771" t="s">
        <v>2</v>
      </c>
      <c r="B31" s="772"/>
      <c r="C31" s="772"/>
      <c r="D31" s="772"/>
      <c r="E31" s="772"/>
      <c r="F31" s="772"/>
      <c r="G31" s="773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8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777" t="s">
        <v>1</v>
      </c>
      <c r="B73" s="778"/>
      <c r="C73" s="778"/>
      <c r="D73" s="778"/>
      <c r="E73" s="778"/>
      <c r="F73" s="778"/>
      <c r="G73" s="779"/>
      <c r="H73" s="694"/>
      <c r="I73" s="695"/>
      <c r="J73" s="777"/>
      <c r="K73" s="778"/>
      <c r="L73" s="778"/>
      <c r="M73" s="778"/>
      <c r="N73" s="778"/>
      <c r="O73" s="778"/>
      <c r="P73" s="779"/>
      <c r="Q73" s="777"/>
      <c r="R73" s="778"/>
      <c r="S73" s="778"/>
      <c r="T73" s="778"/>
      <c r="U73" s="778"/>
      <c r="V73" s="778"/>
      <c r="W73" s="779"/>
      <c r="X73" s="777"/>
      <c r="Y73" s="778"/>
      <c r="Z73" s="778"/>
      <c r="AA73" s="778"/>
      <c r="AB73" s="778"/>
      <c r="AC73" s="778"/>
      <c r="AD73" s="779"/>
      <c r="AE73" s="777"/>
      <c r="AF73" s="778"/>
      <c r="AG73" s="778"/>
      <c r="AH73" s="778"/>
      <c r="AI73" s="778"/>
      <c r="AJ73" s="778"/>
      <c r="AK73" s="779"/>
      <c r="AL73" s="777"/>
      <c r="AM73" s="778"/>
      <c r="AN73" s="778"/>
      <c r="AO73" s="778"/>
      <c r="AP73" s="778"/>
      <c r="AQ73" s="778"/>
      <c r="AR73" s="779"/>
      <c r="AS73" s="777"/>
      <c r="AT73" s="778"/>
      <c r="AU73" s="778"/>
      <c r="AV73" s="778"/>
      <c r="AW73" s="778"/>
      <c r="AX73" s="778"/>
      <c r="AY73" s="779"/>
      <c r="AZ73" s="777"/>
      <c r="BA73" s="778"/>
      <c r="BB73" s="778"/>
      <c r="BC73" s="778"/>
      <c r="BD73" s="778"/>
      <c r="BE73" s="778"/>
      <c r="BF73" s="779"/>
      <c r="BG73" s="777"/>
      <c r="BH73" s="778"/>
      <c r="BI73" s="778"/>
      <c r="BJ73" s="778"/>
      <c r="BK73" s="778"/>
      <c r="BL73" s="778"/>
      <c r="BM73" s="779"/>
      <c r="BN73" s="777"/>
      <c r="BO73" s="778"/>
      <c r="BP73" s="778"/>
      <c r="BQ73" s="778"/>
      <c r="BR73" s="778"/>
      <c r="BS73" s="778"/>
      <c r="BT73" s="779"/>
      <c r="BU73" s="777"/>
      <c r="BV73" s="778"/>
      <c r="BW73" s="778"/>
      <c r="BX73" s="778"/>
      <c r="BY73" s="778"/>
      <c r="BZ73" s="778"/>
      <c r="CA73" s="779"/>
      <c r="CB73" s="777"/>
      <c r="CC73" s="778"/>
      <c r="CD73" s="778"/>
      <c r="CE73" s="778"/>
      <c r="CF73" s="778"/>
      <c r="CG73" s="778"/>
      <c r="CH73" s="779"/>
      <c r="CI73" s="777"/>
      <c r="CJ73" s="778"/>
      <c r="CK73" s="778"/>
      <c r="CL73" s="778"/>
      <c r="CM73" s="778"/>
      <c r="CN73" s="778"/>
      <c r="CO73" s="779"/>
      <c r="CP73" s="777"/>
      <c r="CQ73" s="778"/>
      <c r="CR73" s="778"/>
      <c r="CS73" s="778"/>
      <c r="CT73" s="778"/>
      <c r="CU73" s="778"/>
      <c r="CV73" s="779"/>
      <c r="CW73" s="777"/>
      <c r="CX73" s="778"/>
      <c r="CY73" s="778"/>
      <c r="CZ73" s="778"/>
      <c r="DA73" s="778"/>
      <c r="DB73" s="778"/>
      <c r="DC73" s="779"/>
      <c r="DD73" s="777"/>
      <c r="DE73" s="778"/>
      <c r="DF73" s="778"/>
      <c r="DG73" s="778"/>
      <c r="DH73" s="778"/>
      <c r="DI73" s="778"/>
      <c r="DJ73" s="779"/>
      <c r="DK73" s="777"/>
      <c r="DL73" s="778"/>
      <c r="DM73" s="778"/>
      <c r="DN73" s="778"/>
      <c r="DO73" s="778"/>
      <c r="DP73" s="778"/>
      <c r="DQ73" s="779"/>
      <c r="DR73" s="777"/>
      <c r="DS73" s="778"/>
      <c r="DT73" s="778"/>
      <c r="DU73" s="778"/>
      <c r="DV73" s="778"/>
      <c r="DW73" s="778"/>
      <c r="DX73" s="779"/>
      <c r="DY73" s="777"/>
      <c r="DZ73" s="778"/>
      <c r="EA73" s="778"/>
      <c r="EB73" s="778"/>
      <c r="EC73" s="778"/>
      <c r="ED73" s="778"/>
      <c r="EE73" s="779"/>
      <c r="EF73" s="777"/>
      <c r="EG73" s="778"/>
      <c r="EH73" s="778"/>
      <c r="EI73" s="778"/>
      <c r="EJ73" s="778"/>
      <c r="EK73" s="778"/>
      <c r="EL73" s="779"/>
      <c r="EM73" s="777"/>
      <c r="EN73" s="778"/>
      <c r="EO73" s="778"/>
      <c r="EP73" s="778"/>
      <c r="EQ73" s="778"/>
      <c r="ER73" s="778"/>
      <c r="ES73" s="779"/>
      <c r="ET73" s="777"/>
      <c r="EU73" s="778"/>
      <c r="EV73" s="778"/>
      <c r="EW73" s="778"/>
      <c r="EX73" s="778"/>
      <c r="EY73" s="778"/>
      <c r="EZ73" s="779"/>
      <c r="FA73" s="777"/>
      <c r="FB73" s="778"/>
      <c r="FC73" s="778"/>
      <c r="FD73" s="778"/>
      <c r="FE73" s="778"/>
      <c r="FF73" s="778"/>
      <c r="FG73" s="779"/>
      <c r="FH73" s="777"/>
      <c r="FI73" s="778"/>
      <c r="FJ73" s="778"/>
      <c r="FK73" s="778"/>
      <c r="FL73" s="778"/>
      <c r="FM73" s="778"/>
      <c r="FN73" s="779"/>
      <c r="FO73" s="777"/>
      <c r="FP73" s="778"/>
      <c r="FQ73" s="778"/>
      <c r="FR73" s="778"/>
      <c r="FS73" s="778"/>
      <c r="FT73" s="778"/>
      <c r="FU73" s="779"/>
      <c r="FV73" s="777"/>
      <c r="FW73" s="778"/>
      <c r="FX73" s="778"/>
      <c r="FY73" s="778"/>
      <c r="FZ73" s="778"/>
      <c r="GA73" s="778"/>
      <c r="GB73" s="779"/>
      <c r="GC73" s="777"/>
      <c r="GD73" s="778"/>
      <c r="GE73" s="778"/>
      <c r="GF73" s="778"/>
      <c r="GG73" s="778"/>
      <c r="GH73" s="778"/>
      <c r="GI73" s="779"/>
      <c r="GJ73" s="777"/>
      <c r="GK73" s="778"/>
      <c r="GL73" s="778"/>
      <c r="GM73" s="778"/>
      <c r="GN73" s="778"/>
      <c r="GO73" s="778"/>
      <c r="GP73" s="779"/>
      <c r="GQ73" s="777"/>
      <c r="GR73" s="778"/>
      <c r="GS73" s="778"/>
      <c r="GT73" s="778"/>
      <c r="GU73" s="778"/>
      <c r="GV73" s="778"/>
      <c r="GW73" s="779"/>
      <c r="GX73" s="777"/>
      <c r="GY73" s="778"/>
      <c r="GZ73" s="778"/>
      <c r="HA73" s="778"/>
      <c r="HB73" s="778"/>
      <c r="HC73" s="778"/>
      <c r="HD73" s="779"/>
      <c r="HE73" s="777"/>
      <c r="HF73" s="778"/>
      <c r="HG73" s="778"/>
      <c r="HH73" s="778"/>
      <c r="HI73" s="778"/>
      <c r="HJ73" s="778"/>
      <c r="HK73" s="779"/>
      <c r="HL73" s="777"/>
      <c r="HM73" s="778"/>
      <c r="HN73" s="778"/>
      <c r="HO73" s="778"/>
      <c r="HP73" s="778"/>
      <c r="HQ73" s="778"/>
      <c r="HR73" s="779"/>
      <c r="HS73" s="777"/>
      <c r="HT73" s="778"/>
      <c r="HU73" s="778"/>
      <c r="HV73" s="778"/>
      <c r="HW73" s="778"/>
      <c r="HX73" s="778"/>
      <c r="HY73" s="779"/>
      <c r="HZ73" s="777"/>
      <c r="IA73" s="777"/>
      <c r="IB73" s="777"/>
      <c r="IC73" s="777"/>
    </row>
    <row r="74" spans="1:237" ht="15.75" customHeight="1" x14ac:dyDescent="0.3">
      <c r="A74" s="771" t="s">
        <v>2</v>
      </c>
      <c r="B74" s="772"/>
      <c r="C74" s="772"/>
      <c r="D74" s="772"/>
      <c r="E74" s="772"/>
      <c r="F74" s="772"/>
      <c r="G74" s="773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777" t="s">
        <v>1</v>
      </c>
      <c r="B103" s="778"/>
      <c r="C103" s="778"/>
      <c r="D103" s="778"/>
      <c r="E103" s="778"/>
      <c r="F103" s="778"/>
      <c r="G103" s="779"/>
      <c r="H103" s="694"/>
      <c r="I103" s="706"/>
      <c r="J103" s="771"/>
      <c r="K103" s="772"/>
      <c r="L103" s="772"/>
      <c r="M103" s="772"/>
      <c r="N103" s="772"/>
      <c r="O103" s="772"/>
      <c r="P103" s="773"/>
      <c r="Q103" s="771"/>
      <c r="R103" s="772"/>
      <c r="S103" s="772"/>
      <c r="T103" s="772"/>
      <c r="U103" s="772"/>
      <c r="V103" s="772"/>
      <c r="W103" s="773"/>
      <c r="X103" s="771"/>
      <c r="Y103" s="772"/>
      <c r="Z103" s="772"/>
      <c r="AA103" s="772"/>
      <c r="AB103" s="772"/>
      <c r="AC103" s="772"/>
      <c r="AD103" s="773"/>
      <c r="AE103" s="771"/>
      <c r="AF103" s="772"/>
      <c r="AG103" s="772"/>
      <c r="AH103" s="772"/>
      <c r="AI103" s="772"/>
      <c r="AJ103" s="772"/>
      <c r="AK103" s="773"/>
      <c r="AL103" s="771"/>
      <c r="AM103" s="772"/>
      <c r="AN103" s="772"/>
      <c r="AO103" s="772"/>
      <c r="AP103" s="772"/>
      <c r="AQ103" s="772"/>
      <c r="AR103" s="773"/>
      <c r="AS103" s="771"/>
      <c r="AT103" s="772"/>
      <c r="AU103" s="772"/>
      <c r="AV103" s="772"/>
      <c r="AW103" s="772"/>
      <c r="AX103" s="772"/>
      <c r="AY103" s="773"/>
      <c r="AZ103" s="771"/>
      <c r="BA103" s="772"/>
      <c r="BB103" s="772"/>
      <c r="BC103" s="772"/>
      <c r="BD103" s="772"/>
      <c r="BE103" s="772"/>
      <c r="BF103" s="773"/>
      <c r="BG103" s="771"/>
      <c r="BH103" s="772"/>
      <c r="BI103" s="772"/>
      <c r="BJ103" s="772"/>
      <c r="BK103" s="772"/>
      <c r="BL103" s="772"/>
      <c r="BM103" s="773"/>
      <c r="BN103" s="771"/>
      <c r="BO103" s="772"/>
      <c r="BP103" s="772"/>
      <c r="BQ103" s="772"/>
      <c r="BR103" s="772"/>
      <c r="BS103" s="772"/>
      <c r="BT103" s="773"/>
      <c r="BU103" s="771"/>
      <c r="BV103" s="772"/>
      <c r="BW103" s="772"/>
      <c r="BX103" s="772"/>
      <c r="BY103" s="772"/>
      <c r="BZ103" s="772"/>
      <c r="CA103" s="773"/>
      <c r="CB103" s="771"/>
      <c r="CC103" s="772"/>
      <c r="CD103" s="772"/>
      <c r="CE103" s="772"/>
      <c r="CF103" s="772"/>
      <c r="CG103" s="772"/>
      <c r="CH103" s="773"/>
      <c r="CI103" s="771"/>
      <c r="CJ103" s="772"/>
      <c r="CK103" s="772"/>
      <c r="CL103" s="772"/>
      <c r="CM103" s="772"/>
      <c r="CN103" s="772"/>
      <c r="CO103" s="773"/>
      <c r="CP103" s="771"/>
      <c r="CQ103" s="772"/>
      <c r="CR103" s="772"/>
      <c r="CS103" s="772"/>
      <c r="CT103" s="772"/>
      <c r="CU103" s="772"/>
      <c r="CV103" s="773"/>
      <c r="CW103" s="771"/>
      <c r="CX103" s="772"/>
      <c r="CY103" s="772"/>
      <c r="CZ103" s="772"/>
      <c r="DA103" s="772"/>
      <c r="DB103" s="772"/>
      <c r="DC103" s="773"/>
      <c r="DD103" s="771"/>
      <c r="DE103" s="772"/>
      <c r="DF103" s="772"/>
      <c r="DG103" s="772"/>
      <c r="DH103" s="772"/>
      <c r="DI103" s="772"/>
      <c r="DJ103" s="773"/>
      <c r="DK103" s="771"/>
      <c r="DL103" s="772"/>
      <c r="DM103" s="772"/>
      <c r="DN103" s="772"/>
      <c r="DO103" s="772"/>
      <c r="DP103" s="772"/>
      <c r="DQ103" s="773"/>
      <c r="DR103" s="771"/>
      <c r="DS103" s="772"/>
      <c r="DT103" s="772"/>
      <c r="DU103" s="772"/>
      <c r="DV103" s="772"/>
      <c r="DW103" s="772"/>
      <c r="DX103" s="773"/>
      <c r="DY103" s="771"/>
      <c r="DZ103" s="772"/>
      <c r="EA103" s="772"/>
      <c r="EB103" s="772"/>
      <c r="EC103" s="772"/>
      <c r="ED103" s="772"/>
      <c r="EE103" s="773"/>
      <c r="EF103" s="771"/>
      <c r="EG103" s="772"/>
      <c r="EH103" s="772"/>
      <c r="EI103" s="772"/>
      <c r="EJ103" s="772"/>
      <c r="EK103" s="772"/>
      <c r="EL103" s="773"/>
      <c r="EM103" s="771"/>
      <c r="EN103" s="772"/>
      <c r="EO103" s="772"/>
      <c r="EP103" s="772"/>
      <c r="EQ103" s="772"/>
      <c r="ER103" s="772"/>
      <c r="ES103" s="773"/>
      <c r="ET103" s="771"/>
      <c r="EU103" s="772"/>
      <c r="EV103" s="772"/>
      <c r="EW103" s="772"/>
      <c r="EX103" s="772"/>
      <c r="EY103" s="772"/>
      <c r="EZ103" s="773"/>
      <c r="FA103" s="771"/>
      <c r="FB103" s="772"/>
      <c r="FC103" s="772"/>
      <c r="FD103" s="772"/>
      <c r="FE103" s="772"/>
      <c r="FF103" s="772"/>
      <c r="FG103" s="773"/>
      <c r="FH103" s="771"/>
      <c r="FI103" s="772"/>
      <c r="FJ103" s="772"/>
      <c r="FK103" s="772"/>
      <c r="FL103" s="772"/>
      <c r="FM103" s="772"/>
      <c r="FN103" s="773"/>
      <c r="FO103" s="771"/>
      <c r="FP103" s="772"/>
      <c r="FQ103" s="772"/>
      <c r="FR103" s="772"/>
      <c r="FS103" s="772"/>
      <c r="FT103" s="772"/>
      <c r="FU103" s="773"/>
      <c r="FV103" s="771"/>
      <c r="FW103" s="772"/>
      <c r="FX103" s="772"/>
      <c r="FY103" s="772"/>
      <c r="FZ103" s="772"/>
      <c r="GA103" s="772"/>
      <c r="GB103" s="773"/>
      <c r="GC103" s="771"/>
      <c r="GD103" s="772"/>
      <c r="GE103" s="772"/>
      <c r="GF103" s="772"/>
      <c r="GG103" s="772"/>
      <c r="GH103" s="772"/>
      <c r="GI103" s="773"/>
      <c r="GJ103" s="771"/>
      <c r="GK103" s="772"/>
      <c r="GL103" s="772"/>
      <c r="GM103" s="772"/>
      <c r="GN103" s="772"/>
      <c r="GO103" s="772"/>
      <c r="GP103" s="773"/>
      <c r="GQ103" s="771"/>
      <c r="GR103" s="772"/>
      <c r="GS103" s="772"/>
      <c r="GT103" s="772"/>
      <c r="GU103" s="772"/>
      <c r="GV103" s="772"/>
      <c r="GW103" s="773"/>
      <c r="GX103" s="771"/>
      <c r="GY103" s="772"/>
      <c r="GZ103" s="772"/>
      <c r="HA103" s="772"/>
      <c r="HB103" s="772"/>
      <c r="HC103" s="772"/>
      <c r="HD103" s="773"/>
      <c r="HE103" s="771"/>
      <c r="HF103" s="772"/>
      <c r="HG103" s="772"/>
      <c r="HH103" s="772"/>
      <c r="HI103" s="772"/>
      <c r="HJ103" s="772"/>
      <c r="HK103" s="773"/>
      <c r="HL103" s="771"/>
      <c r="HM103" s="772"/>
      <c r="HN103" s="772"/>
      <c r="HO103" s="772"/>
      <c r="HP103" s="772"/>
      <c r="HQ103" s="772"/>
      <c r="HR103" s="773"/>
      <c r="HS103" s="771"/>
      <c r="HT103" s="772"/>
      <c r="HU103" s="772"/>
      <c r="HV103" s="772"/>
      <c r="HW103" s="772"/>
      <c r="HX103" s="772"/>
      <c r="HY103" s="773"/>
      <c r="HZ103" s="771"/>
      <c r="IA103" s="771"/>
      <c r="IB103" s="771"/>
      <c r="IC103" s="771"/>
    </row>
    <row r="104" spans="1:237" ht="12" customHeight="1" x14ac:dyDescent="0.3">
      <c r="A104" s="771" t="s">
        <v>2</v>
      </c>
      <c r="B104" s="772"/>
      <c r="C104" s="772"/>
      <c r="D104" s="772"/>
      <c r="E104" s="772"/>
      <c r="F104" s="772"/>
      <c r="G104" s="773"/>
      <c r="H104" s="694"/>
      <c r="I104" s="706"/>
      <c r="J104" s="771"/>
      <c r="K104" s="772"/>
      <c r="L104" s="772"/>
      <c r="M104" s="772"/>
      <c r="N104" s="772"/>
      <c r="O104" s="772"/>
      <c r="P104" s="773"/>
      <c r="Q104" s="771"/>
      <c r="R104" s="772"/>
      <c r="S104" s="772"/>
      <c r="T104" s="772"/>
      <c r="U104" s="772"/>
      <c r="V104" s="772"/>
      <c r="W104" s="773"/>
      <c r="X104" s="771"/>
      <c r="Y104" s="772"/>
      <c r="Z104" s="772"/>
      <c r="AA104" s="772"/>
      <c r="AB104" s="772"/>
      <c r="AC104" s="772"/>
      <c r="AD104" s="773"/>
      <c r="AE104" s="771"/>
      <c r="AF104" s="772"/>
      <c r="AG104" s="772"/>
      <c r="AH104" s="772"/>
      <c r="AI104" s="772"/>
      <c r="AJ104" s="772"/>
      <c r="AK104" s="773"/>
      <c r="AL104" s="771"/>
      <c r="AM104" s="772"/>
      <c r="AN104" s="772"/>
      <c r="AO104" s="772"/>
      <c r="AP104" s="772"/>
      <c r="AQ104" s="772"/>
      <c r="AR104" s="773"/>
      <c r="AS104" s="771"/>
      <c r="AT104" s="772"/>
      <c r="AU104" s="772"/>
      <c r="AV104" s="772"/>
      <c r="AW104" s="772"/>
      <c r="AX104" s="772"/>
      <c r="AY104" s="773"/>
      <c r="AZ104" s="771"/>
      <c r="BA104" s="772"/>
      <c r="BB104" s="772"/>
      <c r="BC104" s="772"/>
      <c r="BD104" s="772"/>
      <c r="BE104" s="772"/>
      <c r="BF104" s="773"/>
      <c r="BG104" s="771"/>
      <c r="BH104" s="772"/>
      <c r="BI104" s="772"/>
      <c r="BJ104" s="772"/>
      <c r="BK104" s="772"/>
      <c r="BL104" s="772"/>
      <c r="BM104" s="773"/>
      <c r="BN104" s="771"/>
      <c r="BO104" s="772"/>
      <c r="BP104" s="772"/>
      <c r="BQ104" s="772"/>
      <c r="BR104" s="772"/>
      <c r="BS104" s="772"/>
      <c r="BT104" s="773"/>
      <c r="BU104" s="771"/>
      <c r="BV104" s="772"/>
      <c r="BW104" s="772"/>
      <c r="BX104" s="772"/>
      <c r="BY104" s="772"/>
      <c r="BZ104" s="772"/>
      <c r="CA104" s="773"/>
      <c r="CB104" s="771"/>
      <c r="CC104" s="772"/>
      <c r="CD104" s="772"/>
      <c r="CE104" s="772"/>
      <c r="CF104" s="772"/>
      <c r="CG104" s="772"/>
      <c r="CH104" s="773"/>
      <c r="CI104" s="771"/>
      <c r="CJ104" s="772"/>
      <c r="CK104" s="772"/>
      <c r="CL104" s="772"/>
      <c r="CM104" s="772"/>
      <c r="CN104" s="772"/>
      <c r="CO104" s="773"/>
      <c r="CP104" s="771"/>
      <c r="CQ104" s="772"/>
      <c r="CR104" s="772"/>
      <c r="CS104" s="772"/>
      <c r="CT104" s="772"/>
      <c r="CU104" s="772"/>
      <c r="CV104" s="773"/>
      <c r="CW104" s="771"/>
      <c r="CX104" s="772"/>
      <c r="CY104" s="772"/>
      <c r="CZ104" s="772"/>
      <c r="DA104" s="772"/>
      <c r="DB104" s="772"/>
      <c r="DC104" s="773"/>
      <c r="DD104" s="771"/>
      <c r="DE104" s="772"/>
      <c r="DF104" s="772"/>
      <c r="DG104" s="772"/>
      <c r="DH104" s="772"/>
      <c r="DI104" s="772"/>
      <c r="DJ104" s="773"/>
      <c r="DK104" s="771"/>
      <c r="DL104" s="772"/>
      <c r="DM104" s="772"/>
      <c r="DN104" s="772"/>
      <c r="DO104" s="772"/>
      <c r="DP104" s="772"/>
      <c r="DQ104" s="773"/>
      <c r="DR104" s="771"/>
      <c r="DS104" s="772"/>
      <c r="DT104" s="772"/>
      <c r="DU104" s="772"/>
      <c r="DV104" s="772"/>
      <c r="DW104" s="772"/>
      <c r="DX104" s="773"/>
      <c r="DY104" s="771"/>
      <c r="DZ104" s="772"/>
      <c r="EA104" s="772"/>
      <c r="EB104" s="772"/>
      <c r="EC104" s="772"/>
      <c r="ED104" s="772"/>
      <c r="EE104" s="773"/>
      <c r="EF104" s="771"/>
      <c r="EG104" s="772"/>
      <c r="EH104" s="772"/>
      <c r="EI104" s="772"/>
      <c r="EJ104" s="772"/>
      <c r="EK104" s="772"/>
      <c r="EL104" s="773"/>
      <c r="EM104" s="771"/>
      <c r="EN104" s="772"/>
      <c r="EO104" s="772"/>
      <c r="EP104" s="772"/>
      <c r="EQ104" s="772"/>
      <c r="ER104" s="772"/>
      <c r="ES104" s="773"/>
      <c r="ET104" s="771"/>
      <c r="EU104" s="772"/>
      <c r="EV104" s="772"/>
      <c r="EW104" s="772"/>
      <c r="EX104" s="772"/>
      <c r="EY104" s="772"/>
      <c r="EZ104" s="773"/>
      <c r="FA104" s="771"/>
      <c r="FB104" s="772"/>
      <c r="FC104" s="772"/>
      <c r="FD104" s="772"/>
      <c r="FE104" s="772"/>
      <c r="FF104" s="772"/>
      <c r="FG104" s="773"/>
      <c r="FH104" s="771"/>
      <c r="FI104" s="772"/>
      <c r="FJ104" s="772"/>
      <c r="FK104" s="772"/>
      <c r="FL104" s="772"/>
      <c r="FM104" s="772"/>
      <c r="FN104" s="773"/>
      <c r="FO104" s="771"/>
      <c r="FP104" s="772"/>
      <c r="FQ104" s="772"/>
      <c r="FR104" s="772"/>
      <c r="FS104" s="772"/>
      <c r="FT104" s="772"/>
      <c r="FU104" s="773"/>
      <c r="FV104" s="771"/>
      <c r="FW104" s="772"/>
      <c r="FX104" s="772"/>
      <c r="FY104" s="772"/>
      <c r="FZ104" s="772"/>
      <c r="GA104" s="772"/>
      <c r="GB104" s="773"/>
      <c r="GC104" s="771"/>
      <c r="GD104" s="772"/>
      <c r="GE104" s="772"/>
      <c r="GF104" s="772"/>
      <c r="GG104" s="772"/>
      <c r="GH104" s="772"/>
      <c r="GI104" s="773"/>
      <c r="GJ104" s="771"/>
      <c r="GK104" s="772"/>
      <c r="GL104" s="772"/>
      <c r="GM104" s="772"/>
      <c r="GN104" s="772"/>
      <c r="GO104" s="772"/>
      <c r="GP104" s="773"/>
      <c r="GQ104" s="771"/>
      <c r="GR104" s="772"/>
      <c r="GS104" s="772"/>
      <c r="GT104" s="772"/>
      <c r="GU104" s="772"/>
      <c r="GV104" s="772"/>
      <c r="GW104" s="773"/>
      <c r="GX104" s="771"/>
      <c r="GY104" s="772"/>
      <c r="GZ104" s="772"/>
      <c r="HA104" s="772"/>
      <c r="HB104" s="772"/>
      <c r="HC104" s="772"/>
      <c r="HD104" s="773"/>
      <c r="HE104" s="771"/>
      <c r="HF104" s="772"/>
      <c r="HG104" s="772"/>
      <c r="HH104" s="772"/>
      <c r="HI104" s="772"/>
      <c r="HJ104" s="772"/>
      <c r="HK104" s="773"/>
      <c r="HL104" s="771"/>
      <c r="HM104" s="772"/>
      <c r="HN104" s="772"/>
      <c r="HO104" s="772"/>
      <c r="HP104" s="772"/>
      <c r="HQ104" s="772"/>
      <c r="HR104" s="773"/>
      <c r="HS104" s="771"/>
      <c r="HT104" s="772"/>
      <c r="HU104" s="772"/>
      <c r="HV104" s="772"/>
      <c r="HW104" s="772"/>
      <c r="HX104" s="772"/>
      <c r="HY104" s="773"/>
      <c r="HZ104" s="771"/>
      <c r="IA104" s="771"/>
      <c r="IB104" s="771"/>
      <c r="IC104" s="771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769" t="s">
        <v>82</v>
      </c>
      <c r="B115" s="770"/>
      <c r="C115" s="785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808" customWidth="1"/>
    <col min="2" max="2" width="7.33203125" style="921" customWidth="1"/>
    <col min="3" max="3" width="51.44140625" style="808" customWidth="1"/>
    <col min="4" max="4" width="23.44140625" style="806" customWidth="1"/>
    <col min="5" max="5" width="19.44140625" style="1017" customWidth="1"/>
    <col min="6" max="6" width="20" style="806" customWidth="1"/>
    <col min="7" max="7" width="25.109375" style="806" customWidth="1"/>
    <col min="8" max="8" width="4.44140625" style="808" customWidth="1"/>
    <col min="9" max="9" width="11.44140625" style="808"/>
    <col min="10" max="10" width="19.33203125" style="808" customWidth="1"/>
    <col min="11" max="11" width="19.6640625" style="808" customWidth="1"/>
    <col min="12" max="12" width="14.44140625" style="808" customWidth="1"/>
    <col min="13" max="13" width="18.44140625" style="808" customWidth="1"/>
    <col min="14" max="14" width="11.44140625" style="808"/>
    <col min="15" max="15" width="17.44140625" style="808" customWidth="1"/>
    <col min="16" max="256" width="11.44140625" style="808"/>
    <col min="257" max="257" width="20.33203125" style="808" customWidth="1"/>
    <col min="258" max="258" width="7.33203125" style="808" customWidth="1"/>
    <col min="259" max="259" width="51.44140625" style="808" customWidth="1"/>
    <col min="260" max="260" width="23.44140625" style="808" customWidth="1"/>
    <col min="261" max="261" width="19.44140625" style="808" customWidth="1"/>
    <col min="262" max="262" width="20" style="808" customWidth="1"/>
    <col min="263" max="263" width="25.109375" style="808" customWidth="1"/>
    <col min="264" max="264" width="4.44140625" style="808" customWidth="1"/>
    <col min="265" max="265" width="11.44140625" style="808"/>
    <col min="266" max="266" width="19.33203125" style="808" customWidth="1"/>
    <col min="267" max="267" width="19.6640625" style="808" customWidth="1"/>
    <col min="268" max="268" width="14.44140625" style="808" customWidth="1"/>
    <col min="269" max="269" width="18.44140625" style="808" customWidth="1"/>
    <col min="270" max="270" width="11.44140625" style="808"/>
    <col min="271" max="271" width="17.44140625" style="808" customWidth="1"/>
    <col min="272" max="512" width="11.44140625" style="808"/>
    <col min="513" max="513" width="20.33203125" style="808" customWidth="1"/>
    <col min="514" max="514" width="7.33203125" style="808" customWidth="1"/>
    <col min="515" max="515" width="51.44140625" style="808" customWidth="1"/>
    <col min="516" max="516" width="23.44140625" style="808" customWidth="1"/>
    <col min="517" max="517" width="19.44140625" style="808" customWidth="1"/>
    <col min="518" max="518" width="20" style="808" customWidth="1"/>
    <col min="519" max="519" width="25.109375" style="808" customWidth="1"/>
    <col min="520" max="520" width="4.44140625" style="808" customWidth="1"/>
    <col min="521" max="521" width="11.44140625" style="808"/>
    <col min="522" max="522" width="19.33203125" style="808" customWidth="1"/>
    <col min="523" max="523" width="19.6640625" style="808" customWidth="1"/>
    <col min="524" max="524" width="14.44140625" style="808" customWidth="1"/>
    <col min="525" max="525" width="18.44140625" style="808" customWidth="1"/>
    <col min="526" max="526" width="11.44140625" style="808"/>
    <col min="527" max="527" width="17.44140625" style="808" customWidth="1"/>
    <col min="528" max="768" width="11.44140625" style="808"/>
    <col min="769" max="769" width="20.33203125" style="808" customWidth="1"/>
    <col min="770" max="770" width="7.33203125" style="808" customWidth="1"/>
    <col min="771" max="771" width="51.44140625" style="808" customWidth="1"/>
    <col min="772" max="772" width="23.44140625" style="808" customWidth="1"/>
    <col min="773" max="773" width="19.44140625" style="808" customWidth="1"/>
    <col min="774" max="774" width="20" style="808" customWidth="1"/>
    <col min="775" max="775" width="25.109375" style="808" customWidth="1"/>
    <col min="776" max="776" width="4.44140625" style="808" customWidth="1"/>
    <col min="777" max="777" width="11.44140625" style="808"/>
    <col min="778" max="778" width="19.33203125" style="808" customWidth="1"/>
    <col min="779" max="779" width="19.6640625" style="808" customWidth="1"/>
    <col min="780" max="780" width="14.44140625" style="808" customWidth="1"/>
    <col min="781" max="781" width="18.44140625" style="808" customWidth="1"/>
    <col min="782" max="782" width="11.44140625" style="808"/>
    <col min="783" max="783" width="17.44140625" style="808" customWidth="1"/>
    <col min="784" max="1024" width="11.44140625" style="808"/>
    <col min="1025" max="1025" width="20.33203125" style="808" customWidth="1"/>
    <col min="1026" max="1026" width="7.33203125" style="808" customWidth="1"/>
    <col min="1027" max="1027" width="51.44140625" style="808" customWidth="1"/>
    <col min="1028" max="1028" width="23.44140625" style="808" customWidth="1"/>
    <col min="1029" max="1029" width="19.44140625" style="808" customWidth="1"/>
    <col min="1030" max="1030" width="20" style="808" customWidth="1"/>
    <col min="1031" max="1031" width="25.109375" style="808" customWidth="1"/>
    <col min="1032" max="1032" width="4.44140625" style="808" customWidth="1"/>
    <col min="1033" max="1033" width="11.44140625" style="808"/>
    <col min="1034" max="1034" width="19.33203125" style="808" customWidth="1"/>
    <col min="1035" max="1035" width="19.6640625" style="808" customWidth="1"/>
    <col min="1036" max="1036" width="14.44140625" style="808" customWidth="1"/>
    <col min="1037" max="1037" width="18.44140625" style="808" customWidth="1"/>
    <col min="1038" max="1038" width="11.44140625" style="808"/>
    <col min="1039" max="1039" width="17.44140625" style="808" customWidth="1"/>
    <col min="1040" max="1280" width="11.44140625" style="808"/>
    <col min="1281" max="1281" width="20.33203125" style="808" customWidth="1"/>
    <col min="1282" max="1282" width="7.33203125" style="808" customWidth="1"/>
    <col min="1283" max="1283" width="51.44140625" style="808" customWidth="1"/>
    <col min="1284" max="1284" width="23.44140625" style="808" customWidth="1"/>
    <col min="1285" max="1285" width="19.44140625" style="808" customWidth="1"/>
    <col min="1286" max="1286" width="20" style="808" customWidth="1"/>
    <col min="1287" max="1287" width="25.109375" style="808" customWidth="1"/>
    <col min="1288" max="1288" width="4.44140625" style="808" customWidth="1"/>
    <col min="1289" max="1289" width="11.44140625" style="808"/>
    <col min="1290" max="1290" width="19.33203125" style="808" customWidth="1"/>
    <col min="1291" max="1291" width="19.6640625" style="808" customWidth="1"/>
    <col min="1292" max="1292" width="14.44140625" style="808" customWidth="1"/>
    <col min="1293" max="1293" width="18.44140625" style="808" customWidth="1"/>
    <col min="1294" max="1294" width="11.44140625" style="808"/>
    <col min="1295" max="1295" width="17.44140625" style="808" customWidth="1"/>
    <col min="1296" max="1536" width="11.44140625" style="808"/>
    <col min="1537" max="1537" width="20.33203125" style="808" customWidth="1"/>
    <col min="1538" max="1538" width="7.33203125" style="808" customWidth="1"/>
    <col min="1539" max="1539" width="51.44140625" style="808" customWidth="1"/>
    <col min="1540" max="1540" width="23.44140625" style="808" customWidth="1"/>
    <col min="1541" max="1541" width="19.44140625" style="808" customWidth="1"/>
    <col min="1542" max="1542" width="20" style="808" customWidth="1"/>
    <col min="1543" max="1543" width="25.109375" style="808" customWidth="1"/>
    <col min="1544" max="1544" width="4.44140625" style="808" customWidth="1"/>
    <col min="1545" max="1545" width="11.44140625" style="808"/>
    <col min="1546" max="1546" width="19.33203125" style="808" customWidth="1"/>
    <col min="1547" max="1547" width="19.6640625" style="808" customWidth="1"/>
    <col min="1548" max="1548" width="14.44140625" style="808" customWidth="1"/>
    <col min="1549" max="1549" width="18.44140625" style="808" customWidth="1"/>
    <col min="1550" max="1550" width="11.44140625" style="808"/>
    <col min="1551" max="1551" width="17.44140625" style="808" customWidth="1"/>
    <col min="1552" max="1792" width="11.44140625" style="808"/>
    <col min="1793" max="1793" width="20.33203125" style="808" customWidth="1"/>
    <col min="1794" max="1794" width="7.33203125" style="808" customWidth="1"/>
    <col min="1795" max="1795" width="51.44140625" style="808" customWidth="1"/>
    <col min="1796" max="1796" width="23.44140625" style="808" customWidth="1"/>
    <col min="1797" max="1797" width="19.44140625" style="808" customWidth="1"/>
    <col min="1798" max="1798" width="20" style="808" customWidth="1"/>
    <col min="1799" max="1799" width="25.109375" style="808" customWidth="1"/>
    <col min="1800" max="1800" width="4.44140625" style="808" customWidth="1"/>
    <col min="1801" max="1801" width="11.44140625" style="808"/>
    <col min="1802" max="1802" width="19.33203125" style="808" customWidth="1"/>
    <col min="1803" max="1803" width="19.6640625" style="808" customWidth="1"/>
    <col min="1804" max="1804" width="14.44140625" style="808" customWidth="1"/>
    <col min="1805" max="1805" width="18.44140625" style="808" customWidth="1"/>
    <col min="1806" max="1806" width="11.44140625" style="808"/>
    <col min="1807" max="1807" width="17.44140625" style="808" customWidth="1"/>
    <col min="1808" max="2048" width="11.44140625" style="808"/>
    <col min="2049" max="2049" width="20.33203125" style="808" customWidth="1"/>
    <col min="2050" max="2050" width="7.33203125" style="808" customWidth="1"/>
    <col min="2051" max="2051" width="51.44140625" style="808" customWidth="1"/>
    <col min="2052" max="2052" width="23.44140625" style="808" customWidth="1"/>
    <col min="2053" max="2053" width="19.44140625" style="808" customWidth="1"/>
    <col min="2054" max="2054" width="20" style="808" customWidth="1"/>
    <col min="2055" max="2055" width="25.109375" style="808" customWidth="1"/>
    <col min="2056" max="2056" width="4.44140625" style="808" customWidth="1"/>
    <col min="2057" max="2057" width="11.44140625" style="808"/>
    <col min="2058" max="2058" width="19.33203125" style="808" customWidth="1"/>
    <col min="2059" max="2059" width="19.6640625" style="808" customWidth="1"/>
    <col min="2060" max="2060" width="14.44140625" style="808" customWidth="1"/>
    <col min="2061" max="2061" width="18.44140625" style="808" customWidth="1"/>
    <col min="2062" max="2062" width="11.44140625" style="808"/>
    <col min="2063" max="2063" width="17.44140625" style="808" customWidth="1"/>
    <col min="2064" max="2304" width="11.44140625" style="808"/>
    <col min="2305" max="2305" width="20.33203125" style="808" customWidth="1"/>
    <col min="2306" max="2306" width="7.33203125" style="808" customWidth="1"/>
    <col min="2307" max="2307" width="51.44140625" style="808" customWidth="1"/>
    <col min="2308" max="2308" width="23.44140625" style="808" customWidth="1"/>
    <col min="2309" max="2309" width="19.44140625" style="808" customWidth="1"/>
    <col min="2310" max="2310" width="20" style="808" customWidth="1"/>
    <col min="2311" max="2311" width="25.109375" style="808" customWidth="1"/>
    <col min="2312" max="2312" width="4.44140625" style="808" customWidth="1"/>
    <col min="2313" max="2313" width="11.44140625" style="808"/>
    <col min="2314" max="2314" width="19.33203125" style="808" customWidth="1"/>
    <col min="2315" max="2315" width="19.6640625" style="808" customWidth="1"/>
    <col min="2316" max="2316" width="14.44140625" style="808" customWidth="1"/>
    <col min="2317" max="2317" width="18.44140625" style="808" customWidth="1"/>
    <col min="2318" max="2318" width="11.44140625" style="808"/>
    <col min="2319" max="2319" width="17.44140625" style="808" customWidth="1"/>
    <col min="2320" max="2560" width="11.44140625" style="808"/>
    <col min="2561" max="2561" width="20.33203125" style="808" customWidth="1"/>
    <col min="2562" max="2562" width="7.33203125" style="808" customWidth="1"/>
    <col min="2563" max="2563" width="51.44140625" style="808" customWidth="1"/>
    <col min="2564" max="2564" width="23.44140625" style="808" customWidth="1"/>
    <col min="2565" max="2565" width="19.44140625" style="808" customWidth="1"/>
    <col min="2566" max="2566" width="20" style="808" customWidth="1"/>
    <col min="2567" max="2567" width="25.109375" style="808" customWidth="1"/>
    <col min="2568" max="2568" width="4.44140625" style="808" customWidth="1"/>
    <col min="2569" max="2569" width="11.44140625" style="808"/>
    <col min="2570" max="2570" width="19.33203125" style="808" customWidth="1"/>
    <col min="2571" max="2571" width="19.6640625" style="808" customWidth="1"/>
    <col min="2572" max="2572" width="14.44140625" style="808" customWidth="1"/>
    <col min="2573" max="2573" width="18.44140625" style="808" customWidth="1"/>
    <col min="2574" max="2574" width="11.44140625" style="808"/>
    <col min="2575" max="2575" width="17.44140625" style="808" customWidth="1"/>
    <col min="2576" max="2816" width="11.44140625" style="808"/>
    <col min="2817" max="2817" width="20.33203125" style="808" customWidth="1"/>
    <col min="2818" max="2818" width="7.33203125" style="808" customWidth="1"/>
    <col min="2819" max="2819" width="51.44140625" style="808" customWidth="1"/>
    <col min="2820" max="2820" width="23.44140625" style="808" customWidth="1"/>
    <col min="2821" max="2821" width="19.44140625" style="808" customWidth="1"/>
    <col min="2822" max="2822" width="20" style="808" customWidth="1"/>
    <col min="2823" max="2823" width="25.109375" style="808" customWidth="1"/>
    <col min="2824" max="2824" width="4.44140625" style="808" customWidth="1"/>
    <col min="2825" max="2825" width="11.44140625" style="808"/>
    <col min="2826" max="2826" width="19.33203125" style="808" customWidth="1"/>
    <col min="2827" max="2827" width="19.6640625" style="808" customWidth="1"/>
    <col min="2828" max="2828" width="14.44140625" style="808" customWidth="1"/>
    <col min="2829" max="2829" width="18.44140625" style="808" customWidth="1"/>
    <col min="2830" max="2830" width="11.44140625" style="808"/>
    <col min="2831" max="2831" width="17.44140625" style="808" customWidth="1"/>
    <col min="2832" max="3072" width="11.44140625" style="808"/>
    <col min="3073" max="3073" width="20.33203125" style="808" customWidth="1"/>
    <col min="3074" max="3074" width="7.33203125" style="808" customWidth="1"/>
    <col min="3075" max="3075" width="51.44140625" style="808" customWidth="1"/>
    <col min="3076" max="3076" width="23.44140625" style="808" customWidth="1"/>
    <col min="3077" max="3077" width="19.44140625" style="808" customWidth="1"/>
    <col min="3078" max="3078" width="20" style="808" customWidth="1"/>
    <col min="3079" max="3079" width="25.109375" style="808" customWidth="1"/>
    <col min="3080" max="3080" width="4.44140625" style="808" customWidth="1"/>
    <col min="3081" max="3081" width="11.44140625" style="808"/>
    <col min="3082" max="3082" width="19.33203125" style="808" customWidth="1"/>
    <col min="3083" max="3083" width="19.6640625" style="808" customWidth="1"/>
    <col min="3084" max="3084" width="14.44140625" style="808" customWidth="1"/>
    <col min="3085" max="3085" width="18.44140625" style="808" customWidth="1"/>
    <col min="3086" max="3086" width="11.44140625" style="808"/>
    <col min="3087" max="3087" width="17.44140625" style="808" customWidth="1"/>
    <col min="3088" max="3328" width="11.44140625" style="808"/>
    <col min="3329" max="3329" width="20.33203125" style="808" customWidth="1"/>
    <col min="3330" max="3330" width="7.33203125" style="808" customWidth="1"/>
    <col min="3331" max="3331" width="51.44140625" style="808" customWidth="1"/>
    <col min="3332" max="3332" width="23.44140625" style="808" customWidth="1"/>
    <col min="3333" max="3333" width="19.44140625" style="808" customWidth="1"/>
    <col min="3334" max="3334" width="20" style="808" customWidth="1"/>
    <col min="3335" max="3335" width="25.109375" style="808" customWidth="1"/>
    <col min="3336" max="3336" width="4.44140625" style="808" customWidth="1"/>
    <col min="3337" max="3337" width="11.44140625" style="808"/>
    <col min="3338" max="3338" width="19.33203125" style="808" customWidth="1"/>
    <col min="3339" max="3339" width="19.6640625" style="808" customWidth="1"/>
    <col min="3340" max="3340" width="14.44140625" style="808" customWidth="1"/>
    <col min="3341" max="3341" width="18.44140625" style="808" customWidth="1"/>
    <col min="3342" max="3342" width="11.44140625" style="808"/>
    <col min="3343" max="3343" width="17.44140625" style="808" customWidth="1"/>
    <col min="3344" max="3584" width="11.44140625" style="808"/>
    <col min="3585" max="3585" width="20.33203125" style="808" customWidth="1"/>
    <col min="3586" max="3586" width="7.33203125" style="808" customWidth="1"/>
    <col min="3587" max="3587" width="51.44140625" style="808" customWidth="1"/>
    <col min="3588" max="3588" width="23.44140625" style="808" customWidth="1"/>
    <col min="3589" max="3589" width="19.44140625" style="808" customWidth="1"/>
    <col min="3590" max="3590" width="20" style="808" customWidth="1"/>
    <col min="3591" max="3591" width="25.109375" style="808" customWidth="1"/>
    <col min="3592" max="3592" width="4.44140625" style="808" customWidth="1"/>
    <col min="3593" max="3593" width="11.44140625" style="808"/>
    <col min="3594" max="3594" width="19.33203125" style="808" customWidth="1"/>
    <col min="3595" max="3595" width="19.6640625" style="808" customWidth="1"/>
    <col min="3596" max="3596" width="14.44140625" style="808" customWidth="1"/>
    <col min="3597" max="3597" width="18.44140625" style="808" customWidth="1"/>
    <col min="3598" max="3598" width="11.44140625" style="808"/>
    <col min="3599" max="3599" width="17.44140625" style="808" customWidth="1"/>
    <col min="3600" max="3840" width="11.44140625" style="808"/>
    <col min="3841" max="3841" width="20.33203125" style="808" customWidth="1"/>
    <col min="3842" max="3842" width="7.33203125" style="808" customWidth="1"/>
    <col min="3843" max="3843" width="51.44140625" style="808" customWidth="1"/>
    <col min="3844" max="3844" width="23.44140625" style="808" customWidth="1"/>
    <col min="3845" max="3845" width="19.44140625" style="808" customWidth="1"/>
    <col min="3846" max="3846" width="20" style="808" customWidth="1"/>
    <col min="3847" max="3847" width="25.109375" style="808" customWidth="1"/>
    <col min="3848" max="3848" width="4.44140625" style="808" customWidth="1"/>
    <col min="3849" max="3849" width="11.44140625" style="808"/>
    <col min="3850" max="3850" width="19.33203125" style="808" customWidth="1"/>
    <col min="3851" max="3851" width="19.6640625" style="808" customWidth="1"/>
    <col min="3852" max="3852" width="14.44140625" style="808" customWidth="1"/>
    <col min="3853" max="3853" width="18.44140625" style="808" customWidth="1"/>
    <col min="3854" max="3854" width="11.44140625" style="808"/>
    <col min="3855" max="3855" width="17.44140625" style="808" customWidth="1"/>
    <col min="3856" max="4096" width="11.44140625" style="808"/>
    <col min="4097" max="4097" width="20.33203125" style="808" customWidth="1"/>
    <col min="4098" max="4098" width="7.33203125" style="808" customWidth="1"/>
    <col min="4099" max="4099" width="51.44140625" style="808" customWidth="1"/>
    <col min="4100" max="4100" width="23.44140625" style="808" customWidth="1"/>
    <col min="4101" max="4101" width="19.44140625" style="808" customWidth="1"/>
    <col min="4102" max="4102" width="20" style="808" customWidth="1"/>
    <col min="4103" max="4103" width="25.109375" style="808" customWidth="1"/>
    <col min="4104" max="4104" width="4.44140625" style="808" customWidth="1"/>
    <col min="4105" max="4105" width="11.44140625" style="808"/>
    <col min="4106" max="4106" width="19.33203125" style="808" customWidth="1"/>
    <col min="4107" max="4107" width="19.6640625" style="808" customWidth="1"/>
    <col min="4108" max="4108" width="14.44140625" style="808" customWidth="1"/>
    <col min="4109" max="4109" width="18.44140625" style="808" customWidth="1"/>
    <col min="4110" max="4110" width="11.44140625" style="808"/>
    <col min="4111" max="4111" width="17.44140625" style="808" customWidth="1"/>
    <col min="4112" max="4352" width="11.44140625" style="808"/>
    <col min="4353" max="4353" width="20.33203125" style="808" customWidth="1"/>
    <col min="4354" max="4354" width="7.33203125" style="808" customWidth="1"/>
    <col min="4355" max="4355" width="51.44140625" style="808" customWidth="1"/>
    <col min="4356" max="4356" width="23.44140625" style="808" customWidth="1"/>
    <col min="4357" max="4357" width="19.44140625" style="808" customWidth="1"/>
    <col min="4358" max="4358" width="20" style="808" customWidth="1"/>
    <col min="4359" max="4359" width="25.109375" style="808" customWidth="1"/>
    <col min="4360" max="4360" width="4.44140625" style="808" customWidth="1"/>
    <col min="4361" max="4361" width="11.44140625" style="808"/>
    <col min="4362" max="4362" width="19.33203125" style="808" customWidth="1"/>
    <col min="4363" max="4363" width="19.6640625" style="808" customWidth="1"/>
    <col min="4364" max="4364" width="14.44140625" style="808" customWidth="1"/>
    <col min="4365" max="4365" width="18.44140625" style="808" customWidth="1"/>
    <col min="4366" max="4366" width="11.44140625" style="808"/>
    <col min="4367" max="4367" width="17.44140625" style="808" customWidth="1"/>
    <col min="4368" max="4608" width="11.44140625" style="808"/>
    <col min="4609" max="4609" width="20.33203125" style="808" customWidth="1"/>
    <col min="4610" max="4610" width="7.33203125" style="808" customWidth="1"/>
    <col min="4611" max="4611" width="51.44140625" style="808" customWidth="1"/>
    <col min="4612" max="4612" width="23.44140625" style="808" customWidth="1"/>
    <col min="4613" max="4613" width="19.44140625" style="808" customWidth="1"/>
    <col min="4614" max="4614" width="20" style="808" customWidth="1"/>
    <col min="4615" max="4615" width="25.109375" style="808" customWidth="1"/>
    <col min="4616" max="4616" width="4.44140625" style="808" customWidth="1"/>
    <col min="4617" max="4617" width="11.44140625" style="808"/>
    <col min="4618" max="4618" width="19.33203125" style="808" customWidth="1"/>
    <col min="4619" max="4619" width="19.6640625" style="808" customWidth="1"/>
    <col min="4620" max="4620" width="14.44140625" style="808" customWidth="1"/>
    <col min="4621" max="4621" width="18.44140625" style="808" customWidth="1"/>
    <col min="4622" max="4622" width="11.44140625" style="808"/>
    <col min="4623" max="4623" width="17.44140625" style="808" customWidth="1"/>
    <col min="4624" max="4864" width="11.44140625" style="808"/>
    <col min="4865" max="4865" width="20.33203125" style="808" customWidth="1"/>
    <col min="4866" max="4866" width="7.33203125" style="808" customWidth="1"/>
    <col min="4867" max="4867" width="51.44140625" style="808" customWidth="1"/>
    <col min="4868" max="4868" width="23.44140625" style="808" customWidth="1"/>
    <col min="4869" max="4869" width="19.44140625" style="808" customWidth="1"/>
    <col min="4870" max="4870" width="20" style="808" customWidth="1"/>
    <col min="4871" max="4871" width="25.109375" style="808" customWidth="1"/>
    <col min="4872" max="4872" width="4.44140625" style="808" customWidth="1"/>
    <col min="4873" max="4873" width="11.44140625" style="808"/>
    <col min="4874" max="4874" width="19.33203125" style="808" customWidth="1"/>
    <col min="4875" max="4875" width="19.6640625" style="808" customWidth="1"/>
    <col min="4876" max="4876" width="14.44140625" style="808" customWidth="1"/>
    <col min="4877" max="4877" width="18.44140625" style="808" customWidth="1"/>
    <col min="4878" max="4878" width="11.44140625" style="808"/>
    <col min="4879" max="4879" width="17.44140625" style="808" customWidth="1"/>
    <col min="4880" max="5120" width="11.44140625" style="808"/>
    <col min="5121" max="5121" width="20.33203125" style="808" customWidth="1"/>
    <col min="5122" max="5122" width="7.33203125" style="808" customWidth="1"/>
    <col min="5123" max="5123" width="51.44140625" style="808" customWidth="1"/>
    <col min="5124" max="5124" width="23.44140625" style="808" customWidth="1"/>
    <col min="5125" max="5125" width="19.44140625" style="808" customWidth="1"/>
    <col min="5126" max="5126" width="20" style="808" customWidth="1"/>
    <col min="5127" max="5127" width="25.109375" style="808" customWidth="1"/>
    <col min="5128" max="5128" width="4.44140625" style="808" customWidth="1"/>
    <col min="5129" max="5129" width="11.44140625" style="808"/>
    <col min="5130" max="5130" width="19.33203125" style="808" customWidth="1"/>
    <col min="5131" max="5131" width="19.6640625" style="808" customWidth="1"/>
    <col min="5132" max="5132" width="14.44140625" style="808" customWidth="1"/>
    <col min="5133" max="5133" width="18.44140625" style="808" customWidth="1"/>
    <col min="5134" max="5134" width="11.44140625" style="808"/>
    <col min="5135" max="5135" width="17.44140625" style="808" customWidth="1"/>
    <col min="5136" max="5376" width="11.44140625" style="808"/>
    <col min="5377" max="5377" width="20.33203125" style="808" customWidth="1"/>
    <col min="5378" max="5378" width="7.33203125" style="808" customWidth="1"/>
    <col min="5379" max="5379" width="51.44140625" style="808" customWidth="1"/>
    <col min="5380" max="5380" width="23.44140625" style="808" customWidth="1"/>
    <col min="5381" max="5381" width="19.44140625" style="808" customWidth="1"/>
    <col min="5382" max="5382" width="20" style="808" customWidth="1"/>
    <col min="5383" max="5383" width="25.109375" style="808" customWidth="1"/>
    <col min="5384" max="5384" width="4.44140625" style="808" customWidth="1"/>
    <col min="5385" max="5385" width="11.44140625" style="808"/>
    <col min="5386" max="5386" width="19.33203125" style="808" customWidth="1"/>
    <col min="5387" max="5387" width="19.6640625" style="808" customWidth="1"/>
    <col min="5388" max="5388" width="14.44140625" style="808" customWidth="1"/>
    <col min="5389" max="5389" width="18.44140625" style="808" customWidth="1"/>
    <col min="5390" max="5390" width="11.44140625" style="808"/>
    <col min="5391" max="5391" width="17.44140625" style="808" customWidth="1"/>
    <col min="5392" max="5632" width="11.44140625" style="808"/>
    <col min="5633" max="5633" width="20.33203125" style="808" customWidth="1"/>
    <col min="5634" max="5634" width="7.33203125" style="808" customWidth="1"/>
    <col min="5635" max="5635" width="51.44140625" style="808" customWidth="1"/>
    <col min="5636" max="5636" width="23.44140625" style="808" customWidth="1"/>
    <col min="5637" max="5637" width="19.44140625" style="808" customWidth="1"/>
    <col min="5638" max="5638" width="20" style="808" customWidth="1"/>
    <col min="5639" max="5639" width="25.109375" style="808" customWidth="1"/>
    <col min="5640" max="5640" width="4.44140625" style="808" customWidth="1"/>
    <col min="5641" max="5641" width="11.44140625" style="808"/>
    <col min="5642" max="5642" width="19.33203125" style="808" customWidth="1"/>
    <col min="5643" max="5643" width="19.6640625" style="808" customWidth="1"/>
    <col min="5644" max="5644" width="14.44140625" style="808" customWidth="1"/>
    <col min="5645" max="5645" width="18.44140625" style="808" customWidth="1"/>
    <col min="5646" max="5646" width="11.44140625" style="808"/>
    <col min="5647" max="5647" width="17.44140625" style="808" customWidth="1"/>
    <col min="5648" max="5888" width="11.44140625" style="808"/>
    <col min="5889" max="5889" width="20.33203125" style="808" customWidth="1"/>
    <col min="5890" max="5890" width="7.33203125" style="808" customWidth="1"/>
    <col min="5891" max="5891" width="51.44140625" style="808" customWidth="1"/>
    <col min="5892" max="5892" width="23.44140625" style="808" customWidth="1"/>
    <col min="5893" max="5893" width="19.44140625" style="808" customWidth="1"/>
    <col min="5894" max="5894" width="20" style="808" customWidth="1"/>
    <col min="5895" max="5895" width="25.109375" style="808" customWidth="1"/>
    <col min="5896" max="5896" width="4.44140625" style="808" customWidth="1"/>
    <col min="5897" max="5897" width="11.44140625" style="808"/>
    <col min="5898" max="5898" width="19.33203125" style="808" customWidth="1"/>
    <col min="5899" max="5899" width="19.6640625" style="808" customWidth="1"/>
    <col min="5900" max="5900" width="14.44140625" style="808" customWidth="1"/>
    <col min="5901" max="5901" width="18.44140625" style="808" customWidth="1"/>
    <col min="5902" max="5902" width="11.44140625" style="808"/>
    <col min="5903" max="5903" width="17.44140625" style="808" customWidth="1"/>
    <col min="5904" max="6144" width="11.44140625" style="808"/>
    <col min="6145" max="6145" width="20.33203125" style="808" customWidth="1"/>
    <col min="6146" max="6146" width="7.33203125" style="808" customWidth="1"/>
    <col min="6147" max="6147" width="51.44140625" style="808" customWidth="1"/>
    <col min="6148" max="6148" width="23.44140625" style="808" customWidth="1"/>
    <col min="6149" max="6149" width="19.44140625" style="808" customWidth="1"/>
    <col min="6150" max="6150" width="20" style="808" customWidth="1"/>
    <col min="6151" max="6151" width="25.109375" style="808" customWidth="1"/>
    <col min="6152" max="6152" width="4.44140625" style="808" customWidth="1"/>
    <col min="6153" max="6153" width="11.44140625" style="808"/>
    <col min="6154" max="6154" width="19.33203125" style="808" customWidth="1"/>
    <col min="6155" max="6155" width="19.6640625" style="808" customWidth="1"/>
    <col min="6156" max="6156" width="14.44140625" style="808" customWidth="1"/>
    <col min="6157" max="6157" width="18.44140625" style="808" customWidth="1"/>
    <col min="6158" max="6158" width="11.44140625" style="808"/>
    <col min="6159" max="6159" width="17.44140625" style="808" customWidth="1"/>
    <col min="6160" max="6400" width="11.44140625" style="808"/>
    <col min="6401" max="6401" width="20.33203125" style="808" customWidth="1"/>
    <col min="6402" max="6402" width="7.33203125" style="808" customWidth="1"/>
    <col min="6403" max="6403" width="51.44140625" style="808" customWidth="1"/>
    <col min="6404" max="6404" width="23.44140625" style="808" customWidth="1"/>
    <col min="6405" max="6405" width="19.44140625" style="808" customWidth="1"/>
    <col min="6406" max="6406" width="20" style="808" customWidth="1"/>
    <col min="6407" max="6407" width="25.109375" style="808" customWidth="1"/>
    <col min="6408" max="6408" width="4.44140625" style="808" customWidth="1"/>
    <col min="6409" max="6409" width="11.44140625" style="808"/>
    <col min="6410" max="6410" width="19.33203125" style="808" customWidth="1"/>
    <col min="6411" max="6411" width="19.6640625" style="808" customWidth="1"/>
    <col min="6412" max="6412" width="14.44140625" style="808" customWidth="1"/>
    <col min="6413" max="6413" width="18.44140625" style="808" customWidth="1"/>
    <col min="6414" max="6414" width="11.44140625" style="808"/>
    <col min="6415" max="6415" width="17.44140625" style="808" customWidth="1"/>
    <col min="6416" max="6656" width="11.44140625" style="808"/>
    <col min="6657" max="6657" width="20.33203125" style="808" customWidth="1"/>
    <col min="6658" max="6658" width="7.33203125" style="808" customWidth="1"/>
    <col min="6659" max="6659" width="51.44140625" style="808" customWidth="1"/>
    <col min="6660" max="6660" width="23.44140625" style="808" customWidth="1"/>
    <col min="6661" max="6661" width="19.44140625" style="808" customWidth="1"/>
    <col min="6662" max="6662" width="20" style="808" customWidth="1"/>
    <col min="6663" max="6663" width="25.109375" style="808" customWidth="1"/>
    <col min="6664" max="6664" width="4.44140625" style="808" customWidth="1"/>
    <col min="6665" max="6665" width="11.44140625" style="808"/>
    <col min="6666" max="6666" width="19.33203125" style="808" customWidth="1"/>
    <col min="6667" max="6667" width="19.6640625" style="808" customWidth="1"/>
    <col min="6668" max="6668" width="14.44140625" style="808" customWidth="1"/>
    <col min="6669" max="6669" width="18.44140625" style="808" customWidth="1"/>
    <col min="6670" max="6670" width="11.44140625" style="808"/>
    <col min="6671" max="6671" width="17.44140625" style="808" customWidth="1"/>
    <col min="6672" max="6912" width="11.44140625" style="808"/>
    <col min="6913" max="6913" width="20.33203125" style="808" customWidth="1"/>
    <col min="6914" max="6914" width="7.33203125" style="808" customWidth="1"/>
    <col min="6915" max="6915" width="51.44140625" style="808" customWidth="1"/>
    <col min="6916" max="6916" width="23.44140625" style="808" customWidth="1"/>
    <col min="6917" max="6917" width="19.44140625" style="808" customWidth="1"/>
    <col min="6918" max="6918" width="20" style="808" customWidth="1"/>
    <col min="6919" max="6919" width="25.109375" style="808" customWidth="1"/>
    <col min="6920" max="6920" width="4.44140625" style="808" customWidth="1"/>
    <col min="6921" max="6921" width="11.44140625" style="808"/>
    <col min="6922" max="6922" width="19.33203125" style="808" customWidth="1"/>
    <col min="6923" max="6923" width="19.6640625" style="808" customWidth="1"/>
    <col min="6924" max="6924" width="14.44140625" style="808" customWidth="1"/>
    <col min="6925" max="6925" width="18.44140625" style="808" customWidth="1"/>
    <col min="6926" max="6926" width="11.44140625" style="808"/>
    <col min="6927" max="6927" width="17.44140625" style="808" customWidth="1"/>
    <col min="6928" max="7168" width="11.44140625" style="808"/>
    <col min="7169" max="7169" width="20.33203125" style="808" customWidth="1"/>
    <col min="7170" max="7170" width="7.33203125" style="808" customWidth="1"/>
    <col min="7171" max="7171" width="51.44140625" style="808" customWidth="1"/>
    <col min="7172" max="7172" width="23.44140625" style="808" customWidth="1"/>
    <col min="7173" max="7173" width="19.44140625" style="808" customWidth="1"/>
    <col min="7174" max="7174" width="20" style="808" customWidth="1"/>
    <col min="7175" max="7175" width="25.109375" style="808" customWidth="1"/>
    <col min="7176" max="7176" width="4.44140625" style="808" customWidth="1"/>
    <col min="7177" max="7177" width="11.44140625" style="808"/>
    <col min="7178" max="7178" width="19.33203125" style="808" customWidth="1"/>
    <col min="7179" max="7179" width="19.6640625" style="808" customWidth="1"/>
    <col min="7180" max="7180" width="14.44140625" style="808" customWidth="1"/>
    <col min="7181" max="7181" width="18.44140625" style="808" customWidth="1"/>
    <col min="7182" max="7182" width="11.44140625" style="808"/>
    <col min="7183" max="7183" width="17.44140625" style="808" customWidth="1"/>
    <col min="7184" max="7424" width="11.44140625" style="808"/>
    <col min="7425" max="7425" width="20.33203125" style="808" customWidth="1"/>
    <col min="7426" max="7426" width="7.33203125" style="808" customWidth="1"/>
    <col min="7427" max="7427" width="51.44140625" style="808" customWidth="1"/>
    <col min="7428" max="7428" width="23.44140625" style="808" customWidth="1"/>
    <col min="7429" max="7429" width="19.44140625" style="808" customWidth="1"/>
    <col min="7430" max="7430" width="20" style="808" customWidth="1"/>
    <col min="7431" max="7431" width="25.109375" style="808" customWidth="1"/>
    <col min="7432" max="7432" width="4.44140625" style="808" customWidth="1"/>
    <col min="7433" max="7433" width="11.44140625" style="808"/>
    <col min="7434" max="7434" width="19.33203125" style="808" customWidth="1"/>
    <col min="7435" max="7435" width="19.6640625" style="808" customWidth="1"/>
    <col min="7436" max="7436" width="14.44140625" style="808" customWidth="1"/>
    <col min="7437" max="7437" width="18.44140625" style="808" customWidth="1"/>
    <col min="7438" max="7438" width="11.44140625" style="808"/>
    <col min="7439" max="7439" width="17.44140625" style="808" customWidth="1"/>
    <col min="7440" max="7680" width="11.44140625" style="808"/>
    <col min="7681" max="7681" width="20.33203125" style="808" customWidth="1"/>
    <col min="7682" max="7682" width="7.33203125" style="808" customWidth="1"/>
    <col min="7683" max="7683" width="51.44140625" style="808" customWidth="1"/>
    <col min="7684" max="7684" width="23.44140625" style="808" customWidth="1"/>
    <col min="7685" max="7685" width="19.44140625" style="808" customWidth="1"/>
    <col min="7686" max="7686" width="20" style="808" customWidth="1"/>
    <col min="7687" max="7687" width="25.109375" style="808" customWidth="1"/>
    <col min="7688" max="7688" width="4.44140625" style="808" customWidth="1"/>
    <col min="7689" max="7689" width="11.44140625" style="808"/>
    <col min="7690" max="7690" width="19.33203125" style="808" customWidth="1"/>
    <col min="7691" max="7691" width="19.6640625" style="808" customWidth="1"/>
    <col min="7692" max="7692" width="14.44140625" style="808" customWidth="1"/>
    <col min="7693" max="7693" width="18.44140625" style="808" customWidth="1"/>
    <col min="7694" max="7694" width="11.44140625" style="808"/>
    <col min="7695" max="7695" width="17.44140625" style="808" customWidth="1"/>
    <col min="7696" max="7936" width="11.44140625" style="808"/>
    <col min="7937" max="7937" width="20.33203125" style="808" customWidth="1"/>
    <col min="7938" max="7938" width="7.33203125" style="808" customWidth="1"/>
    <col min="7939" max="7939" width="51.44140625" style="808" customWidth="1"/>
    <col min="7940" max="7940" width="23.44140625" style="808" customWidth="1"/>
    <col min="7941" max="7941" width="19.44140625" style="808" customWidth="1"/>
    <col min="7942" max="7942" width="20" style="808" customWidth="1"/>
    <col min="7943" max="7943" width="25.109375" style="808" customWidth="1"/>
    <col min="7944" max="7944" width="4.44140625" style="808" customWidth="1"/>
    <col min="7945" max="7945" width="11.44140625" style="808"/>
    <col min="7946" max="7946" width="19.33203125" style="808" customWidth="1"/>
    <col min="7947" max="7947" width="19.6640625" style="808" customWidth="1"/>
    <col min="7948" max="7948" width="14.44140625" style="808" customWidth="1"/>
    <col min="7949" max="7949" width="18.44140625" style="808" customWidth="1"/>
    <col min="7950" max="7950" width="11.44140625" style="808"/>
    <col min="7951" max="7951" width="17.44140625" style="808" customWidth="1"/>
    <col min="7952" max="8192" width="11.44140625" style="808"/>
    <col min="8193" max="8193" width="20.33203125" style="808" customWidth="1"/>
    <col min="8194" max="8194" width="7.33203125" style="808" customWidth="1"/>
    <col min="8195" max="8195" width="51.44140625" style="808" customWidth="1"/>
    <col min="8196" max="8196" width="23.44140625" style="808" customWidth="1"/>
    <col min="8197" max="8197" width="19.44140625" style="808" customWidth="1"/>
    <col min="8198" max="8198" width="20" style="808" customWidth="1"/>
    <col min="8199" max="8199" width="25.109375" style="808" customWidth="1"/>
    <col min="8200" max="8200" width="4.44140625" style="808" customWidth="1"/>
    <col min="8201" max="8201" width="11.44140625" style="808"/>
    <col min="8202" max="8202" width="19.33203125" style="808" customWidth="1"/>
    <col min="8203" max="8203" width="19.6640625" style="808" customWidth="1"/>
    <col min="8204" max="8204" width="14.44140625" style="808" customWidth="1"/>
    <col min="8205" max="8205" width="18.44140625" style="808" customWidth="1"/>
    <col min="8206" max="8206" width="11.44140625" style="808"/>
    <col min="8207" max="8207" width="17.44140625" style="808" customWidth="1"/>
    <col min="8208" max="8448" width="11.44140625" style="808"/>
    <col min="8449" max="8449" width="20.33203125" style="808" customWidth="1"/>
    <col min="8450" max="8450" width="7.33203125" style="808" customWidth="1"/>
    <col min="8451" max="8451" width="51.44140625" style="808" customWidth="1"/>
    <col min="8452" max="8452" width="23.44140625" style="808" customWidth="1"/>
    <col min="8453" max="8453" width="19.44140625" style="808" customWidth="1"/>
    <col min="8454" max="8454" width="20" style="808" customWidth="1"/>
    <col min="8455" max="8455" width="25.109375" style="808" customWidth="1"/>
    <col min="8456" max="8456" width="4.44140625" style="808" customWidth="1"/>
    <col min="8457" max="8457" width="11.44140625" style="808"/>
    <col min="8458" max="8458" width="19.33203125" style="808" customWidth="1"/>
    <col min="8459" max="8459" width="19.6640625" style="808" customWidth="1"/>
    <col min="8460" max="8460" width="14.44140625" style="808" customWidth="1"/>
    <col min="8461" max="8461" width="18.44140625" style="808" customWidth="1"/>
    <col min="8462" max="8462" width="11.44140625" style="808"/>
    <col min="8463" max="8463" width="17.44140625" style="808" customWidth="1"/>
    <col min="8464" max="8704" width="11.44140625" style="808"/>
    <col min="8705" max="8705" width="20.33203125" style="808" customWidth="1"/>
    <col min="8706" max="8706" width="7.33203125" style="808" customWidth="1"/>
    <col min="8707" max="8707" width="51.44140625" style="808" customWidth="1"/>
    <col min="8708" max="8708" width="23.44140625" style="808" customWidth="1"/>
    <col min="8709" max="8709" width="19.44140625" style="808" customWidth="1"/>
    <col min="8710" max="8710" width="20" style="808" customWidth="1"/>
    <col min="8711" max="8711" width="25.109375" style="808" customWidth="1"/>
    <col min="8712" max="8712" width="4.44140625" style="808" customWidth="1"/>
    <col min="8713" max="8713" width="11.44140625" style="808"/>
    <col min="8714" max="8714" width="19.33203125" style="808" customWidth="1"/>
    <col min="8715" max="8715" width="19.6640625" style="808" customWidth="1"/>
    <col min="8716" max="8716" width="14.44140625" style="808" customWidth="1"/>
    <col min="8717" max="8717" width="18.44140625" style="808" customWidth="1"/>
    <col min="8718" max="8718" width="11.44140625" style="808"/>
    <col min="8719" max="8719" width="17.44140625" style="808" customWidth="1"/>
    <col min="8720" max="8960" width="11.44140625" style="808"/>
    <col min="8961" max="8961" width="20.33203125" style="808" customWidth="1"/>
    <col min="8962" max="8962" width="7.33203125" style="808" customWidth="1"/>
    <col min="8963" max="8963" width="51.44140625" style="808" customWidth="1"/>
    <col min="8964" max="8964" width="23.44140625" style="808" customWidth="1"/>
    <col min="8965" max="8965" width="19.44140625" style="808" customWidth="1"/>
    <col min="8966" max="8966" width="20" style="808" customWidth="1"/>
    <col min="8967" max="8967" width="25.109375" style="808" customWidth="1"/>
    <col min="8968" max="8968" width="4.44140625" style="808" customWidth="1"/>
    <col min="8969" max="8969" width="11.44140625" style="808"/>
    <col min="8970" max="8970" width="19.33203125" style="808" customWidth="1"/>
    <col min="8971" max="8971" width="19.6640625" style="808" customWidth="1"/>
    <col min="8972" max="8972" width="14.44140625" style="808" customWidth="1"/>
    <col min="8973" max="8973" width="18.44140625" style="808" customWidth="1"/>
    <col min="8974" max="8974" width="11.44140625" style="808"/>
    <col min="8975" max="8975" width="17.44140625" style="808" customWidth="1"/>
    <col min="8976" max="9216" width="11.44140625" style="808"/>
    <col min="9217" max="9217" width="20.33203125" style="808" customWidth="1"/>
    <col min="9218" max="9218" width="7.33203125" style="808" customWidth="1"/>
    <col min="9219" max="9219" width="51.44140625" style="808" customWidth="1"/>
    <col min="9220" max="9220" width="23.44140625" style="808" customWidth="1"/>
    <col min="9221" max="9221" width="19.44140625" style="808" customWidth="1"/>
    <col min="9222" max="9222" width="20" style="808" customWidth="1"/>
    <col min="9223" max="9223" width="25.109375" style="808" customWidth="1"/>
    <col min="9224" max="9224" width="4.44140625" style="808" customWidth="1"/>
    <col min="9225" max="9225" width="11.44140625" style="808"/>
    <col min="9226" max="9226" width="19.33203125" style="808" customWidth="1"/>
    <col min="9227" max="9227" width="19.6640625" style="808" customWidth="1"/>
    <col min="9228" max="9228" width="14.44140625" style="808" customWidth="1"/>
    <col min="9229" max="9229" width="18.44140625" style="808" customWidth="1"/>
    <col min="9230" max="9230" width="11.44140625" style="808"/>
    <col min="9231" max="9231" width="17.44140625" style="808" customWidth="1"/>
    <col min="9232" max="9472" width="11.44140625" style="808"/>
    <col min="9473" max="9473" width="20.33203125" style="808" customWidth="1"/>
    <col min="9474" max="9474" width="7.33203125" style="808" customWidth="1"/>
    <col min="9475" max="9475" width="51.44140625" style="808" customWidth="1"/>
    <col min="9476" max="9476" width="23.44140625" style="808" customWidth="1"/>
    <col min="9477" max="9477" width="19.44140625" style="808" customWidth="1"/>
    <col min="9478" max="9478" width="20" style="808" customWidth="1"/>
    <col min="9479" max="9479" width="25.109375" style="808" customWidth="1"/>
    <col min="9480" max="9480" width="4.44140625" style="808" customWidth="1"/>
    <col min="9481" max="9481" width="11.44140625" style="808"/>
    <col min="9482" max="9482" width="19.33203125" style="808" customWidth="1"/>
    <col min="9483" max="9483" width="19.6640625" style="808" customWidth="1"/>
    <col min="9484" max="9484" width="14.44140625" style="808" customWidth="1"/>
    <col min="9485" max="9485" width="18.44140625" style="808" customWidth="1"/>
    <col min="9486" max="9486" width="11.44140625" style="808"/>
    <col min="9487" max="9487" width="17.44140625" style="808" customWidth="1"/>
    <col min="9488" max="9728" width="11.44140625" style="808"/>
    <col min="9729" max="9729" width="20.33203125" style="808" customWidth="1"/>
    <col min="9730" max="9730" width="7.33203125" style="808" customWidth="1"/>
    <col min="9731" max="9731" width="51.44140625" style="808" customWidth="1"/>
    <col min="9732" max="9732" width="23.44140625" style="808" customWidth="1"/>
    <col min="9733" max="9733" width="19.44140625" style="808" customWidth="1"/>
    <col min="9734" max="9734" width="20" style="808" customWidth="1"/>
    <col min="9735" max="9735" width="25.109375" style="808" customWidth="1"/>
    <col min="9736" max="9736" width="4.44140625" style="808" customWidth="1"/>
    <col min="9737" max="9737" width="11.44140625" style="808"/>
    <col min="9738" max="9738" width="19.33203125" style="808" customWidth="1"/>
    <col min="9739" max="9739" width="19.6640625" style="808" customWidth="1"/>
    <col min="9740" max="9740" width="14.44140625" style="808" customWidth="1"/>
    <col min="9741" max="9741" width="18.44140625" style="808" customWidth="1"/>
    <col min="9742" max="9742" width="11.44140625" style="808"/>
    <col min="9743" max="9743" width="17.44140625" style="808" customWidth="1"/>
    <col min="9744" max="9984" width="11.44140625" style="808"/>
    <col min="9985" max="9985" width="20.33203125" style="808" customWidth="1"/>
    <col min="9986" max="9986" width="7.33203125" style="808" customWidth="1"/>
    <col min="9987" max="9987" width="51.44140625" style="808" customWidth="1"/>
    <col min="9988" max="9988" width="23.44140625" style="808" customWidth="1"/>
    <col min="9989" max="9989" width="19.44140625" style="808" customWidth="1"/>
    <col min="9990" max="9990" width="20" style="808" customWidth="1"/>
    <col min="9991" max="9991" width="25.109375" style="808" customWidth="1"/>
    <col min="9992" max="9992" width="4.44140625" style="808" customWidth="1"/>
    <col min="9993" max="9993" width="11.44140625" style="808"/>
    <col min="9994" max="9994" width="19.33203125" style="808" customWidth="1"/>
    <col min="9995" max="9995" width="19.6640625" style="808" customWidth="1"/>
    <col min="9996" max="9996" width="14.44140625" style="808" customWidth="1"/>
    <col min="9997" max="9997" width="18.44140625" style="808" customWidth="1"/>
    <col min="9998" max="9998" width="11.44140625" style="808"/>
    <col min="9999" max="9999" width="17.44140625" style="808" customWidth="1"/>
    <col min="10000" max="10240" width="11.44140625" style="808"/>
    <col min="10241" max="10241" width="20.33203125" style="808" customWidth="1"/>
    <col min="10242" max="10242" width="7.33203125" style="808" customWidth="1"/>
    <col min="10243" max="10243" width="51.44140625" style="808" customWidth="1"/>
    <col min="10244" max="10244" width="23.44140625" style="808" customWidth="1"/>
    <col min="10245" max="10245" width="19.44140625" style="808" customWidth="1"/>
    <col min="10246" max="10246" width="20" style="808" customWidth="1"/>
    <col min="10247" max="10247" width="25.109375" style="808" customWidth="1"/>
    <col min="10248" max="10248" width="4.44140625" style="808" customWidth="1"/>
    <col min="10249" max="10249" width="11.44140625" style="808"/>
    <col min="10250" max="10250" width="19.33203125" style="808" customWidth="1"/>
    <col min="10251" max="10251" width="19.6640625" style="808" customWidth="1"/>
    <col min="10252" max="10252" width="14.44140625" style="808" customWidth="1"/>
    <col min="10253" max="10253" width="18.44140625" style="808" customWidth="1"/>
    <col min="10254" max="10254" width="11.44140625" style="808"/>
    <col min="10255" max="10255" width="17.44140625" style="808" customWidth="1"/>
    <col min="10256" max="10496" width="11.44140625" style="808"/>
    <col min="10497" max="10497" width="20.33203125" style="808" customWidth="1"/>
    <col min="10498" max="10498" width="7.33203125" style="808" customWidth="1"/>
    <col min="10499" max="10499" width="51.44140625" style="808" customWidth="1"/>
    <col min="10500" max="10500" width="23.44140625" style="808" customWidth="1"/>
    <col min="10501" max="10501" width="19.44140625" style="808" customWidth="1"/>
    <col min="10502" max="10502" width="20" style="808" customWidth="1"/>
    <col min="10503" max="10503" width="25.109375" style="808" customWidth="1"/>
    <col min="10504" max="10504" width="4.44140625" style="808" customWidth="1"/>
    <col min="10505" max="10505" width="11.44140625" style="808"/>
    <col min="10506" max="10506" width="19.33203125" style="808" customWidth="1"/>
    <col min="10507" max="10507" width="19.6640625" style="808" customWidth="1"/>
    <col min="10508" max="10508" width="14.44140625" style="808" customWidth="1"/>
    <col min="10509" max="10509" width="18.44140625" style="808" customWidth="1"/>
    <col min="10510" max="10510" width="11.44140625" style="808"/>
    <col min="10511" max="10511" width="17.44140625" style="808" customWidth="1"/>
    <col min="10512" max="10752" width="11.44140625" style="808"/>
    <col min="10753" max="10753" width="20.33203125" style="808" customWidth="1"/>
    <col min="10754" max="10754" width="7.33203125" style="808" customWidth="1"/>
    <col min="10755" max="10755" width="51.44140625" style="808" customWidth="1"/>
    <col min="10756" max="10756" width="23.44140625" style="808" customWidth="1"/>
    <col min="10757" max="10757" width="19.44140625" style="808" customWidth="1"/>
    <col min="10758" max="10758" width="20" style="808" customWidth="1"/>
    <col min="10759" max="10759" width="25.109375" style="808" customWidth="1"/>
    <col min="10760" max="10760" width="4.44140625" style="808" customWidth="1"/>
    <col min="10761" max="10761" width="11.44140625" style="808"/>
    <col min="10762" max="10762" width="19.33203125" style="808" customWidth="1"/>
    <col min="10763" max="10763" width="19.6640625" style="808" customWidth="1"/>
    <col min="10764" max="10764" width="14.44140625" style="808" customWidth="1"/>
    <col min="10765" max="10765" width="18.44140625" style="808" customWidth="1"/>
    <col min="10766" max="10766" width="11.44140625" style="808"/>
    <col min="10767" max="10767" width="17.44140625" style="808" customWidth="1"/>
    <col min="10768" max="11008" width="11.44140625" style="808"/>
    <col min="11009" max="11009" width="20.33203125" style="808" customWidth="1"/>
    <col min="11010" max="11010" width="7.33203125" style="808" customWidth="1"/>
    <col min="11011" max="11011" width="51.44140625" style="808" customWidth="1"/>
    <col min="11012" max="11012" width="23.44140625" style="808" customWidth="1"/>
    <col min="11013" max="11013" width="19.44140625" style="808" customWidth="1"/>
    <col min="11014" max="11014" width="20" style="808" customWidth="1"/>
    <col min="11015" max="11015" width="25.109375" style="808" customWidth="1"/>
    <col min="11016" max="11016" width="4.44140625" style="808" customWidth="1"/>
    <col min="11017" max="11017" width="11.44140625" style="808"/>
    <col min="11018" max="11018" width="19.33203125" style="808" customWidth="1"/>
    <col min="11019" max="11019" width="19.6640625" style="808" customWidth="1"/>
    <col min="11020" max="11020" width="14.44140625" style="808" customWidth="1"/>
    <col min="11021" max="11021" width="18.44140625" style="808" customWidth="1"/>
    <col min="11022" max="11022" width="11.44140625" style="808"/>
    <col min="11023" max="11023" width="17.44140625" style="808" customWidth="1"/>
    <col min="11024" max="11264" width="11.44140625" style="808"/>
    <col min="11265" max="11265" width="20.33203125" style="808" customWidth="1"/>
    <col min="11266" max="11266" width="7.33203125" style="808" customWidth="1"/>
    <col min="11267" max="11267" width="51.44140625" style="808" customWidth="1"/>
    <col min="11268" max="11268" width="23.44140625" style="808" customWidth="1"/>
    <col min="11269" max="11269" width="19.44140625" style="808" customWidth="1"/>
    <col min="11270" max="11270" width="20" style="808" customWidth="1"/>
    <col min="11271" max="11271" width="25.109375" style="808" customWidth="1"/>
    <col min="11272" max="11272" width="4.44140625" style="808" customWidth="1"/>
    <col min="11273" max="11273" width="11.44140625" style="808"/>
    <col min="11274" max="11274" width="19.33203125" style="808" customWidth="1"/>
    <col min="11275" max="11275" width="19.6640625" style="808" customWidth="1"/>
    <col min="11276" max="11276" width="14.44140625" style="808" customWidth="1"/>
    <col min="11277" max="11277" width="18.44140625" style="808" customWidth="1"/>
    <col min="11278" max="11278" width="11.44140625" style="808"/>
    <col min="11279" max="11279" width="17.44140625" style="808" customWidth="1"/>
    <col min="11280" max="11520" width="11.44140625" style="808"/>
    <col min="11521" max="11521" width="20.33203125" style="808" customWidth="1"/>
    <col min="11522" max="11522" width="7.33203125" style="808" customWidth="1"/>
    <col min="11523" max="11523" width="51.44140625" style="808" customWidth="1"/>
    <col min="11524" max="11524" width="23.44140625" style="808" customWidth="1"/>
    <col min="11525" max="11525" width="19.44140625" style="808" customWidth="1"/>
    <col min="11526" max="11526" width="20" style="808" customWidth="1"/>
    <col min="11527" max="11527" width="25.109375" style="808" customWidth="1"/>
    <col min="11528" max="11528" width="4.44140625" style="808" customWidth="1"/>
    <col min="11529" max="11529" width="11.44140625" style="808"/>
    <col min="11530" max="11530" width="19.33203125" style="808" customWidth="1"/>
    <col min="11531" max="11531" width="19.6640625" style="808" customWidth="1"/>
    <col min="11532" max="11532" width="14.44140625" style="808" customWidth="1"/>
    <col min="11533" max="11533" width="18.44140625" style="808" customWidth="1"/>
    <col min="11534" max="11534" width="11.44140625" style="808"/>
    <col min="11535" max="11535" width="17.44140625" style="808" customWidth="1"/>
    <col min="11536" max="11776" width="11.44140625" style="808"/>
    <col min="11777" max="11777" width="20.33203125" style="808" customWidth="1"/>
    <col min="11778" max="11778" width="7.33203125" style="808" customWidth="1"/>
    <col min="11779" max="11779" width="51.44140625" style="808" customWidth="1"/>
    <col min="11780" max="11780" width="23.44140625" style="808" customWidth="1"/>
    <col min="11781" max="11781" width="19.44140625" style="808" customWidth="1"/>
    <col min="11782" max="11782" width="20" style="808" customWidth="1"/>
    <col min="11783" max="11783" width="25.109375" style="808" customWidth="1"/>
    <col min="11784" max="11784" width="4.44140625" style="808" customWidth="1"/>
    <col min="11785" max="11785" width="11.44140625" style="808"/>
    <col min="11786" max="11786" width="19.33203125" style="808" customWidth="1"/>
    <col min="11787" max="11787" width="19.6640625" style="808" customWidth="1"/>
    <col min="11788" max="11788" width="14.44140625" style="808" customWidth="1"/>
    <col min="11789" max="11789" width="18.44140625" style="808" customWidth="1"/>
    <col min="11790" max="11790" width="11.44140625" style="808"/>
    <col min="11791" max="11791" width="17.44140625" style="808" customWidth="1"/>
    <col min="11792" max="12032" width="11.44140625" style="808"/>
    <col min="12033" max="12033" width="20.33203125" style="808" customWidth="1"/>
    <col min="12034" max="12034" width="7.33203125" style="808" customWidth="1"/>
    <col min="12035" max="12035" width="51.44140625" style="808" customWidth="1"/>
    <col min="12036" max="12036" width="23.44140625" style="808" customWidth="1"/>
    <col min="12037" max="12037" width="19.44140625" style="808" customWidth="1"/>
    <col min="12038" max="12038" width="20" style="808" customWidth="1"/>
    <col min="12039" max="12039" width="25.109375" style="808" customWidth="1"/>
    <col min="12040" max="12040" width="4.44140625" style="808" customWidth="1"/>
    <col min="12041" max="12041" width="11.44140625" style="808"/>
    <col min="12042" max="12042" width="19.33203125" style="808" customWidth="1"/>
    <col min="12043" max="12043" width="19.6640625" style="808" customWidth="1"/>
    <col min="12044" max="12044" width="14.44140625" style="808" customWidth="1"/>
    <col min="12045" max="12045" width="18.44140625" style="808" customWidth="1"/>
    <col min="12046" max="12046" width="11.44140625" style="808"/>
    <col min="12047" max="12047" width="17.44140625" style="808" customWidth="1"/>
    <col min="12048" max="12288" width="11.44140625" style="808"/>
    <col min="12289" max="12289" width="20.33203125" style="808" customWidth="1"/>
    <col min="12290" max="12290" width="7.33203125" style="808" customWidth="1"/>
    <col min="12291" max="12291" width="51.44140625" style="808" customWidth="1"/>
    <col min="12292" max="12292" width="23.44140625" style="808" customWidth="1"/>
    <col min="12293" max="12293" width="19.44140625" style="808" customWidth="1"/>
    <col min="12294" max="12294" width="20" style="808" customWidth="1"/>
    <col min="12295" max="12295" width="25.109375" style="808" customWidth="1"/>
    <col min="12296" max="12296" width="4.44140625" style="808" customWidth="1"/>
    <col min="12297" max="12297" width="11.44140625" style="808"/>
    <col min="12298" max="12298" width="19.33203125" style="808" customWidth="1"/>
    <col min="12299" max="12299" width="19.6640625" style="808" customWidth="1"/>
    <col min="12300" max="12300" width="14.44140625" style="808" customWidth="1"/>
    <col min="12301" max="12301" width="18.44140625" style="808" customWidth="1"/>
    <col min="12302" max="12302" width="11.44140625" style="808"/>
    <col min="12303" max="12303" width="17.44140625" style="808" customWidth="1"/>
    <col min="12304" max="12544" width="11.44140625" style="808"/>
    <col min="12545" max="12545" width="20.33203125" style="808" customWidth="1"/>
    <col min="12546" max="12546" width="7.33203125" style="808" customWidth="1"/>
    <col min="12547" max="12547" width="51.44140625" style="808" customWidth="1"/>
    <col min="12548" max="12548" width="23.44140625" style="808" customWidth="1"/>
    <col min="12549" max="12549" width="19.44140625" style="808" customWidth="1"/>
    <col min="12550" max="12550" width="20" style="808" customWidth="1"/>
    <col min="12551" max="12551" width="25.109375" style="808" customWidth="1"/>
    <col min="12552" max="12552" width="4.44140625" style="808" customWidth="1"/>
    <col min="12553" max="12553" width="11.44140625" style="808"/>
    <col min="12554" max="12554" width="19.33203125" style="808" customWidth="1"/>
    <col min="12555" max="12555" width="19.6640625" style="808" customWidth="1"/>
    <col min="12556" max="12556" width="14.44140625" style="808" customWidth="1"/>
    <col min="12557" max="12557" width="18.44140625" style="808" customWidth="1"/>
    <col min="12558" max="12558" width="11.44140625" style="808"/>
    <col min="12559" max="12559" width="17.44140625" style="808" customWidth="1"/>
    <col min="12560" max="12800" width="11.44140625" style="808"/>
    <col min="12801" max="12801" width="20.33203125" style="808" customWidth="1"/>
    <col min="12802" max="12802" width="7.33203125" style="808" customWidth="1"/>
    <col min="12803" max="12803" width="51.44140625" style="808" customWidth="1"/>
    <col min="12804" max="12804" width="23.44140625" style="808" customWidth="1"/>
    <col min="12805" max="12805" width="19.44140625" style="808" customWidth="1"/>
    <col min="12806" max="12806" width="20" style="808" customWidth="1"/>
    <col min="12807" max="12807" width="25.109375" style="808" customWidth="1"/>
    <col min="12808" max="12808" width="4.44140625" style="808" customWidth="1"/>
    <col min="12809" max="12809" width="11.44140625" style="808"/>
    <col min="12810" max="12810" width="19.33203125" style="808" customWidth="1"/>
    <col min="12811" max="12811" width="19.6640625" style="808" customWidth="1"/>
    <col min="12812" max="12812" width="14.44140625" style="808" customWidth="1"/>
    <col min="12813" max="12813" width="18.44140625" style="808" customWidth="1"/>
    <col min="12814" max="12814" width="11.44140625" style="808"/>
    <col min="12815" max="12815" width="17.44140625" style="808" customWidth="1"/>
    <col min="12816" max="13056" width="11.44140625" style="808"/>
    <col min="13057" max="13057" width="20.33203125" style="808" customWidth="1"/>
    <col min="13058" max="13058" width="7.33203125" style="808" customWidth="1"/>
    <col min="13059" max="13059" width="51.44140625" style="808" customWidth="1"/>
    <col min="13060" max="13060" width="23.44140625" style="808" customWidth="1"/>
    <col min="13061" max="13061" width="19.44140625" style="808" customWidth="1"/>
    <col min="13062" max="13062" width="20" style="808" customWidth="1"/>
    <col min="13063" max="13063" width="25.109375" style="808" customWidth="1"/>
    <col min="13064" max="13064" width="4.44140625" style="808" customWidth="1"/>
    <col min="13065" max="13065" width="11.44140625" style="808"/>
    <col min="13066" max="13066" width="19.33203125" style="808" customWidth="1"/>
    <col min="13067" max="13067" width="19.6640625" style="808" customWidth="1"/>
    <col min="13068" max="13068" width="14.44140625" style="808" customWidth="1"/>
    <col min="13069" max="13069" width="18.44140625" style="808" customWidth="1"/>
    <col min="13070" max="13070" width="11.44140625" style="808"/>
    <col min="13071" max="13071" width="17.44140625" style="808" customWidth="1"/>
    <col min="13072" max="13312" width="11.44140625" style="808"/>
    <col min="13313" max="13313" width="20.33203125" style="808" customWidth="1"/>
    <col min="13314" max="13314" width="7.33203125" style="808" customWidth="1"/>
    <col min="13315" max="13315" width="51.44140625" style="808" customWidth="1"/>
    <col min="13316" max="13316" width="23.44140625" style="808" customWidth="1"/>
    <col min="13317" max="13317" width="19.44140625" style="808" customWidth="1"/>
    <col min="13318" max="13318" width="20" style="808" customWidth="1"/>
    <col min="13319" max="13319" width="25.109375" style="808" customWidth="1"/>
    <col min="13320" max="13320" width="4.44140625" style="808" customWidth="1"/>
    <col min="13321" max="13321" width="11.44140625" style="808"/>
    <col min="13322" max="13322" width="19.33203125" style="808" customWidth="1"/>
    <col min="13323" max="13323" width="19.6640625" style="808" customWidth="1"/>
    <col min="13324" max="13324" width="14.44140625" style="808" customWidth="1"/>
    <col min="13325" max="13325" width="18.44140625" style="808" customWidth="1"/>
    <col min="13326" max="13326" width="11.44140625" style="808"/>
    <col min="13327" max="13327" width="17.44140625" style="808" customWidth="1"/>
    <col min="13328" max="13568" width="11.44140625" style="808"/>
    <col min="13569" max="13569" width="20.33203125" style="808" customWidth="1"/>
    <col min="13570" max="13570" width="7.33203125" style="808" customWidth="1"/>
    <col min="13571" max="13571" width="51.44140625" style="808" customWidth="1"/>
    <col min="13572" max="13572" width="23.44140625" style="808" customWidth="1"/>
    <col min="13573" max="13573" width="19.44140625" style="808" customWidth="1"/>
    <col min="13574" max="13574" width="20" style="808" customWidth="1"/>
    <col min="13575" max="13575" width="25.109375" style="808" customWidth="1"/>
    <col min="13576" max="13576" width="4.44140625" style="808" customWidth="1"/>
    <col min="13577" max="13577" width="11.44140625" style="808"/>
    <col min="13578" max="13578" width="19.33203125" style="808" customWidth="1"/>
    <col min="13579" max="13579" width="19.6640625" style="808" customWidth="1"/>
    <col min="13580" max="13580" width="14.44140625" style="808" customWidth="1"/>
    <col min="13581" max="13581" width="18.44140625" style="808" customWidth="1"/>
    <col min="13582" max="13582" width="11.44140625" style="808"/>
    <col min="13583" max="13583" width="17.44140625" style="808" customWidth="1"/>
    <col min="13584" max="13824" width="11.44140625" style="808"/>
    <col min="13825" max="13825" width="20.33203125" style="808" customWidth="1"/>
    <col min="13826" max="13826" width="7.33203125" style="808" customWidth="1"/>
    <col min="13827" max="13827" width="51.44140625" style="808" customWidth="1"/>
    <col min="13828" max="13828" width="23.44140625" style="808" customWidth="1"/>
    <col min="13829" max="13829" width="19.44140625" style="808" customWidth="1"/>
    <col min="13830" max="13830" width="20" style="808" customWidth="1"/>
    <col min="13831" max="13831" width="25.109375" style="808" customWidth="1"/>
    <col min="13832" max="13832" width="4.44140625" style="808" customWidth="1"/>
    <col min="13833" max="13833" width="11.44140625" style="808"/>
    <col min="13834" max="13834" width="19.33203125" style="808" customWidth="1"/>
    <col min="13835" max="13835" width="19.6640625" style="808" customWidth="1"/>
    <col min="13836" max="13836" width="14.44140625" style="808" customWidth="1"/>
    <col min="13837" max="13837" width="18.44140625" style="808" customWidth="1"/>
    <col min="13838" max="13838" width="11.44140625" style="808"/>
    <col min="13839" max="13839" width="17.44140625" style="808" customWidth="1"/>
    <col min="13840" max="14080" width="11.44140625" style="808"/>
    <col min="14081" max="14081" width="20.33203125" style="808" customWidth="1"/>
    <col min="14082" max="14082" width="7.33203125" style="808" customWidth="1"/>
    <col min="14083" max="14083" width="51.44140625" style="808" customWidth="1"/>
    <col min="14084" max="14084" width="23.44140625" style="808" customWidth="1"/>
    <col min="14085" max="14085" width="19.44140625" style="808" customWidth="1"/>
    <col min="14086" max="14086" width="20" style="808" customWidth="1"/>
    <col min="14087" max="14087" width="25.109375" style="808" customWidth="1"/>
    <col min="14088" max="14088" width="4.44140625" style="808" customWidth="1"/>
    <col min="14089" max="14089" width="11.44140625" style="808"/>
    <col min="14090" max="14090" width="19.33203125" style="808" customWidth="1"/>
    <col min="14091" max="14091" width="19.6640625" style="808" customWidth="1"/>
    <col min="14092" max="14092" width="14.44140625" style="808" customWidth="1"/>
    <col min="14093" max="14093" width="18.44140625" style="808" customWidth="1"/>
    <col min="14094" max="14094" width="11.44140625" style="808"/>
    <col min="14095" max="14095" width="17.44140625" style="808" customWidth="1"/>
    <col min="14096" max="14336" width="11.44140625" style="808"/>
    <col min="14337" max="14337" width="20.33203125" style="808" customWidth="1"/>
    <col min="14338" max="14338" width="7.33203125" style="808" customWidth="1"/>
    <col min="14339" max="14339" width="51.44140625" style="808" customWidth="1"/>
    <col min="14340" max="14340" width="23.44140625" style="808" customWidth="1"/>
    <col min="14341" max="14341" width="19.44140625" style="808" customWidth="1"/>
    <col min="14342" max="14342" width="20" style="808" customWidth="1"/>
    <col min="14343" max="14343" width="25.109375" style="808" customWidth="1"/>
    <col min="14344" max="14344" width="4.44140625" style="808" customWidth="1"/>
    <col min="14345" max="14345" width="11.44140625" style="808"/>
    <col min="14346" max="14346" width="19.33203125" style="808" customWidth="1"/>
    <col min="14347" max="14347" width="19.6640625" style="808" customWidth="1"/>
    <col min="14348" max="14348" width="14.44140625" style="808" customWidth="1"/>
    <col min="14349" max="14349" width="18.44140625" style="808" customWidth="1"/>
    <col min="14350" max="14350" width="11.44140625" style="808"/>
    <col min="14351" max="14351" width="17.44140625" style="808" customWidth="1"/>
    <col min="14352" max="14592" width="11.44140625" style="808"/>
    <col min="14593" max="14593" width="20.33203125" style="808" customWidth="1"/>
    <col min="14594" max="14594" width="7.33203125" style="808" customWidth="1"/>
    <col min="14595" max="14595" width="51.44140625" style="808" customWidth="1"/>
    <col min="14596" max="14596" width="23.44140625" style="808" customWidth="1"/>
    <col min="14597" max="14597" width="19.44140625" style="808" customWidth="1"/>
    <col min="14598" max="14598" width="20" style="808" customWidth="1"/>
    <col min="14599" max="14599" width="25.109375" style="808" customWidth="1"/>
    <col min="14600" max="14600" width="4.44140625" style="808" customWidth="1"/>
    <col min="14601" max="14601" width="11.44140625" style="808"/>
    <col min="14602" max="14602" width="19.33203125" style="808" customWidth="1"/>
    <col min="14603" max="14603" width="19.6640625" style="808" customWidth="1"/>
    <col min="14604" max="14604" width="14.44140625" style="808" customWidth="1"/>
    <col min="14605" max="14605" width="18.44140625" style="808" customWidth="1"/>
    <col min="14606" max="14606" width="11.44140625" style="808"/>
    <col min="14607" max="14607" width="17.44140625" style="808" customWidth="1"/>
    <col min="14608" max="14848" width="11.44140625" style="808"/>
    <col min="14849" max="14849" width="20.33203125" style="808" customWidth="1"/>
    <col min="14850" max="14850" width="7.33203125" style="808" customWidth="1"/>
    <col min="14851" max="14851" width="51.44140625" style="808" customWidth="1"/>
    <col min="14852" max="14852" width="23.44140625" style="808" customWidth="1"/>
    <col min="14853" max="14853" width="19.44140625" style="808" customWidth="1"/>
    <col min="14854" max="14854" width="20" style="808" customWidth="1"/>
    <col min="14855" max="14855" width="25.109375" style="808" customWidth="1"/>
    <col min="14856" max="14856" width="4.44140625" style="808" customWidth="1"/>
    <col min="14857" max="14857" width="11.44140625" style="808"/>
    <col min="14858" max="14858" width="19.33203125" style="808" customWidth="1"/>
    <col min="14859" max="14859" width="19.6640625" style="808" customWidth="1"/>
    <col min="14860" max="14860" width="14.44140625" style="808" customWidth="1"/>
    <col min="14861" max="14861" width="18.44140625" style="808" customWidth="1"/>
    <col min="14862" max="14862" width="11.44140625" style="808"/>
    <col min="14863" max="14863" width="17.44140625" style="808" customWidth="1"/>
    <col min="14864" max="15104" width="11.44140625" style="808"/>
    <col min="15105" max="15105" width="20.33203125" style="808" customWidth="1"/>
    <col min="15106" max="15106" width="7.33203125" style="808" customWidth="1"/>
    <col min="15107" max="15107" width="51.44140625" style="808" customWidth="1"/>
    <col min="15108" max="15108" width="23.44140625" style="808" customWidth="1"/>
    <col min="15109" max="15109" width="19.44140625" style="808" customWidth="1"/>
    <col min="15110" max="15110" width="20" style="808" customWidth="1"/>
    <col min="15111" max="15111" width="25.109375" style="808" customWidth="1"/>
    <col min="15112" max="15112" width="4.44140625" style="808" customWidth="1"/>
    <col min="15113" max="15113" width="11.44140625" style="808"/>
    <col min="15114" max="15114" width="19.33203125" style="808" customWidth="1"/>
    <col min="15115" max="15115" width="19.6640625" style="808" customWidth="1"/>
    <col min="15116" max="15116" width="14.44140625" style="808" customWidth="1"/>
    <col min="15117" max="15117" width="18.44140625" style="808" customWidth="1"/>
    <col min="15118" max="15118" width="11.44140625" style="808"/>
    <col min="15119" max="15119" width="17.44140625" style="808" customWidth="1"/>
    <col min="15120" max="15360" width="11.44140625" style="808"/>
    <col min="15361" max="15361" width="20.33203125" style="808" customWidth="1"/>
    <col min="15362" max="15362" width="7.33203125" style="808" customWidth="1"/>
    <col min="15363" max="15363" width="51.44140625" style="808" customWidth="1"/>
    <col min="15364" max="15364" width="23.44140625" style="808" customWidth="1"/>
    <col min="15365" max="15365" width="19.44140625" style="808" customWidth="1"/>
    <col min="15366" max="15366" width="20" style="808" customWidth="1"/>
    <col min="15367" max="15367" width="25.109375" style="808" customWidth="1"/>
    <col min="15368" max="15368" width="4.44140625" style="808" customWidth="1"/>
    <col min="15369" max="15369" width="11.44140625" style="808"/>
    <col min="15370" max="15370" width="19.33203125" style="808" customWidth="1"/>
    <col min="15371" max="15371" width="19.6640625" style="808" customWidth="1"/>
    <col min="15372" max="15372" width="14.44140625" style="808" customWidth="1"/>
    <col min="15373" max="15373" width="18.44140625" style="808" customWidth="1"/>
    <col min="15374" max="15374" width="11.44140625" style="808"/>
    <col min="15375" max="15375" width="17.44140625" style="808" customWidth="1"/>
    <col min="15376" max="15616" width="11.44140625" style="808"/>
    <col min="15617" max="15617" width="20.33203125" style="808" customWidth="1"/>
    <col min="15618" max="15618" width="7.33203125" style="808" customWidth="1"/>
    <col min="15619" max="15619" width="51.44140625" style="808" customWidth="1"/>
    <col min="15620" max="15620" width="23.44140625" style="808" customWidth="1"/>
    <col min="15621" max="15621" width="19.44140625" style="808" customWidth="1"/>
    <col min="15622" max="15622" width="20" style="808" customWidth="1"/>
    <col min="15623" max="15623" width="25.109375" style="808" customWidth="1"/>
    <col min="15624" max="15624" width="4.44140625" style="808" customWidth="1"/>
    <col min="15625" max="15625" width="11.44140625" style="808"/>
    <col min="15626" max="15626" width="19.33203125" style="808" customWidth="1"/>
    <col min="15627" max="15627" width="19.6640625" style="808" customWidth="1"/>
    <col min="15628" max="15628" width="14.44140625" style="808" customWidth="1"/>
    <col min="15629" max="15629" width="18.44140625" style="808" customWidth="1"/>
    <col min="15630" max="15630" width="11.44140625" style="808"/>
    <col min="15631" max="15631" width="17.44140625" style="808" customWidth="1"/>
    <col min="15632" max="15872" width="11.44140625" style="808"/>
    <col min="15873" max="15873" width="20.33203125" style="808" customWidth="1"/>
    <col min="15874" max="15874" width="7.33203125" style="808" customWidth="1"/>
    <col min="15875" max="15875" width="51.44140625" style="808" customWidth="1"/>
    <col min="15876" max="15876" width="23.44140625" style="808" customWidth="1"/>
    <col min="15877" max="15877" width="19.44140625" style="808" customWidth="1"/>
    <col min="15878" max="15878" width="20" style="808" customWidth="1"/>
    <col min="15879" max="15879" width="25.109375" style="808" customWidth="1"/>
    <col min="15880" max="15880" width="4.44140625" style="808" customWidth="1"/>
    <col min="15881" max="15881" width="11.44140625" style="808"/>
    <col min="15882" max="15882" width="19.33203125" style="808" customWidth="1"/>
    <col min="15883" max="15883" width="19.6640625" style="808" customWidth="1"/>
    <col min="15884" max="15884" width="14.44140625" style="808" customWidth="1"/>
    <col min="15885" max="15885" width="18.44140625" style="808" customWidth="1"/>
    <col min="15886" max="15886" width="11.44140625" style="808"/>
    <col min="15887" max="15887" width="17.44140625" style="808" customWidth="1"/>
    <col min="15888" max="16128" width="11.44140625" style="808"/>
    <col min="16129" max="16129" width="20.33203125" style="808" customWidth="1"/>
    <col min="16130" max="16130" width="7.33203125" style="808" customWidth="1"/>
    <col min="16131" max="16131" width="51.44140625" style="808" customWidth="1"/>
    <col min="16132" max="16132" width="23.44140625" style="808" customWidth="1"/>
    <col min="16133" max="16133" width="19.44140625" style="808" customWidth="1"/>
    <col min="16134" max="16134" width="20" style="808" customWidth="1"/>
    <col min="16135" max="16135" width="25.109375" style="808" customWidth="1"/>
    <col min="16136" max="16136" width="4.44140625" style="808" customWidth="1"/>
    <col min="16137" max="16137" width="11.44140625" style="808"/>
    <col min="16138" max="16138" width="19.33203125" style="808" customWidth="1"/>
    <col min="16139" max="16139" width="19.6640625" style="808" customWidth="1"/>
    <col min="16140" max="16140" width="14.44140625" style="808" customWidth="1"/>
    <col min="16141" max="16141" width="18.44140625" style="808" customWidth="1"/>
    <col min="16142" max="16142" width="11.44140625" style="808"/>
    <col min="16143" max="16143" width="17.44140625" style="808" customWidth="1"/>
    <col min="16144" max="16384" width="11.44140625" style="808"/>
  </cols>
  <sheetData>
    <row r="1" spans="1:11" x14ac:dyDescent="0.3">
      <c r="A1" s="1019" t="s">
        <v>1</v>
      </c>
      <c r="B1" s="1020"/>
      <c r="C1" s="1020"/>
      <c r="D1" s="1020"/>
      <c r="E1" s="1020"/>
      <c r="F1" s="1020"/>
      <c r="G1" s="1021"/>
    </row>
    <row r="2" spans="1:11" x14ac:dyDescent="0.3">
      <c r="A2" s="929" t="s">
        <v>2</v>
      </c>
      <c r="B2" s="930"/>
      <c r="C2" s="930"/>
      <c r="D2" s="930"/>
      <c r="E2" s="930"/>
      <c r="F2" s="930"/>
      <c r="G2" s="931"/>
    </row>
    <row r="3" spans="1:11" x14ac:dyDescent="0.3">
      <c r="A3" s="809"/>
      <c r="G3" s="804"/>
    </row>
    <row r="4" spans="1:11" ht="12.75" customHeight="1" x14ac:dyDescent="0.3">
      <c r="A4" s="933" t="s">
        <v>0</v>
      </c>
      <c r="G4" s="804"/>
    </row>
    <row r="5" spans="1:11" ht="34.5" hidden="1" customHeight="1" x14ac:dyDescent="0.3">
      <c r="A5" s="809"/>
      <c r="G5" s="934"/>
    </row>
    <row r="6" spans="1:11" x14ac:dyDescent="0.3">
      <c r="A6" s="809" t="s">
        <v>3</v>
      </c>
      <c r="C6" s="808" t="s">
        <v>4</v>
      </c>
      <c r="E6" s="1017" t="s">
        <v>5</v>
      </c>
      <c r="F6" s="806" t="s">
        <v>350</v>
      </c>
      <c r="G6" s="804" t="s">
        <v>197</v>
      </c>
    </row>
    <row r="7" spans="1:11" ht="5.25" customHeight="1" thickBot="1" x14ac:dyDescent="0.35">
      <c r="A7" s="809"/>
      <c r="D7" s="808"/>
      <c r="E7" s="1099"/>
      <c r="F7" s="808"/>
      <c r="G7" s="1100"/>
    </row>
    <row r="8" spans="1:11" s="932" customFormat="1" ht="57.75" customHeight="1" thickBot="1" x14ac:dyDescent="0.35">
      <c r="A8" s="944" t="s">
        <v>351</v>
      </c>
      <c r="B8" s="945"/>
      <c r="C8" s="945" t="s">
        <v>352</v>
      </c>
      <c r="D8" s="1101" t="s">
        <v>8</v>
      </c>
      <c r="E8" s="1102" t="s">
        <v>9</v>
      </c>
      <c r="F8" s="1101" t="s">
        <v>10</v>
      </c>
      <c r="G8" s="1103" t="s">
        <v>11</v>
      </c>
    </row>
    <row r="9" spans="1:11" ht="16.2" thickBot="1" x14ac:dyDescent="0.35">
      <c r="A9" s="949" t="s">
        <v>12</v>
      </c>
      <c r="B9" s="950"/>
      <c r="C9" s="951" t="s">
        <v>13</v>
      </c>
      <c r="D9" s="1104">
        <f>+D10+D36+D82</f>
        <v>3785909847.0299997</v>
      </c>
      <c r="E9" s="1105">
        <f>+E10+E36+E82</f>
        <v>0</v>
      </c>
      <c r="F9" s="1106">
        <f>+D9-E9</f>
        <v>3785909847.0299997</v>
      </c>
      <c r="G9" s="1107">
        <f>+G10+G36+G82</f>
        <v>3784485831.0299997</v>
      </c>
      <c r="J9" s="1022"/>
      <c r="K9" s="1022"/>
    </row>
    <row r="10" spans="1:11" s="932" customFormat="1" ht="15.6" x14ac:dyDescent="0.3">
      <c r="A10" s="993">
        <v>1</v>
      </c>
      <c r="B10" s="994"/>
      <c r="C10" s="1108" t="s">
        <v>14</v>
      </c>
      <c r="D10" s="998">
        <f>+D11</f>
        <v>799877804</v>
      </c>
      <c r="E10" s="997">
        <f>+E11</f>
        <v>0</v>
      </c>
      <c r="F10" s="998">
        <f>+D10-E10</f>
        <v>799877804</v>
      </c>
      <c r="G10" s="1109">
        <f>+G11</f>
        <v>799877804</v>
      </c>
      <c r="J10" s="1110"/>
      <c r="K10" s="1110"/>
    </row>
    <row r="11" spans="1:11" s="932" customFormat="1" ht="15.6" x14ac:dyDescent="0.3">
      <c r="A11" s="964">
        <v>10</v>
      </c>
      <c r="B11" s="965"/>
      <c r="C11" s="1111" t="s">
        <v>14</v>
      </c>
      <c r="D11" s="967">
        <f>+D12+D15+D18</f>
        <v>799877804</v>
      </c>
      <c r="E11" s="968">
        <f>+E12+E15+E18</f>
        <v>0</v>
      </c>
      <c r="F11" s="967">
        <f>+D11-E11</f>
        <v>799877804</v>
      </c>
      <c r="G11" s="1040">
        <f>+G12+G15+G18</f>
        <v>799877804</v>
      </c>
      <c r="J11" s="1110"/>
    </row>
    <row r="12" spans="1:11" s="932" customFormat="1" ht="18" customHeight="1" x14ac:dyDescent="0.3">
      <c r="A12" s="964">
        <v>101</v>
      </c>
      <c r="B12" s="965"/>
      <c r="C12" s="1111" t="s">
        <v>15</v>
      </c>
      <c r="D12" s="967">
        <f>+D13</f>
        <v>26134973</v>
      </c>
      <c r="E12" s="968">
        <f>+E13</f>
        <v>0</v>
      </c>
      <c r="F12" s="967">
        <f>+D12-E12</f>
        <v>26134973</v>
      </c>
      <c r="G12" s="1040">
        <f>+G13</f>
        <v>26134973</v>
      </c>
      <c r="J12" s="1110"/>
    </row>
    <row r="13" spans="1:11" s="932" customFormat="1" ht="15.6" x14ac:dyDescent="0.3">
      <c r="A13" s="964">
        <v>1011</v>
      </c>
      <c r="B13" s="965"/>
      <c r="C13" s="1111" t="s">
        <v>16</v>
      </c>
      <c r="D13" s="967">
        <f>+D14</f>
        <v>26134973</v>
      </c>
      <c r="E13" s="968">
        <f>+E14</f>
        <v>0</v>
      </c>
      <c r="F13" s="967">
        <f>+D13-E13</f>
        <v>26134973</v>
      </c>
      <c r="G13" s="1040">
        <f>+G14</f>
        <v>26134973</v>
      </c>
      <c r="J13" s="1110"/>
    </row>
    <row r="14" spans="1:11" ht="15.6" x14ac:dyDescent="0.3">
      <c r="A14" s="971">
        <v>10111</v>
      </c>
      <c r="B14" s="972">
        <v>20</v>
      </c>
      <c r="C14" s="973" t="s">
        <v>17</v>
      </c>
      <c r="D14" s="975">
        <v>26134973</v>
      </c>
      <c r="E14" s="1112">
        <v>0</v>
      </c>
      <c r="F14" s="975">
        <f t="shared" ref="F14:F27" si="0">+D14-E14</f>
        <v>26134973</v>
      </c>
      <c r="G14" s="979">
        <v>26134973</v>
      </c>
      <c r="J14" s="1113"/>
    </row>
    <row r="15" spans="1:11" s="932" customFormat="1" ht="15.6" x14ac:dyDescent="0.3">
      <c r="A15" s="964">
        <v>102</v>
      </c>
      <c r="B15" s="965"/>
      <c r="C15" s="1111" t="s">
        <v>31</v>
      </c>
      <c r="D15" s="967">
        <f>+D16+D17</f>
        <v>178809431</v>
      </c>
      <c r="E15" s="968">
        <f>+E16+E17</f>
        <v>0</v>
      </c>
      <c r="F15" s="967">
        <f>+D15-E15</f>
        <v>178809431</v>
      </c>
      <c r="G15" s="1040">
        <f>+G16+G17</f>
        <v>178809431</v>
      </c>
      <c r="J15" s="1110"/>
    </row>
    <row r="16" spans="1:11" ht="15.6" x14ac:dyDescent="0.3">
      <c r="A16" s="971">
        <v>10212</v>
      </c>
      <c r="B16" s="972">
        <v>20</v>
      </c>
      <c r="C16" s="973" t="s">
        <v>32</v>
      </c>
      <c r="D16" s="975">
        <v>250877</v>
      </c>
      <c r="E16" s="1112">
        <v>0</v>
      </c>
      <c r="F16" s="975">
        <f t="shared" si="0"/>
        <v>250877</v>
      </c>
      <c r="G16" s="979">
        <v>250877</v>
      </c>
      <c r="J16" s="1113"/>
    </row>
    <row r="17" spans="1:10" ht="15.6" x14ac:dyDescent="0.3">
      <c r="A17" s="971">
        <v>10214</v>
      </c>
      <c r="B17" s="972">
        <v>20</v>
      </c>
      <c r="C17" s="973" t="s">
        <v>33</v>
      </c>
      <c r="D17" s="975">
        <v>178558554</v>
      </c>
      <c r="E17" s="1112">
        <v>0</v>
      </c>
      <c r="F17" s="975">
        <f t="shared" si="0"/>
        <v>178558554</v>
      </c>
      <c r="G17" s="979">
        <v>178558554</v>
      </c>
      <c r="J17" s="1113"/>
    </row>
    <row r="18" spans="1:10" s="932" customFormat="1" ht="31.2" x14ac:dyDescent="0.3">
      <c r="A18" s="964">
        <v>105</v>
      </c>
      <c r="B18" s="965"/>
      <c r="C18" s="1000" t="s">
        <v>34</v>
      </c>
      <c r="D18" s="967">
        <f>+D19+D23+D26+D27</f>
        <v>594933400</v>
      </c>
      <c r="E18" s="968">
        <f>+E19+E23+E26+E27</f>
        <v>0</v>
      </c>
      <c r="F18" s="967">
        <f t="shared" si="0"/>
        <v>594933400</v>
      </c>
      <c r="G18" s="1040">
        <f>+G19+G23+G26+G27</f>
        <v>594933400</v>
      </c>
      <c r="J18" s="1110"/>
    </row>
    <row r="19" spans="1:10" s="932" customFormat="1" ht="15.6" x14ac:dyDescent="0.3">
      <c r="A19" s="964">
        <v>1051</v>
      </c>
      <c r="B19" s="965"/>
      <c r="C19" s="1000" t="s">
        <v>35</v>
      </c>
      <c r="D19" s="967">
        <f>+D20+D21+D22</f>
        <v>382819200</v>
      </c>
      <c r="E19" s="968">
        <f>+E20+E21+E22</f>
        <v>0</v>
      </c>
      <c r="F19" s="967">
        <f t="shared" si="0"/>
        <v>382819200</v>
      </c>
      <c r="G19" s="1040">
        <f>+G20+G21+G22</f>
        <v>382819200</v>
      </c>
      <c r="J19" s="1110"/>
    </row>
    <row r="20" spans="1:10" ht="15.6" x14ac:dyDescent="0.3">
      <c r="A20" s="971">
        <v>10511</v>
      </c>
      <c r="B20" s="972">
        <v>20</v>
      </c>
      <c r="C20" s="973" t="s">
        <v>36</v>
      </c>
      <c r="D20" s="975">
        <v>79008700</v>
      </c>
      <c r="E20" s="1112">
        <v>0</v>
      </c>
      <c r="F20" s="975">
        <f t="shared" si="0"/>
        <v>79008700</v>
      </c>
      <c r="G20" s="979">
        <v>79008700</v>
      </c>
      <c r="J20" s="1113"/>
    </row>
    <row r="21" spans="1:10" ht="15.6" x14ac:dyDescent="0.3">
      <c r="A21" s="971">
        <v>10513</v>
      </c>
      <c r="B21" s="972">
        <v>20</v>
      </c>
      <c r="C21" s="973" t="s">
        <v>37</v>
      </c>
      <c r="D21" s="975">
        <v>134377500</v>
      </c>
      <c r="E21" s="1112">
        <v>0</v>
      </c>
      <c r="F21" s="975">
        <f t="shared" si="0"/>
        <v>134377500</v>
      </c>
      <c r="G21" s="979">
        <v>134377500</v>
      </c>
      <c r="J21" s="1113"/>
    </row>
    <row r="22" spans="1:10" ht="15.6" x14ac:dyDescent="0.3">
      <c r="A22" s="971">
        <v>10514</v>
      </c>
      <c r="B22" s="972">
        <v>20</v>
      </c>
      <c r="C22" s="973" t="s">
        <v>38</v>
      </c>
      <c r="D22" s="975">
        <v>169433000</v>
      </c>
      <c r="E22" s="1112">
        <v>0</v>
      </c>
      <c r="F22" s="975">
        <f t="shared" si="0"/>
        <v>169433000</v>
      </c>
      <c r="G22" s="979">
        <v>169433000</v>
      </c>
      <c r="J22" s="1113"/>
    </row>
    <row r="23" spans="1:10" s="932" customFormat="1" ht="15.6" x14ac:dyDescent="0.3">
      <c r="A23" s="964">
        <v>1052</v>
      </c>
      <c r="B23" s="965"/>
      <c r="C23" s="1000" t="s">
        <v>39</v>
      </c>
      <c r="D23" s="967">
        <f>+D24+D25</f>
        <v>113341400</v>
      </c>
      <c r="E23" s="968">
        <f>+E24+E25</f>
        <v>0</v>
      </c>
      <c r="F23" s="967">
        <f t="shared" si="0"/>
        <v>113341400</v>
      </c>
      <c r="G23" s="1040">
        <f>+G24+G25</f>
        <v>113341400</v>
      </c>
      <c r="J23" s="1110"/>
    </row>
    <row r="24" spans="1:10" ht="15.6" x14ac:dyDescent="0.3">
      <c r="A24" s="971">
        <v>10523</v>
      </c>
      <c r="B24" s="972">
        <v>20</v>
      </c>
      <c r="C24" s="973" t="s">
        <v>41</v>
      </c>
      <c r="D24" s="975">
        <v>103511700</v>
      </c>
      <c r="E24" s="1112">
        <v>0</v>
      </c>
      <c r="F24" s="975">
        <f t="shared" si="0"/>
        <v>103511700</v>
      </c>
      <c r="G24" s="979">
        <v>103511700</v>
      </c>
      <c r="J24" s="1113"/>
    </row>
    <row r="25" spans="1:10" ht="41.25" customHeight="1" x14ac:dyDescent="0.3">
      <c r="A25" s="971">
        <v>10527</v>
      </c>
      <c r="B25" s="972">
        <v>20</v>
      </c>
      <c r="C25" s="1114" t="s">
        <v>42</v>
      </c>
      <c r="D25" s="975">
        <v>9829700</v>
      </c>
      <c r="E25" s="1112">
        <v>0</v>
      </c>
      <c r="F25" s="975">
        <f t="shared" si="0"/>
        <v>9829700</v>
      </c>
      <c r="G25" s="979">
        <v>9829700</v>
      </c>
      <c r="J25" s="1113"/>
    </row>
    <row r="26" spans="1:10" ht="15.6" x14ac:dyDescent="0.3">
      <c r="A26" s="971">
        <v>1056</v>
      </c>
      <c r="B26" s="972">
        <v>20</v>
      </c>
      <c r="C26" s="973" t="s">
        <v>43</v>
      </c>
      <c r="D26" s="975">
        <v>59261300</v>
      </c>
      <c r="E26" s="1112"/>
      <c r="F26" s="975">
        <f t="shared" si="0"/>
        <v>59261300</v>
      </c>
      <c r="G26" s="979">
        <v>59261300</v>
      </c>
      <c r="J26" s="1113"/>
    </row>
    <row r="27" spans="1:10" ht="16.2" thickBot="1" x14ac:dyDescent="0.35">
      <c r="A27" s="1002">
        <v>1057</v>
      </c>
      <c r="B27" s="1003">
        <v>20</v>
      </c>
      <c r="C27" s="1115" t="s">
        <v>44</v>
      </c>
      <c r="D27" s="1005">
        <v>39511500</v>
      </c>
      <c r="E27" s="1006">
        <f>+E37</f>
        <v>0</v>
      </c>
      <c r="F27" s="1007">
        <f t="shared" si="0"/>
        <v>39511500</v>
      </c>
      <c r="G27" s="1054">
        <v>39511500</v>
      </c>
      <c r="J27" s="1113"/>
    </row>
    <row r="28" spans="1:10" ht="16.2" thickBot="1" x14ac:dyDescent="0.35">
      <c r="A28" s="1009"/>
      <c r="B28" s="1010"/>
      <c r="C28" s="1116"/>
      <c r="D28" s="1012"/>
      <c r="E28" s="1117"/>
      <c r="F28" s="1014"/>
      <c r="G28" s="1012"/>
      <c r="J28" s="1113"/>
    </row>
    <row r="29" spans="1:10" ht="7.8" customHeight="1" x14ac:dyDescent="0.3">
      <c r="A29" s="1118"/>
      <c r="B29" s="1119"/>
      <c r="C29" s="1119"/>
      <c r="D29" s="1119"/>
      <c r="E29" s="1119"/>
      <c r="F29" s="1119"/>
      <c r="G29" s="1120"/>
    </row>
    <row r="30" spans="1:10" x14ac:dyDescent="0.3">
      <c r="A30" s="929" t="s">
        <v>1</v>
      </c>
      <c r="B30" s="930"/>
      <c r="C30" s="930"/>
      <c r="D30" s="930"/>
      <c r="E30" s="930"/>
      <c r="F30" s="930"/>
      <c r="G30" s="931"/>
    </row>
    <row r="31" spans="1:10" x14ac:dyDescent="0.3">
      <c r="A31" s="929" t="s">
        <v>2</v>
      </c>
      <c r="B31" s="930"/>
      <c r="C31" s="930"/>
      <c r="D31" s="930"/>
      <c r="E31" s="930"/>
      <c r="F31" s="930"/>
      <c r="G31" s="931"/>
    </row>
    <row r="32" spans="1:10" x14ac:dyDescent="0.3">
      <c r="A32" s="933" t="s">
        <v>0</v>
      </c>
      <c r="G32" s="804"/>
    </row>
    <row r="33" spans="1:10" x14ac:dyDescent="0.3">
      <c r="A33" s="809" t="s">
        <v>3</v>
      </c>
      <c r="C33" s="808" t="s">
        <v>4</v>
      </c>
      <c r="E33" s="1017" t="s">
        <v>5</v>
      </c>
      <c r="F33" s="806" t="str">
        <f>F6</f>
        <v>ABRIL</v>
      </c>
      <c r="G33" s="804" t="str">
        <f>G6</f>
        <v>VIGENCIA FISCAL: 2018</v>
      </c>
    </row>
    <row r="34" spans="1:10" ht="5.25" customHeight="1" thickBot="1" x14ac:dyDescent="0.35">
      <c r="A34" s="935"/>
      <c r="B34" s="936"/>
      <c r="C34" s="937"/>
      <c r="D34" s="939"/>
      <c r="E34" s="1121"/>
      <c r="F34" s="939"/>
      <c r="G34" s="940"/>
    </row>
    <row r="35" spans="1:10" s="932" customFormat="1" ht="57.75" customHeight="1" thickBot="1" x14ac:dyDescent="0.35">
      <c r="A35" s="944" t="s">
        <v>351</v>
      </c>
      <c r="B35" s="945"/>
      <c r="C35" s="945" t="s">
        <v>352</v>
      </c>
      <c r="D35" s="1101" t="s">
        <v>8</v>
      </c>
      <c r="E35" s="1102" t="s">
        <v>9</v>
      </c>
      <c r="F35" s="1101" t="s">
        <v>10</v>
      </c>
      <c r="G35" s="1103" t="s">
        <v>11</v>
      </c>
    </row>
    <row r="36" spans="1:10" s="932" customFormat="1" ht="17.25" customHeight="1" x14ac:dyDescent="0.3">
      <c r="A36" s="957">
        <v>2</v>
      </c>
      <c r="B36" s="958"/>
      <c r="C36" s="1122" t="s">
        <v>45</v>
      </c>
      <c r="D36" s="962">
        <f>+D37</f>
        <v>303056086.19999999</v>
      </c>
      <c r="E36" s="961">
        <f>+E37</f>
        <v>0</v>
      </c>
      <c r="F36" s="960">
        <f>+D36-E36</f>
        <v>303056086.19999999</v>
      </c>
      <c r="G36" s="1123">
        <f>+G37</f>
        <v>303056086.19999999</v>
      </c>
    </row>
    <row r="37" spans="1:10" s="932" customFormat="1" ht="15.6" x14ac:dyDescent="0.3">
      <c r="A37" s="964">
        <v>20</v>
      </c>
      <c r="B37" s="965"/>
      <c r="C37" s="1111" t="s">
        <v>45</v>
      </c>
      <c r="D37" s="967">
        <f>+D38</f>
        <v>303056086.19999999</v>
      </c>
      <c r="E37" s="968">
        <f>+E38</f>
        <v>0</v>
      </c>
      <c r="F37" s="967">
        <f t="shared" ref="F37:F68" si="1">+D37-E37</f>
        <v>303056086.19999999</v>
      </c>
      <c r="G37" s="1040">
        <f>+G38</f>
        <v>303056086.19999999</v>
      </c>
      <c r="J37" s="1110"/>
    </row>
    <row r="38" spans="1:10" s="932" customFormat="1" ht="15.6" x14ac:dyDescent="0.3">
      <c r="A38" s="964">
        <v>204</v>
      </c>
      <c r="B38" s="965"/>
      <c r="C38" s="1111" t="s">
        <v>46</v>
      </c>
      <c r="D38" s="967">
        <f>+D39+D42+D48+D56+D59+D61+D64+D66+D68+D69+D80</f>
        <v>303056086.19999999</v>
      </c>
      <c r="E38" s="968">
        <f>+E39+E42+E48+E56+E59+E61+E64+E66+E68+E69+E80</f>
        <v>0</v>
      </c>
      <c r="F38" s="967">
        <f t="shared" si="1"/>
        <v>303056086.19999999</v>
      </c>
      <c r="G38" s="1040">
        <f>+G39+G42+G48+G56+G59+G61+G64+G66+G68+G69+G80</f>
        <v>303056086.19999999</v>
      </c>
      <c r="J38" s="1110"/>
    </row>
    <row r="39" spans="1:10" s="932" customFormat="1" ht="15.6" x14ac:dyDescent="0.3">
      <c r="A39" s="964">
        <v>2041</v>
      </c>
      <c r="B39" s="965"/>
      <c r="C39" s="1111" t="s">
        <v>116</v>
      </c>
      <c r="D39" s="967">
        <f>+D40+D41</f>
        <v>14865</v>
      </c>
      <c r="E39" s="968">
        <f>+E40+E41</f>
        <v>0</v>
      </c>
      <c r="F39" s="967">
        <f t="shared" si="1"/>
        <v>14865</v>
      </c>
      <c r="G39" s="1040">
        <f>+G40+G41</f>
        <v>14865</v>
      </c>
      <c r="J39" s="1110"/>
    </row>
    <row r="40" spans="1:10" ht="15.6" x14ac:dyDescent="0.3">
      <c r="A40" s="971">
        <v>20418</v>
      </c>
      <c r="B40" s="972">
        <v>20</v>
      </c>
      <c r="C40" s="973" t="s">
        <v>117</v>
      </c>
      <c r="D40" s="975">
        <v>65</v>
      </c>
      <c r="E40" s="1112">
        <v>0</v>
      </c>
      <c r="F40" s="975">
        <f t="shared" si="1"/>
        <v>65</v>
      </c>
      <c r="G40" s="979">
        <v>65</v>
      </c>
      <c r="J40" s="1113"/>
    </row>
    <row r="41" spans="1:10" ht="21" customHeight="1" x14ac:dyDescent="0.3">
      <c r="A41" s="971">
        <v>204125</v>
      </c>
      <c r="B41" s="972">
        <v>20</v>
      </c>
      <c r="C41" s="973" t="s">
        <v>118</v>
      </c>
      <c r="D41" s="975">
        <v>14800</v>
      </c>
      <c r="E41" s="1112">
        <v>0</v>
      </c>
      <c r="F41" s="975">
        <f t="shared" si="1"/>
        <v>14800</v>
      </c>
      <c r="G41" s="979">
        <v>14800</v>
      </c>
      <c r="J41" s="1113"/>
    </row>
    <row r="42" spans="1:10" s="932" customFormat="1" ht="21" customHeight="1" x14ac:dyDescent="0.3">
      <c r="A42" s="964">
        <v>2044</v>
      </c>
      <c r="B42" s="965"/>
      <c r="C42" s="1000" t="s">
        <v>47</v>
      </c>
      <c r="D42" s="967">
        <f>SUM(D43:D47)</f>
        <v>2835496</v>
      </c>
      <c r="E42" s="968">
        <f>SUM(E43:E47)</f>
        <v>0</v>
      </c>
      <c r="F42" s="967">
        <f t="shared" si="1"/>
        <v>2835496</v>
      </c>
      <c r="G42" s="1040">
        <f>SUM(G43:G47)</f>
        <v>2835496</v>
      </c>
      <c r="J42" s="1110"/>
    </row>
    <row r="43" spans="1:10" ht="21" customHeight="1" x14ac:dyDescent="0.3">
      <c r="A43" s="971">
        <v>20441</v>
      </c>
      <c r="B43" s="972">
        <v>20</v>
      </c>
      <c r="C43" s="1001" t="s">
        <v>48</v>
      </c>
      <c r="D43" s="975">
        <v>2833278</v>
      </c>
      <c r="E43" s="1112">
        <v>0</v>
      </c>
      <c r="F43" s="975">
        <f t="shared" si="1"/>
        <v>2833278</v>
      </c>
      <c r="G43" s="979">
        <v>2833278</v>
      </c>
      <c r="J43" s="1113"/>
    </row>
    <row r="44" spans="1:10" ht="21" customHeight="1" x14ac:dyDescent="0.3">
      <c r="A44" s="971">
        <v>204415</v>
      </c>
      <c r="B44" s="972">
        <v>20</v>
      </c>
      <c r="C44" s="1001" t="s">
        <v>119</v>
      </c>
      <c r="D44" s="975">
        <v>1898</v>
      </c>
      <c r="E44" s="1112">
        <v>0</v>
      </c>
      <c r="F44" s="975">
        <f t="shared" si="1"/>
        <v>1898</v>
      </c>
      <c r="G44" s="979">
        <v>1898</v>
      </c>
      <c r="J44" s="1113"/>
    </row>
    <row r="45" spans="1:10" ht="21" customHeight="1" x14ac:dyDescent="0.3">
      <c r="A45" s="971">
        <v>204418</v>
      </c>
      <c r="B45" s="972">
        <v>20</v>
      </c>
      <c r="C45" s="1001" t="s">
        <v>120</v>
      </c>
      <c r="D45" s="975">
        <v>302</v>
      </c>
      <c r="E45" s="1112">
        <v>0</v>
      </c>
      <c r="F45" s="975">
        <f t="shared" si="1"/>
        <v>302</v>
      </c>
      <c r="G45" s="979">
        <v>302</v>
      </c>
      <c r="J45" s="1113"/>
    </row>
    <row r="46" spans="1:10" ht="21" customHeight="1" x14ac:dyDescent="0.3">
      <c r="A46" s="971">
        <v>204420</v>
      </c>
      <c r="B46" s="972">
        <v>20</v>
      </c>
      <c r="C46" s="1001" t="s">
        <v>196</v>
      </c>
      <c r="D46" s="975">
        <v>13</v>
      </c>
      <c r="E46" s="1112">
        <v>0</v>
      </c>
      <c r="F46" s="975">
        <f t="shared" si="1"/>
        <v>13</v>
      </c>
      <c r="G46" s="979">
        <v>13</v>
      </c>
      <c r="J46" s="1113"/>
    </row>
    <row r="47" spans="1:10" ht="21" customHeight="1" x14ac:dyDescent="0.3">
      <c r="A47" s="971">
        <v>204423</v>
      </c>
      <c r="B47" s="972">
        <v>20</v>
      </c>
      <c r="C47" s="1001" t="s">
        <v>121</v>
      </c>
      <c r="D47" s="975">
        <v>5</v>
      </c>
      <c r="E47" s="1112">
        <v>0</v>
      </c>
      <c r="F47" s="975">
        <f t="shared" si="1"/>
        <v>5</v>
      </c>
      <c r="G47" s="979">
        <v>5</v>
      </c>
      <c r="J47" s="1113"/>
    </row>
    <row r="48" spans="1:10" s="932" customFormat="1" ht="15.6" x14ac:dyDescent="0.3">
      <c r="A48" s="964">
        <v>2045</v>
      </c>
      <c r="B48" s="965"/>
      <c r="C48" s="1111" t="s">
        <v>49</v>
      </c>
      <c r="D48" s="967">
        <f>SUM(D49:D55)</f>
        <v>19584772.850000001</v>
      </c>
      <c r="E48" s="968">
        <f>SUM(E49:E55)</f>
        <v>0</v>
      </c>
      <c r="F48" s="967">
        <f t="shared" si="1"/>
        <v>19584772.850000001</v>
      </c>
      <c r="G48" s="1040">
        <f>SUM(G49:G55)</f>
        <v>19584772.850000001</v>
      </c>
      <c r="J48" s="1110"/>
    </row>
    <row r="49" spans="1:10" ht="18.75" customHeight="1" x14ac:dyDescent="0.3">
      <c r="A49" s="971">
        <v>20451</v>
      </c>
      <c r="B49" s="972">
        <v>20</v>
      </c>
      <c r="C49" s="973" t="s">
        <v>50</v>
      </c>
      <c r="D49" s="975">
        <v>3195079</v>
      </c>
      <c r="E49" s="1112">
        <v>0</v>
      </c>
      <c r="F49" s="975">
        <f t="shared" si="1"/>
        <v>3195079</v>
      </c>
      <c r="G49" s="979">
        <v>3195079</v>
      </c>
      <c r="J49" s="1113"/>
    </row>
    <row r="50" spans="1:10" s="807" customFormat="1" ht="31.5" customHeight="1" x14ac:dyDescent="0.3">
      <c r="A50" s="1041">
        <v>20452</v>
      </c>
      <c r="B50" s="1042">
        <v>20</v>
      </c>
      <c r="C50" s="1001" t="s">
        <v>51</v>
      </c>
      <c r="D50" s="1044">
        <v>3192800</v>
      </c>
      <c r="E50" s="1124">
        <v>0</v>
      </c>
      <c r="F50" s="1044">
        <f t="shared" si="1"/>
        <v>3192800</v>
      </c>
      <c r="G50" s="1125">
        <v>3192800</v>
      </c>
      <c r="J50" s="1126"/>
    </row>
    <row r="51" spans="1:10" s="807" customFormat="1" ht="31.5" customHeight="1" x14ac:dyDescent="0.3">
      <c r="A51" s="1041">
        <v>20455</v>
      </c>
      <c r="B51" s="1042">
        <v>20</v>
      </c>
      <c r="C51" s="1001" t="s">
        <v>198</v>
      </c>
      <c r="D51" s="1044">
        <v>29</v>
      </c>
      <c r="E51" s="1124">
        <v>0</v>
      </c>
      <c r="F51" s="1044">
        <f t="shared" si="1"/>
        <v>29</v>
      </c>
      <c r="G51" s="1125">
        <v>29</v>
      </c>
      <c r="J51" s="1126"/>
    </row>
    <row r="52" spans="1:10" s="807" customFormat="1" ht="31.8" customHeight="1" x14ac:dyDescent="0.3">
      <c r="A52" s="1041">
        <v>20456</v>
      </c>
      <c r="B52" s="1042">
        <v>20</v>
      </c>
      <c r="C52" s="1001" t="s">
        <v>52</v>
      </c>
      <c r="D52" s="1044">
        <v>16974</v>
      </c>
      <c r="E52" s="1124">
        <v>0</v>
      </c>
      <c r="F52" s="1044">
        <f t="shared" si="1"/>
        <v>16974</v>
      </c>
      <c r="G52" s="1125">
        <v>16974</v>
      </c>
      <c r="J52" s="1126"/>
    </row>
    <row r="53" spans="1:10" s="807" customFormat="1" ht="21" customHeight="1" x14ac:dyDescent="0.3">
      <c r="A53" s="1041">
        <v>20458</v>
      </c>
      <c r="B53" s="1042">
        <v>20</v>
      </c>
      <c r="C53" s="1001" t="s">
        <v>124</v>
      </c>
      <c r="D53" s="1044">
        <v>13170109.85</v>
      </c>
      <c r="E53" s="1124">
        <v>0</v>
      </c>
      <c r="F53" s="1044">
        <f t="shared" si="1"/>
        <v>13170109.85</v>
      </c>
      <c r="G53" s="1125">
        <v>13170109.85</v>
      </c>
      <c r="J53" s="1126"/>
    </row>
    <row r="54" spans="1:10" ht="18.75" customHeight="1" x14ac:dyDescent="0.3">
      <c r="A54" s="971">
        <v>204510</v>
      </c>
      <c r="B54" s="972">
        <v>20</v>
      </c>
      <c r="C54" s="973" t="s">
        <v>53</v>
      </c>
      <c r="D54" s="975">
        <v>3423</v>
      </c>
      <c r="E54" s="1112">
        <v>0</v>
      </c>
      <c r="F54" s="975">
        <f t="shared" si="1"/>
        <v>3423</v>
      </c>
      <c r="G54" s="979">
        <v>3423</v>
      </c>
      <c r="J54" s="1113"/>
    </row>
    <row r="55" spans="1:10" ht="18.75" customHeight="1" x14ac:dyDescent="0.3">
      <c r="A55" s="971">
        <v>204513</v>
      </c>
      <c r="B55" s="972">
        <v>20</v>
      </c>
      <c r="C55" s="973" t="s">
        <v>54</v>
      </c>
      <c r="D55" s="975">
        <v>6358</v>
      </c>
      <c r="E55" s="1112">
        <v>0</v>
      </c>
      <c r="F55" s="975">
        <f t="shared" si="1"/>
        <v>6358</v>
      </c>
      <c r="G55" s="979">
        <v>6358</v>
      </c>
      <c r="J55" s="1113"/>
    </row>
    <row r="56" spans="1:10" s="932" customFormat="1" ht="18" customHeight="1" x14ac:dyDescent="0.3">
      <c r="A56" s="964">
        <v>2046</v>
      </c>
      <c r="B56" s="965"/>
      <c r="C56" s="1111" t="s">
        <v>55</v>
      </c>
      <c r="D56" s="967">
        <f>SUM(D57:D58)</f>
        <v>394</v>
      </c>
      <c r="E56" s="968">
        <f>SUM(E57:E58)</f>
        <v>0</v>
      </c>
      <c r="F56" s="967">
        <f t="shared" si="1"/>
        <v>394</v>
      </c>
      <c r="G56" s="1040">
        <f>SUM(G57:G58)</f>
        <v>394</v>
      </c>
      <c r="J56" s="1110"/>
    </row>
    <row r="57" spans="1:10" ht="18" customHeight="1" x14ac:dyDescent="0.3">
      <c r="A57" s="971">
        <v>20462</v>
      </c>
      <c r="B57" s="972">
        <v>20</v>
      </c>
      <c r="C57" s="973" t="s">
        <v>56</v>
      </c>
      <c r="D57" s="975">
        <v>386</v>
      </c>
      <c r="E57" s="1112"/>
      <c r="F57" s="975">
        <f t="shared" si="1"/>
        <v>386</v>
      </c>
      <c r="G57" s="979">
        <v>386</v>
      </c>
      <c r="J57" s="1113"/>
    </row>
    <row r="58" spans="1:10" ht="18" customHeight="1" x14ac:dyDescent="0.3">
      <c r="A58" s="971">
        <v>20467</v>
      </c>
      <c r="B58" s="972">
        <v>20</v>
      </c>
      <c r="C58" s="973" t="s">
        <v>126</v>
      </c>
      <c r="D58" s="975">
        <v>8</v>
      </c>
      <c r="E58" s="1112">
        <v>0</v>
      </c>
      <c r="F58" s="975">
        <f t="shared" si="1"/>
        <v>8</v>
      </c>
      <c r="G58" s="979">
        <v>8</v>
      </c>
      <c r="J58" s="1113"/>
    </row>
    <row r="59" spans="1:10" s="932" customFormat="1" ht="18" customHeight="1" x14ac:dyDescent="0.3">
      <c r="A59" s="964">
        <v>2047</v>
      </c>
      <c r="B59" s="965"/>
      <c r="C59" s="1111" t="s">
        <v>58</v>
      </c>
      <c r="D59" s="967">
        <f>+D60</f>
        <v>7187</v>
      </c>
      <c r="E59" s="968">
        <f>+E60</f>
        <v>0</v>
      </c>
      <c r="F59" s="967">
        <f t="shared" si="1"/>
        <v>7187</v>
      </c>
      <c r="G59" s="1040">
        <f>+G60</f>
        <v>7187</v>
      </c>
      <c r="J59" s="1110"/>
    </row>
    <row r="60" spans="1:10" ht="18" customHeight="1" x14ac:dyDescent="0.3">
      <c r="A60" s="971">
        <v>20476</v>
      </c>
      <c r="B60" s="972">
        <v>20</v>
      </c>
      <c r="C60" s="973" t="s">
        <v>59</v>
      </c>
      <c r="D60" s="975">
        <v>7187</v>
      </c>
      <c r="E60" s="1112">
        <v>0</v>
      </c>
      <c r="F60" s="975">
        <v>7187</v>
      </c>
      <c r="G60" s="979">
        <v>7187</v>
      </c>
      <c r="J60" s="1113"/>
    </row>
    <row r="61" spans="1:10" s="932" customFormat="1" ht="18" customHeight="1" x14ac:dyDescent="0.3">
      <c r="A61" s="964">
        <v>2048</v>
      </c>
      <c r="B61" s="965"/>
      <c r="C61" s="1111" t="s">
        <v>60</v>
      </c>
      <c r="D61" s="967">
        <f>SUM(D62:D63)</f>
        <v>106670</v>
      </c>
      <c r="E61" s="967">
        <f>SUM(E62:E63)</f>
        <v>0</v>
      </c>
      <c r="F61" s="967">
        <f t="shared" si="1"/>
        <v>106670</v>
      </c>
      <c r="G61" s="1040">
        <f>SUM(G62:G63)</f>
        <v>106670</v>
      </c>
      <c r="J61" s="1110"/>
    </row>
    <row r="62" spans="1:10" ht="18" customHeight="1" x14ac:dyDescent="0.3">
      <c r="A62" s="971">
        <v>20482</v>
      </c>
      <c r="B62" s="972">
        <v>20</v>
      </c>
      <c r="C62" s="973" t="s">
        <v>128</v>
      </c>
      <c r="D62" s="975">
        <v>87970</v>
      </c>
      <c r="E62" s="1112">
        <v>0</v>
      </c>
      <c r="F62" s="975">
        <f>+D62-E62</f>
        <v>87970</v>
      </c>
      <c r="G62" s="979">
        <v>87970</v>
      </c>
      <c r="J62" s="1113"/>
    </row>
    <row r="63" spans="1:10" ht="18" customHeight="1" x14ac:dyDescent="0.3">
      <c r="A63" s="971">
        <v>20486</v>
      </c>
      <c r="B63" s="972">
        <v>20</v>
      </c>
      <c r="C63" s="973" t="s">
        <v>61</v>
      </c>
      <c r="D63" s="975">
        <v>18700</v>
      </c>
      <c r="E63" s="1112">
        <v>0</v>
      </c>
      <c r="F63" s="975">
        <f t="shared" si="1"/>
        <v>18700</v>
      </c>
      <c r="G63" s="979">
        <v>18700</v>
      </c>
      <c r="J63" s="1113"/>
    </row>
    <row r="64" spans="1:10" s="932" customFormat="1" ht="15.6" x14ac:dyDescent="0.3">
      <c r="A64" s="964">
        <v>20410</v>
      </c>
      <c r="B64" s="965"/>
      <c r="C64" s="1111" t="s">
        <v>133</v>
      </c>
      <c r="D64" s="967">
        <f>+D65</f>
        <v>233732632</v>
      </c>
      <c r="E64" s="968">
        <f>+E65</f>
        <v>0</v>
      </c>
      <c r="F64" s="967">
        <f t="shared" si="1"/>
        <v>233732632</v>
      </c>
      <c r="G64" s="1040">
        <f>+G65</f>
        <v>233732632</v>
      </c>
      <c r="J64" s="1110"/>
    </row>
    <row r="65" spans="1:255" ht="22.5" customHeight="1" x14ac:dyDescent="0.3">
      <c r="A65" s="971">
        <v>204102</v>
      </c>
      <c r="B65" s="972">
        <v>20</v>
      </c>
      <c r="C65" s="973" t="s">
        <v>134</v>
      </c>
      <c r="D65" s="975">
        <v>233732632</v>
      </c>
      <c r="E65" s="1112">
        <v>0</v>
      </c>
      <c r="F65" s="975">
        <f t="shared" si="1"/>
        <v>233732632</v>
      </c>
      <c r="G65" s="979">
        <v>233732632</v>
      </c>
      <c r="J65" s="1113"/>
    </row>
    <row r="66" spans="1:255" s="932" customFormat="1" ht="22.5" customHeight="1" x14ac:dyDescent="0.3">
      <c r="A66" s="964">
        <v>20411</v>
      </c>
      <c r="B66" s="965"/>
      <c r="C66" s="1111" t="s">
        <v>135</v>
      </c>
      <c r="D66" s="967">
        <f>SUM(D67:D67)</f>
        <v>282</v>
      </c>
      <c r="E66" s="968">
        <f>SUM(E67:E67)</f>
        <v>0</v>
      </c>
      <c r="F66" s="967">
        <f>+D66-E66</f>
        <v>282</v>
      </c>
      <c r="G66" s="1040">
        <f>SUM(G67:G67)</f>
        <v>282</v>
      </c>
      <c r="J66" s="1110"/>
    </row>
    <row r="67" spans="1:255" ht="22.5" customHeight="1" x14ac:dyDescent="0.3">
      <c r="A67" s="971">
        <v>204111</v>
      </c>
      <c r="B67" s="972">
        <v>20</v>
      </c>
      <c r="C67" s="973" t="s">
        <v>136</v>
      </c>
      <c r="D67" s="975">
        <v>282</v>
      </c>
      <c r="E67" s="1112">
        <v>0</v>
      </c>
      <c r="F67" s="975">
        <f>+D67-E67</f>
        <v>282</v>
      </c>
      <c r="G67" s="979">
        <v>282</v>
      </c>
      <c r="J67" s="1113"/>
    </row>
    <row r="68" spans="1:255" s="932" customFormat="1" ht="24.75" customHeight="1" x14ac:dyDescent="0.3">
      <c r="A68" s="964">
        <v>20414</v>
      </c>
      <c r="B68" s="965">
        <v>20</v>
      </c>
      <c r="C68" s="1111" t="s">
        <v>63</v>
      </c>
      <c r="D68" s="967">
        <v>1620</v>
      </c>
      <c r="E68" s="1127">
        <v>0</v>
      </c>
      <c r="F68" s="967">
        <f t="shared" si="1"/>
        <v>1620</v>
      </c>
      <c r="G68" s="1040">
        <v>1620</v>
      </c>
      <c r="J68" s="1110"/>
    </row>
    <row r="69" spans="1:255" s="932" customFormat="1" ht="22.5" customHeight="1" x14ac:dyDescent="0.3">
      <c r="A69" s="964">
        <v>20421</v>
      </c>
      <c r="B69" s="965"/>
      <c r="C69" s="1111" t="s">
        <v>64</v>
      </c>
      <c r="D69" s="967">
        <f>+D70+D71</f>
        <v>45433</v>
      </c>
      <c r="E69" s="1127">
        <f>+E70+E71</f>
        <v>0</v>
      </c>
      <c r="F69" s="967">
        <f>+D69-E69</f>
        <v>45433</v>
      </c>
      <c r="G69" s="1040">
        <f>+G70+G71</f>
        <v>45433</v>
      </c>
      <c r="J69" s="1110"/>
    </row>
    <row r="70" spans="1:255" ht="18.75" customHeight="1" x14ac:dyDescent="0.3">
      <c r="A70" s="971">
        <v>204214</v>
      </c>
      <c r="B70" s="972">
        <v>20</v>
      </c>
      <c r="C70" s="973" t="s">
        <v>65</v>
      </c>
      <c r="D70" s="975">
        <v>22521</v>
      </c>
      <c r="E70" s="1112">
        <v>0</v>
      </c>
      <c r="F70" s="975">
        <f>+D70-E70</f>
        <v>22521</v>
      </c>
      <c r="G70" s="979">
        <v>22521</v>
      </c>
      <c r="J70" s="1113"/>
    </row>
    <row r="71" spans="1:255" ht="18.75" customHeight="1" thickBot="1" x14ac:dyDescent="0.35">
      <c r="A71" s="1002">
        <v>204215</v>
      </c>
      <c r="B71" s="1003">
        <v>20</v>
      </c>
      <c r="C71" s="1115" t="s">
        <v>139</v>
      </c>
      <c r="D71" s="1007">
        <v>22912</v>
      </c>
      <c r="E71" s="1128">
        <v>0</v>
      </c>
      <c r="F71" s="1007">
        <f>+D71-E71</f>
        <v>22912</v>
      </c>
      <c r="G71" s="1054">
        <v>22912</v>
      </c>
      <c r="J71" s="1113"/>
    </row>
    <row r="72" spans="1:255" ht="15" thickBot="1" x14ac:dyDescent="0.35">
      <c r="A72" s="1015"/>
      <c r="D72" s="1018"/>
      <c r="E72" s="1099"/>
      <c r="F72" s="1018"/>
      <c r="G72" s="1018"/>
      <c r="J72" s="1113"/>
    </row>
    <row r="73" spans="1:255" s="932" customFormat="1" x14ac:dyDescent="0.3">
      <c r="A73" s="1019" t="s">
        <v>1</v>
      </c>
      <c r="B73" s="1020"/>
      <c r="C73" s="1020"/>
      <c r="D73" s="1020"/>
      <c r="E73" s="1020"/>
      <c r="F73" s="1020"/>
      <c r="G73" s="1021"/>
      <c r="H73" s="930"/>
      <c r="I73" s="1020"/>
      <c r="J73" s="1020"/>
      <c r="K73" s="1020"/>
      <c r="L73" s="1020"/>
      <c r="M73" s="1021"/>
      <c r="N73" s="1019"/>
      <c r="O73" s="1020"/>
      <c r="P73" s="1020"/>
      <c r="Q73" s="1020"/>
      <c r="R73" s="1020"/>
      <c r="S73" s="1020"/>
      <c r="T73" s="1021"/>
      <c r="U73" s="1019"/>
      <c r="V73" s="1020"/>
      <c r="W73" s="1020"/>
      <c r="X73" s="1020"/>
      <c r="Y73" s="1020"/>
      <c r="Z73" s="1020"/>
      <c r="AA73" s="1021"/>
      <c r="AB73" s="1019"/>
      <c r="AC73" s="1020"/>
      <c r="AD73" s="1020"/>
      <c r="AE73" s="1020"/>
      <c r="AF73" s="1020"/>
      <c r="AG73" s="1020"/>
      <c r="AH73" s="1021"/>
      <c r="AI73" s="1019"/>
      <c r="AJ73" s="1020"/>
      <c r="AK73" s="1020"/>
      <c r="AL73" s="1020"/>
      <c r="AM73" s="1020"/>
      <c r="AN73" s="1020"/>
      <c r="AO73" s="1021"/>
      <c r="AP73" s="1019"/>
      <c r="AQ73" s="1020"/>
      <c r="AR73" s="1020"/>
      <c r="AS73" s="1020"/>
      <c r="AT73" s="1020"/>
      <c r="AU73" s="1020"/>
      <c r="AV73" s="1021"/>
      <c r="AW73" s="1019"/>
      <c r="AX73" s="1020"/>
      <c r="AY73" s="1020"/>
      <c r="AZ73" s="1020"/>
      <c r="BA73" s="1020"/>
      <c r="BB73" s="1020"/>
      <c r="BC73" s="1021"/>
      <c r="BD73" s="1019"/>
      <c r="BE73" s="1020"/>
      <c r="BF73" s="1020"/>
      <c r="BG73" s="1020"/>
      <c r="BH73" s="1020"/>
      <c r="BI73" s="1020"/>
      <c r="BJ73" s="1021"/>
      <c r="BK73" s="1019"/>
      <c r="BL73" s="1020"/>
      <c r="BM73" s="1020"/>
      <c r="BN73" s="1020"/>
      <c r="BO73" s="1020"/>
      <c r="BP73" s="1020"/>
      <c r="BQ73" s="1021"/>
      <c r="BR73" s="1019"/>
      <c r="BS73" s="1020"/>
      <c r="BT73" s="1020"/>
      <c r="BU73" s="1020"/>
      <c r="BV73" s="1020"/>
      <c r="BW73" s="1020"/>
      <c r="BX73" s="1021"/>
      <c r="BY73" s="1019"/>
      <c r="BZ73" s="1020"/>
      <c r="CA73" s="1020"/>
      <c r="CB73" s="1020"/>
      <c r="CC73" s="1020"/>
      <c r="CD73" s="1020"/>
      <c r="CE73" s="1021"/>
      <c r="CF73" s="1019"/>
      <c r="CG73" s="1020"/>
      <c r="CH73" s="1020"/>
      <c r="CI73" s="1020"/>
      <c r="CJ73" s="1020"/>
      <c r="CK73" s="1020"/>
      <c r="CL73" s="1021"/>
      <c r="CM73" s="1019"/>
      <c r="CN73" s="1020"/>
      <c r="CO73" s="1020"/>
      <c r="CP73" s="1020"/>
      <c r="CQ73" s="1020"/>
      <c r="CR73" s="1020"/>
      <c r="CS73" s="1021"/>
      <c r="CT73" s="1019"/>
      <c r="CU73" s="1020"/>
      <c r="CV73" s="1020"/>
      <c r="CW73" s="1020"/>
      <c r="CX73" s="1020"/>
      <c r="CY73" s="1020"/>
      <c r="CZ73" s="1021"/>
      <c r="DA73" s="1019"/>
      <c r="DB73" s="1020"/>
      <c r="DC73" s="1020"/>
      <c r="DD73" s="1020"/>
      <c r="DE73" s="1020"/>
      <c r="DF73" s="1020"/>
      <c r="DG73" s="1021"/>
      <c r="DH73" s="1019"/>
      <c r="DI73" s="1020"/>
      <c r="DJ73" s="1020"/>
      <c r="DK73" s="1020"/>
      <c r="DL73" s="1020"/>
      <c r="DM73" s="1020"/>
      <c r="DN73" s="1021"/>
      <c r="DO73" s="1019"/>
      <c r="DP73" s="1020"/>
      <c r="DQ73" s="1020"/>
      <c r="DR73" s="1020"/>
      <c r="DS73" s="1020"/>
      <c r="DT73" s="1020"/>
      <c r="DU73" s="1021"/>
      <c r="DV73" s="1019"/>
      <c r="DW73" s="1020"/>
      <c r="DX73" s="1020"/>
      <c r="DY73" s="1020"/>
      <c r="DZ73" s="1020"/>
      <c r="EA73" s="1020"/>
      <c r="EB73" s="1021"/>
      <c r="EC73" s="1019"/>
      <c r="ED73" s="1020"/>
      <c r="EE73" s="1020"/>
      <c r="EF73" s="1020"/>
      <c r="EG73" s="1020"/>
      <c r="EH73" s="1020"/>
      <c r="EI73" s="1021"/>
      <c r="EJ73" s="1019"/>
      <c r="EK73" s="1020"/>
      <c r="EL73" s="1020"/>
      <c r="EM73" s="1020"/>
      <c r="EN73" s="1020"/>
      <c r="EO73" s="1020"/>
      <c r="EP73" s="1021"/>
      <c r="EQ73" s="1019"/>
      <c r="ER73" s="1020"/>
      <c r="ES73" s="1020"/>
      <c r="ET73" s="1020"/>
      <c r="EU73" s="1020"/>
      <c r="EV73" s="1020"/>
      <c r="EW73" s="1021"/>
      <c r="EX73" s="1019"/>
      <c r="EY73" s="1020"/>
      <c r="EZ73" s="1020"/>
      <c r="FA73" s="1020"/>
      <c r="FB73" s="1020"/>
      <c r="FC73" s="1020"/>
      <c r="FD73" s="1021"/>
      <c r="FE73" s="1019"/>
      <c r="FF73" s="1020"/>
      <c r="FG73" s="1020"/>
      <c r="FH73" s="1020"/>
      <c r="FI73" s="1020"/>
      <c r="FJ73" s="1020"/>
      <c r="FK73" s="1021"/>
      <c r="FL73" s="1019"/>
      <c r="FM73" s="1020"/>
      <c r="FN73" s="1020"/>
      <c r="FO73" s="1020"/>
      <c r="FP73" s="1020"/>
      <c r="FQ73" s="1020"/>
      <c r="FR73" s="1021"/>
      <c r="FS73" s="1019"/>
      <c r="FT73" s="1020"/>
      <c r="FU73" s="1020"/>
      <c r="FV73" s="1020"/>
      <c r="FW73" s="1020"/>
      <c r="FX73" s="1020"/>
      <c r="FY73" s="1021"/>
      <c r="FZ73" s="1019"/>
      <c r="GA73" s="1020"/>
      <c r="GB73" s="1020"/>
      <c r="GC73" s="1020"/>
      <c r="GD73" s="1020"/>
      <c r="GE73" s="1020"/>
      <c r="GF73" s="1021"/>
      <c r="GG73" s="1019"/>
      <c r="GH73" s="1020"/>
      <c r="GI73" s="1020"/>
      <c r="GJ73" s="1020"/>
      <c r="GK73" s="1020"/>
      <c r="GL73" s="1020"/>
      <c r="GM73" s="1021"/>
      <c r="GN73" s="1019"/>
      <c r="GO73" s="1020"/>
      <c r="GP73" s="1020"/>
      <c r="GQ73" s="1020"/>
      <c r="GR73" s="1020"/>
      <c r="GS73" s="1020"/>
      <c r="GT73" s="1021"/>
      <c r="GU73" s="1019"/>
      <c r="GV73" s="1020"/>
      <c r="GW73" s="1020"/>
      <c r="GX73" s="1020"/>
      <c r="GY73" s="1020"/>
      <c r="GZ73" s="1020"/>
      <c r="HA73" s="1021"/>
      <c r="HB73" s="1019"/>
      <c r="HC73" s="1020"/>
      <c r="HD73" s="1020"/>
      <c r="HE73" s="1020"/>
      <c r="HF73" s="1020"/>
      <c r="HG73" s="1020"/>
      <c r="HH73" s="1021"/>
      <c r="HI73" s="1019"/>
      <c r="HJ73" s="1020"/>
      <c r="HK73" s="1020"/>
      <c r="HL73" s="1020"/>
      <c r="HM73" s="1020"/>
      <c r="HN73" s="1020"/>
      <c r="HO73" s="1021"/>
      <c r="HP73" s="1019"/>
      <c r="HQ73" s="1020"/>
      <c r="HR73" s="1020"/>
      <c r="HS73" s="1020"/>
      <c r="HT73" s="1020"/>
      <c r="HU73" s="1020"/>
      <c r="HV73" s="1021"/>
      <c r="HW73" s="1019"/>
      <c r="HX73" s="1020"/>
      <c r="HY73" s="1020"/>
      <c r="HZ73" s="1020"/>
      <c r="IA73" s="1020"/>
      <c r="IB73" s="1020"/>
      <c r="IC73" s="1021"/>
      <c r="ID73" s="1019"/>
      <c r="IE73" s="1020"/>
      <c r="IF73" s="1020"/>
      <c r="IG73" s="1020"/>
      <c r="IH73" s="1020"/>
      <c r="II73" s="1020"/>
      <c r="IJ73" s="1021"/>
      <c r="IK73" s="1019"/>
      <c r="IL73" s="1020"/>
      <c r="IM73" s="1020"/>
      <c r="IN73" s="1020"/>
      <c r="IO73" s="1020"/>
      <c r="IP73" s="1020"/>
      <c r="IQ73" s="1021"/>
      <c r="IR73" s="1019"/>
      <c r="IS73" s="1019"/>
      <c r="IT73" s="1019"/>
      <c r="IU73" s="1019"/>
    </row>
    <row r="74" spans="1:255" s="932" customFormat="1" ht="15.75" customHeight="1" x14ac:dyDescent="0.3">
      <c r="A74" s="929" t="s">
        <v>2</v>
      </c>
      <c r="B74" s="930"/>
      <c r="C74" s="930"/>
      <c r="D74" s="930"/>
      <c r="E74" s="930"/>
      <c r="F74" s="930"/>
      <c r="G74" s="931"/>
      <c r="J74" s="1110"/>
    </row>
    <row r="75" spans="1:255" x14ac:dyDescent="0.3">
      <c r="A75" s="933" t="s">
        <v>0</v>
      </c>
      <c r="G75" s="804"/>
      <c r="J75" s="1113"/>
    </row>
    <row r="76" spans="1:255" ht="12.75" customHeight="1" x14ac:dyDescent="0.3">
      <c r="A76" s="809"/>
      <c r="G76" s="934"/>
      <c r="J76" s="1113"/>
    </row>
    <row r="77" spans="1:255" x14ac:dyDescent="0.3">
      <c r="A77" s="809" t="s">
        <v>3</v>
      </c>
      <c r="C77" s="808" t="s">
        <v>4</v>
      </c>
      <c r="E77" s="1017" t="s">
        <v>5</v>
      </c>
      <c r="F77" s="806" t="str">
        <f>F33</f>
        <v>ABRIL</v>
      </c>
      <c r="G77" s="804" t="str">
        <f>G33</f>
        <v>VIGENCIA FISCAL: 2018</v>
      </c>
      <c r="J77" s="1113"/>
    </row>
    <row r="78" spans="1:255" ht="7.5" customHeight="1" thickBot="1" x14ac:dyDescent="0.35">
      <c r="A78" s="1129"/>
      <c r="B78" s="936"/>
      <c r="C78" s="937"/>
      <c r="D78" s="939"/>
      <c r="E78" s="1121"/>
      <c r="F78" s="939"/>
      <c r="G78" s="940"/>
      <c r="J78" s="1113"/>
    </row>
    <row r="79" spans="1:255" s="932" customFormat="1" ht="61.5" customHeight="1" thickBot="1" x14ac:dyDescent="0.35">
      <c r="A79" s="944" t="s">
        <v>351</v>
      </c>
      <c r="B79" s="945"/>
      <c r="C79" s="945" t="s">
        <v>352</v>
      </c>
      <c r="D79" s="1130" t="s">
        <v>8</v>
      </c>
      <c r="E79" s="1131" t="s">
        <v>9</v>
      </c>
      <c r="F79" s="1130" t="s">
        <v>10</v>
      </c>
      <c r="G79" s="1132" t="s">
        <v>11</v>
      </c>
      <c r="J79" s="1110"/>
    </row>
    <row r="80" spans="1:255" s="932" customFormat="1" ht="18.75" customHeight="1" x14ac:dyDescent="0.3">
      <c r="A80" s="957">
        <v>20441</v>
      </c>
      <c r="B80" s="958"/>
      <c r="C80" s="1122" t="s">
        <v>66</v>
      </c>
      <c r="D80" s="960">
        <f>+D81</f>
        <v>46726734.350000001</v>
      </c>
      <c r="E80" s="1133">
        <f>+E81</f>
        <v>0</v>
      </c>
      <c r="F80" s="960">
        <f t="shared" ref="F80:F101" si="2">+D80-E80</f>
        <v>46726734.350000001</v>
      </c>
      <c r="G80" s="1034">
        <f>+G81</f>
        <v>46726734.350000001</v>
      </c>
      <c r="J80" s="1110"/>
    </row>
    <row r="81" spans="1:12" ht="18.75" customHeight="1" x14ac:dyDescent="0.3">
      <c r="A81" s="971">
        <v>2044113</v>
      </c>
      <c r="B81" s="972">
        <v>20</v>
      </c>
      <c r="C81" s="973" t="s">
        <v>66</v>
      </c>
      <c r="D81" s="975">
        <v>46726734.350000001</v>
      </c>
      <c r="E81" s="1112">
        <v>0</v>
      </c>
      <c r="F81" s="975">
        <f t="shared" si="2"/>
        <v>46726734.350000001</v>
      </c>
      <c r="G81" s="979">
        <v>46726734.350000001</v>
      </c>
      <c r="J81" s="1113"/>
    </row>
    <row r="82" spans="1:12" s="932" customFormat="1" ht="18.75" customHeight="1" x14ac:dyDescent="0.3">
      <c r="A82" s="964">
        <v>3</v>
      </c>
      <c r="B82" s="965"/>
      <c r="C82" s="1111" t="s">
        <v>67</v>
      </c>
      <c r="D82" s="967">
        <f>+D83</f>
        <v>2682975956.8299999</v>
      </c>
      <c r="E82" s="968">
        <f>+E83</f>
        <v>0</v>
      </c>
      <c r="F82" s="967">
        <f t="shared" si="2"/>
        <v>2682975956.8299999</v>
      </c>
      <c r="G82" s="1040">
        <f>+G83</f>
        <v>2681551940.8299999</v>
      </c>
      <c r="J82" s="1110"/>
    </row>
    <row r="83" spans="1:12" s="932" customFormat="1" ht="18.75" customHeight="1" x14ac:dyDescent="0.3">
      <c r="A83" s="964">
        <v>36</v>
      </c>
      <c r="B83" s="965"/>
      <c r="C83" s="1111" t="s">
        <v>68</v>
      </c>
      <c r="D83" s="967">
        <f>+D84</f>
        <v>2682975956.8299999</v>
      </c>
      <c r="E83" s="968">
        <f>+E84</f>
        <v>0</v>
      </c>
      <c r="F83" s="967">
        <f t="shared" si="2"/>
        <v>2682975956.8299999</v>
      </c>
      <c r="G83" s="1040">
        <f>+G84</f>
        <v>2681551940.8299999</v>
      </c>
      <c r="J83" s="1110"/>
    </row>
    <row r="84" spans="1:12" s="932" customFormat="1" ht="18.75" customHeight="1" x14ac:dyDescent="0.3">
      <c r="A84" s="964">
        <v>361</v>
      </c>
      <c r="B84" s="965"/>
      <c r="C84" s="1111" t="s">
        <v>69</v>
      </c>
      <c r="D84" s="967">
        <f>+D85+D86+D87</f>
        <v>2682975956.8299999</v>
      </c>
      <c r="E84" s="968">
        <f>+E85+E86+E87</f>
        <v>0</v>
      </c>
      <c r="F84" s="967">
        <f t="shared" si="2"/>
        <v>2682975956.8299999</v>
      </c>
      <c r="G84" s="1040">
        <f>+G85+G86+G87</f>
        <v>2681551940.8299999</v>
      </c>
      <c r="J84" s="1110"/>
    </row>
    <row r="85" spans="1:12" ht="18.75" customHeight="1" x14ac:dyDescent="0.3">
      <c r="A85" s="971">
        <v>36112</v>
      </c>
      <c r="B85" s="972">
        <v>10</v>
      </c>
      <c r="C85" s="973" t="s">
        <v>144</v>
      </c>
      <c r="D85" s="975">
        <v>1424016</v>
      </c>
      <c r="E85" s="1112">
        <v>0</v>
      </c>
      <c r="F85" s="975">
        <f>+D85-E85</f>
        <v>1424016</v>
      </c>
      <c r="G85" s="979">
        <v>0</v>
      </c>
      <c r="J85" s="1113"/>
    </row>
    <row r="86" spans="1:12" ht="18.75" customHeight="1" x14ac:dyDescent="0.3">
      <c r="A86" s="971">
        <v>36113</v>
      </c>
      <c r="B86" s="972">
        <v>10</v>
      </c>
      <c r="C86" s="973" t="s">
        <v>70</v>
      </c>
      <c r="D86" s="975">
        <v>1610680038.8299999</v>
      </c>
      <c r="E86" s="1112">
        <v>0</v>
      </c>
      <c r="F86" s="975">
        <f>+D86-E86</f>
        <v>1610680038.8299999</v>
      </c>
      <c r="G86" s="979">
        <v>1610680038.8299999</v>
      </c>
      <c r="J86" s="1113"/>
    </row>
    <row r="87" spans="1:12" ht="18.75" customHeight="1" thickBot="1" x14ac:dyDescent="0.35">
      <c r="A87" s="980">
        <v>36113</v>
      </c>
      <c r="B87" s="981">
        <v>20</v>
      </c>
      <c r="C87" s="982" t="s">
        <v>70</v>
      </c>
      <c r="D87" s="983">
        <v>1070871902</v>
      </c>
      <c r="E87" s="1134">
        <v>0</v>
      </c>
      <c r="F87" s="983">
        <f t="shared" si="2"/>
        <v>1070871902</v>
      </c>
      <c r="G87" s="1135">
        <v>1070871902</v>
      </c>
      <c r="J87" s="1113"/>
    </row>
    <row r="88" spans="1:12" ht="16.2" thickBot="1" x14ac:dyDescent="0.35">
      <c r="A88" s="1136" t="s">
        <v>71</v>
      </c>
      <c r="B88" s="950"/>
      <c r="C88" s="1137" t="s">
        <v>199</v>
      </c>
      <c r="D88" s="990">
        <f>+D89+D95+D99+D108</f>
        <v>24040909539.029999</v>
      </c>
      <c r="E88" s="1138">
        <f>+E89+E95+E99+E108</f>
        <v>0</v>
      </c>
      <c r="F88" s="990">
        <f t="shared" si="2"/>
        <v>24040909539.029999</v>
      </c>
      <c r="G88" s="1139">
        <f>+G89+G95+G99+G108</f>
        <v>23701809352.029999</v>
      </c>
      <c r="J88" s="1113"/>
      <c r="K88" s="1113"/>
      <c r="L88" s="1113"/>
    </row>
    <row r="89" spans="1:12" s="932" customFormat="1" ht="35.25" customHeight="1" x14ac:dyDescent="0.3">
      <c r="A89" s="993">
        <v>2401</v>
      </c>
      <c r="B89" s="994"/>
      <c r="C89" s="995" t="s">
        <v>149</v>
      </c>
      <c r="D89" s="998">
        <f>+D90</f>
        <v>2233847030</v>
      </c>
      <c r="E89" s="998">
        <f>+E90</f>
        <v>0</v>
      </c>
      <c r="F89" s="998">
        <f t="shared" si="2"/>
        <v>2233847030</v>
      </c>
      <c r="G89" s="1109">
        <f>+G90</f>
        <v>1897524909</v>
      </c>
      <c r="J89" s="1110"/>
      <c r="K89" s="1110"/>
      <c r="L89" s="1110"/>
    </row>
    <row r="90" spans="1:12" s="932" customFormat="1" ht="15.6" x14ac:dyDescent="0.3">
      <c r="A90" s="964">
        <v>24010600</v>
      </c>
      <c r="B90" s="965"/>
      <c r="C90" s="1000" t="s">
        <v>73</v>
      </c>
      <c r="D90" s="967">
        <f>SUM(D91:D94)</f>
        <v>2233847030</v>
      </c>
      <c r="E90" s="967">
        <f>SUM(E91:E94)</f>
        <v>0</v>
      </c>
      <c r="F90" s="967">
        <f t="shared" si="2"/>
        <v>2233847030</v>
      </c>
      <c r="G90" s="1040">
        <f>SUM(G91:G94)</f>
        <v>1897524909</v>
      </c>
      <c r="J90" s="1110"/>
      <c r="K90" s="1110"/>
    </row>
    <row r="91" spans="1:12" ht="57.75" customHeight="1" x14ac:dyDescent="0.3">
      <c r="A91" s="971">
        <v>240106003</v>
      </c>
      <c r="B91" s="972">
        <v>11</v>
      </c>
      <c r="C91" s="1001" t="s">
        <v>81</v>
      </c>
      <c r="D91" s="975">
        <v>336322121</v>
      </c>
      <c r="E91" s="1112">
        <v>0</v>
      </c>
      <c r="F91" s="975">
        <f t="shared" si="2"/>
        <v>336322121</v>
      </c>
      <c r="G91" s="979">
        <v>0</v>
      </c>
      <c r="J91" s="1113"/>
    </row>
    <row r="92" spans="1:12" ht="50.25" customHeight="1" x14ac:dyDescent="0.3">
      <c r="A92" s="1140">
        <v>240106003</v>
      </c>
      <c r="B92" s="1141">
        <v>13</v>
      </c>
      <c r="C92" s="1142" t="s">
        <v>81</v>
      </c>
      <c r="D92" s="975">
        <v>279354454</v>
      </c>
      <c r="E92" s="1112">
        <v>0</v>
      </c>
      <c r="F92" s="975">
        <f t="shared" si="2"/>
        <v>279354454</v>
      </c>
      <c r="G92" s="979">
        <v>279354454</v>
      </c>
      <c r="J92" s="1113"/>
    </row>
    <row r="93" spans="1:12" ht="57" customHeight="1" x14ac:dyDescent="0.3">
      <c r="A93" s="1140">
        <v>240106003</v>
      </c>
      <c r="B93" s="1141">
        <v>20</v>
      </c>
      <c r="C93" s="1142" t="s">
        <v>81</v>
      </c>
      <c r="D93" s="975">
        <v>993425050</v>
      </c>
      <c r="E93" s="1112">
        <v>0</v>
      </c>
      <c r="F93" s="975">
        <f t="shared" si="2"/>
        <v>993425050</v>
      </c>
      <c r="G93" s="979">
        <v>993425050</v>
      </c>
      <c r="J93" s="1113"/>
    </row>
    <row r="94" spans="1:12" ht="77.25" customHeight="1" x14ac:dyDescent="0.3">
      <c r="A94" s="971">
        <v>2401060011</v>
      </c>
      <c r="B94" s="972">
        <v>10</v>
      </c>
      <c r="C94" s="1001" t="s">
        <v>156</v>
      </c>
      <c r="D94" s="975">
        <v>624745405</v>
      </c>
      <c r="E94" s="1112">
        <v>0</v>
      </c>
      <c r="F94" s="975">
        <f t="shared" si="2"/>
        <v>624745405</v>
      </c>
      <c r="G94" s="979">
        <v>624745405</v>
      </c>
      <c r="J94" s="1113"/>
    </row>
    <row r="95" spans="1:12" s="932" customFormat="1" ht="23.25" customHeight="1" x14ac:dyDescent="0.3">
      <c r="A95" s="964">
        <v>2404</v>
      </c>
      <c r="B95" s="965"/>
      <c r="C95" s="1000" t="s">
        <v>157</v>
      </c>
      <c r="D95" s="967">
        <f>+D96</f>
        <v>20061970435</v>
      </c>
      <c r="E95" s="967">
        <f>+E96</f>
        <v>0</v>
      </c>
      <c r="F95" s="967">
        <f t="shared" si="2"/>
        <v>20061970435</v>
      </c>
      <c r="G95" s="1040">
        <f>+G96</f>
        <v>20061970435</v>
      </c>
      <c r="J95" s="1110"/>
    </row>
    <row r="96" spans="1:12" s="932" customFormat="1" ht="15.6" x14ac:dyDescent="0.3">
      <c r="A96" s="964">
        <v>24040600</v>
      </c>
      <c r="B96" s="965"/>
      <c r="C96" s="1000" t="s">
        <v>73</v>
      </c>
      <c r="D96" s="967">
        <f>+D97+D98</f>
        <v>20061970435</v>
      </c>
      <c r="E96" s="967">
        <f>+E97+E98</f>
        <v>0</v>
      </c>
      <c r="F96" s="967">
        <f t="shared" si="2"/>
        <v>20061970435</v>
      </c>
      <c r="G96" s="1040">
        <f>+G97+G98</f>
        <v>20061970435</v>
      </c>
      <c r="J96" s="1110"/>
      <c r="K96" s="1110"/>
    </row>
    <row r="97" spans="1:255" ht="39.75" customHeight="1" x14ac:dyDescent="0.3">
      <c r="A97" s="971">
        <v>240406001</v>
      </c>
      <c r="B97" s="972">
        <v>13</v>
      </c>
      <c r="C97" s="1001" t="s">
        <v>77</v>
      </c>
      <c r="D97" s="975">
        <v>11294324623</v>
      </c>
      <c r="E97" s="1112">
        <v>0</v>
      </c>
      <c r="F97" s="975">
        <f t="shared" si="2"/>
        <v>11294324623</v>
      </c>
      <c r="G97" s="979">
        <v>11294324623</v>
      </c>
      <c r="J97" s="1113"/>
    </row>
    <row r="98" spans="1:255" ht="39.75" customHeight="1" x14ac:dyDescent="0.3">
      <c r="A98" s="971">
        <v>240406001</v>
      </c>
      <c r="B98" s="972">
        <v>20</v>
      </c>
      <c r="C98" s="1001" t="s">
        <v>77</v>
      </c>
      <c r="D98" s="975">
        <v>8767645812</v>
      </c>
      <c r="E98" s="1112"/>
      <c r="F98" s="975">
        <f t="shared" si="2"/>
        <v>8767645812</v>
      </c>
      <c r="G98" s="979">
        <v>8767645812</v>
      </c>
      <c r="J98" s="1113"/>
    </row>
    <row r="99" spans="1:255" s="932" customFormat="1" ht="15.6" x14ac:dyDescent="0.3">
      <c r="A99" s="964">
        <v>2405</v>
      </c>
      <c r="B99" s="965"/>
      <c r="C99" s="1000" t="s">
        <v>158</v>
      </c>
      <c r="D99" s="967">
        <f>+D100</f>
        <v>74243512</v>
      </c>
      <c r="E99" s="967">
        <f>+E100</f>
        <v>0</v>
      </c>
      <c r="F99" s="967">
        <f t="shared" si="2"/>
        <v>74243512</v>
      </c>
      <c r="G99" s="1040">
        <f>+G100</f>
        <v>74243512</v>
      </c>
      <c r="J99" s="1110"/>
      <c r="K99" s="1110"/>
    </row>
    <row r="100" spans="1:255" s="932" customFormat="1" ht="15.6" x14ac:dyDescent="0.3">
      <c r="A100" s="964">
        <v>24050600</v>
      </c>
      <c r="B100" s="965"/>
      <c r="C100" s="1000" t="s">
        <v>73</v>
      </c>
      <c r="D100" s="967">
        <f>+D101+D102</f>
        <v>74243512</v>
      </c>
      <c r="E100" s="967">
        <f>+E101+E102</f>
        <v>0</v>
      </c>
      <c r="F100" s="967">
        <f t="shared" si="2"/>
        <v>74243512</v>
      </c>
      <c r="G100" s="1040">
        <f>+G101+G102</f>
        <v>74243512</v>
      </c>
      <c r="J100" s="1110"/>
      <c r="K100" s="1110"/>
    </row>
    <row r="101" spans="1:255" ht="39.75" customHeight="1" thickBot="1" x14ac:dyDescent="0.35">
      <c r="A101" s="1002">
        <v>240506001</v>
      </c>
      <c r="B101" s="1003">
        <v>20</v>
      </c>
      <c r="C101" s="1004" t="s">
        <v>78</v>
      </c>
      <c r="D101" s="1007">
        <v>74243512</v>
      </c>
      <c r="E101" s="1128">
        <v>0</v>
      </c>
      <c r="F101" s="1007">
        <f t="shared" si="2"/>
        <v>74243512</v>
      </c>
      <c r="G101" s="1054">
        <v>74243512</v>
      </c>
      <c r="J101" s="1113"/>
    </row>
    <row r="102" spans="1:255" ht="49.5" customHeight="1" thickBot="1" x14ac:dyDescent="0.35">
      <c r="A102" s="1009"/>
      <c r="B102" s="1010"/>
      <c r="C102" s="1011"/>
      <c r="D102" s="1014"/>
      <c r="E102" s="1117"/>
      <c r="F102" s="1014"/>
      <c r="G102" s="1014"/>
      <c r="J102" s="1113"/>
    </row>
    <row r="103" spans="1:255" s="932" customFormat="1" ht="13.5" customHeight="1" x14ac:dyDescent="0.3">
      <c r="A103" s="1019" t="s">
        <v>1</v>
      </c>
      <c r="B103" s="1020"/>
      <c r="C103" s="1020"/>
      <c r="D103" s="1020"/>
      <c r="E103" s="1020"/>
      <c r="F103" s="1020"/>
      <c r="G103" s="1021"/>
      <c r="H103" s="930"/>
      <c r="I103" s="930"/>
      <c r="J103" s="930"/>
      <c r="K103" s="930"/>
      <c r="L103" s="930"/>
      <c r="M103" s="931"/>
      <c r="N103" s="929"/>
      <c r="O103" s="930"/>
      <c r="P103" s="930"/>
      <c r="Q103" s="930"/>
      <c r="R103" s="930"/>
      <c r="S103" s="930"/>
      <c r="T103" s="931"/>
      <c r="U103" s="929"/>
      <c r="V103" s="930"/>
      <c r="W103" s="930"/>
      <c r="X103" s="930"/>
      <c r="Y103" s="930"/>
      <c r="Z103" s="930"/>
      <c r="AA103" s="931"/>
      <c r="AB103" s="929"/>
      <c r="AC103" s="930"/>
      <c r="AD103" s="930"/>
      <c r="AE103" s="930"/>
      <c r="AF103" s="930"/>
      <c r="AG103" s="930"/>
      <c r="AH103" s="931"/>
      <c r="AI103" s="929"/>
      <c r="AJ103" s="930"/>
      <c r="AK103" s="930"/>
      <c r="AL103" s="930"/>
      <c r="AM103" s="930"/>
      <c r="AN103" s="930"/>
      <c r="AO103" s="931"/>
      <c r="AP103" s="929"/>
      <c r="AQ103" s="930"/>
      <c r="AR103" s="930"/>
      <c r="AS103" s="930"/>
      <c r="AT103" s="930"/>
      <c r="AU103" s="930"/>
      <c r="AV103" s="931"/>
      <c r="AW103" s="929"/>
      <c r="AX103" s="930"/>
      <c r="AY103" s="930"/>
      <c r="AZ103" s="930"/>
      <c r="BA103" s="930"/>
      <c r="BB103" s="930"/>
      <c r="BC103" s="931"/>
      <c r="BD103" s="929"/>
      <c r="BE103" s="930"/>
      <c r="BF103" s="930"/>
      <c r="BG103" s="930"/>
      <c r="BH103" s="930"/>
      <c r="BI103" s="930"/>
      <c r="BJ103" s="931"/>
      <c r="BK103" s="929"/>
      <c r="BL103" s="930"/>
      <c r="BM103" s="930"/>
      <c r="BN103" s="930"/>
      <c r="BO103" s="930"/>
      <c r="BP103" s="930"/>
      <c r="BQ103" s="931"/>
      <c r="BR103" s="929"/>
      <c r="BS103" s="930"/>
      <c r="BT103" s="930"/>
      <c r="BU103" s="930"/>
      <c r="BV103" s="930"/>
      <c r="BW103" s="930"/>
      <c r="BX103" s="931"/>
      <c r="BY103" s="929"/>
      <c r="BZ103" s="930"/>
      <c r="CA103" s="930"/>
      <c r="CB103" s="930"/>
      <c r="CC103" s="930"/>
      <c r="CD103" s="930"/>
      <c r="CE103" s="931"/>
      <c r="CF103" s="929"/>
      <c r="CG103" s="930"/>
      <c r="CH103" s="930"/>
      <c r="CI103" s="930"/>
      <c r="CJ103" s="930"/>
      <c r="CK103" s="930"/>
      <c r="CL103" s="931"/>
      <c r="CM103" s="929"/>
      <c r="CN103" s="930"/>
      <c r="CO103" s="930"/>
      <c r="CP103" s="930"/>
      <c r="CQ103" s="930"/>
      <c r="CR103" s="930"/>
      <c r="CS103" s="931"/>
      <c r="CT103" s="929"/>
      <c r="CU103" s="930"/>
      <c r="CV103" s="930"/>
      <c r="CW103" s="930"/>
      <c r="CX103" s="930"/>
      <c r="CY103" s="930"/>
      <c r="CZ103" s="931"/>
      <c r="DA103" s="929"/>
      <c r="DB103" s="930"/>
      <c r="DC103" s="930"/>
      <c r="DD103" s="930"/>
      <c r="DE103" s="930"/>
      <c r="DF103" s="930"/>
      <c r="DG103" s="931"/>
      <c r="DH103" s="929"/>
      <c r="DI103" s="930"/>
      <c r="DJ103" s="930"/>
      <c r="DK103" s="930"/>
      <c r="DL103" s="930"/>
      <c r="DM103" s="930"/>
      <c r="DN103" s="931"/>
      <c r="DO103" s="929"/>
      <c r="DP103" s="930"/>
      <c r="DQ103" s="930"/>
      <c r="DR103" s="930"/>
      <c r="DS103" s="930"/>
      <c r="DT103" s="930"/>
      <c r="DU103" s="931"/>
      <c r="DV103" s="929"/>
      <c r="DW103" s="930"/>
      <c r="DX103" s="930"/>
      <c r="DY103" s="930"/>
      <c r="DZ103" s="930"/>
      <c r="EA103" s="930"/>
      <c r="EB103" s="931"/>
      <c r="EC103" s="929"/>
      <c r="ED103" s="930"/>
      <c r="EE103" s="930"/>
      <c r="EF103" s="930"/>
      <c r="EG103" s="930"/>
      <c r="EH103" s="930"/>
      <c r="EI103" s="931"/>
      <c r="EJ103" s="929"/>
      <c r="EK103" s="930"/>
      <c r="EL103" s="930"/>
      <c r="EM103" s="930"/>
      <c r="EN103" s="930"/>
      <c r="EO103" s="930"/>
      <c r="EP103" s="931"/>
      <c r="EQ103" s="929"/>
      <c r="ER103" s="930"/>
      <c r="ES103" s="930"/>
      <c r="ET103" s="930"/>
      <c r="EU103" s="930"/>
      <c r="EV103" s="930"/>
      <c r="EW103" s="931"/>
      <c r="EX103" s="929"/>
      <c r="EY103" s="930"/>
      <c r="EZ103" s="930"/>
      <c r="FA103" s="930"/>
      <c r="FB103" s="930"/>
      <c r="FC103" s="930"/>
      <c r="FD103" s="931"/>
      <c r="FE103" s="929"/>
      <c r="FF103" s="930"/>
      <c r="FG103" s="930"/>
      <c r="FH103" s="930"/>
      <c r="FI103" s="930"/>
      <c r="FJ103" s="930"/>
      <c r="FK103" s="931"/>
      <c r="FL103" s="929"/>
      <c r="FM103" s="930"/>
      <c r="FN103" s="930"/>
      <c r="FO103" s="930"/>
      <c r="FP103" s="930"/>
      <c r="FQ103" s="930"/>
      <c r="FR103" s="931"/>
      <c r="FS103" s="929"/>
      <c r="FT103" s="930"/>
      <c r="FU103" s="930"/>
      <c r="FV103" s="930"/>
      <c r="FW103" s="930"/>
      <c r="FX103" s="930"/>
      <c r="FY103" s="931"/>
      <c r="FZ103" s="929"/>
      <c r="GA103" s="930"/>
      <c r="GB103" s="930"/>
      <c r="GC103" s="930"/>
      <c r="GD103" s="930"/>
      <c r="GE103" s="930"/>
      <c r="GF103" s="931"/>
      <c r="GG103" s="929"/>
      <c r="GH103" s="930"/>
      <c r="GI103" s="930"/>
      <c r="GJ103" s="930"/>
      <c r="GK103" s="930"/>
      <c r="GL103" s="930"/>
      <c r="GM103" s="931"/>
      <c r="GN103" s="929"/>
      <c r="GO103" s="930"/>
      <c r="GP103" s="930"/>
      <c r="GQ103" s="930"/>
      <c r="GR103" s="930"/>
      <c r="GS103" s="930"/>
      <c r="GT103" s="931"/>
      <c r="GU103" s="929"/>
      <c r="GV103" s="930"/>
      <c r="GW103" s="930"/>
      <c r="GX103" s="930"/>
      <c r="GY103" s="930"/>
      <c r="GZ103" s="930"/>
      <c r="HA103" s="931"/>
      <c r="HB103" s="929"/>
      <c r="HC103" s="930"/>
      <c r="HD103" s="930"/>
      <c r="HE103" s="930"/>
      <c r="HF103" s="930"/>
      <c r="HG103" s="930"/>
      <c r="HH103" s="931"/>
      <c r="HI103" s="929"/>
      <c r="HJ103" s="930"/>
      <c r="HK103" s="930"/>
      <c r="HL103" s="930"/>
      <c r="HM103" s="930"/>
      <c r="HN103" s="930"/>
      <c r="HO103" s="931"/>
      <c r="HP103" s="929"/>
      <c r="HQ103" s="930"/>
      <c r="HR103" s="930"/>
      <c r="HS103" s="930"/>
      <c r="HT103" s="930"/>
      <c r="HU103" s="930"/>
      <c r="HV103" s="931"/>
      <c r="HW103" s="929"/>
      <c r="HX103" s="930"/>
      <c r="HY103" s="930"/>
      <c r="HZ103" s="930"/>
      <c r="IA103" s="930"/>
      <c r="IB103" s="930"/>
      <c r="IC103" s="931"/>
      <c r="ID103" s="929"/>
      <c r="IE103" s="930"/>
      <c r="IF103" s="930"/>
      <c r="IG103" s="930"/>
      <c r="IH103" s="930"/>
      <c r="II103" s="930"/>
      <c r="IJ103" s="931"/>
      <c r="IK103" s="929"/>
      <c r="IL103" s="930"/>
      <c r="IM103" s="930"/>
      <c r="IN103" s="930"/>
      <c r="IO103" s="930"/>
      <c r="IP103" s="930"/>
      <c r="IQ103" s="931"/>
      <c r="IR103" s="929"/>
      <c r="IS103" s="929"/>
      <c r="IT103" s="929"/>
      <c r="IU103" s="929"/>
    </row>
    <row r="104" spans="1:255" s="932" customFormat="1" ht="12" customHeight="1" x14ac:dyDescent="0.3">
      <c r="A104" s="929" t="s">
        <v>2</v>
      </c>
      <c r="B104" s="930"/>
      <c r="C104" s="930"/>
      <c r="D104" s="930"/>
      <c r="E104" s="930"/>
      <c r="F104" s="930"/>
      <c r="G104" s="931"/>
      <c r="H104" s="930"/>
      <c r="I104" s="930"/>
      <c r="J104" s="930"/>
      <c r="K104" s="930"/>
      <c r="L104" s="930"/>
      <c r="M104" s="931"/>
      <c r="N104" s="929"/>
      <c r="O104" s="930"/>
      <c r="P104" s="930"/>
      <c r="Q104" s="930"/>
      <c r="R104" s="930"/>
      <c r="S104" s="930"/>
      <c r="T104" s="931"/>
      <c r="U104" s="929"/>
      <c r="V104" s="930"/>
      <c r="W104" s="930"/>
      <c r="X104" s="930"/>
      <c r="Y104" s="930"/>
      <c r="Z104" s="930"/>
      <c r="AA104" s="931"/>
      <c r="AB104" s="929"/>
      <c r="AC104" s="930"/>
      <c r="AD104" s="930"/>
      <c r="AE104" s="930"/>
      <c r="AF104" s="930"/>
      <c r="AG104" s="930"/>
      <c r="AH104" s="931"/>
      <c r="AI104" s="929"/>
      <c r="AJ104" s="930"/>
      <c r="AK104" s="930"/>
      <c r="AL104" s="930"/>
      <c r="AM104" s="930"/>
      <c r="AN104" s="930"/>
      <c r="AO104" s="931"/>
      <c r="AP104" s="929"/>
      <c r="AQ104" s="930"/>
      <c r="AR104" s="930"/>
      <c r="AS104" s="930"/>
      <c r="AT104" s="930"/>
      <c r="AU104" s="930"/>
      <c r="AV104" s="931"/>
      <c r="AW104" s="929"/>
      <c r="AX104" s="930"/>
      <c r="AY104" s="930"/>
      <c r="AZ104" s="930"/>
      <c r="BA104" s="930"/>
      <c r="BB104" s="930"/>
      <c r="BC104" s="931"/>
      <c r="BD104" s="929"/>
      <c r="BE104" s="930"/>
      <c r="BF104" s="930"/>
      <c r="BG104" s="930"/>
      <c r="BH104" s="930"/>
      <c r="BI104" s="930"/>
      <c r="BJ104" s="931"/>
      <c r="BK104" s="929"/>
      <c r="BL104" s="930"/>
      <c r="BM104" s="930"/>
      <c r="BN104" s="930"/>
      <c r="BO104" s="930"/>
      <c r="BP104" s="930"/>
      <c r="BQ104" s="931"/>
      <c r="BR104" s="929"/>
      <c r="BS104" s="930"/>
      <c r="BT104" s="930"/>
      <c r="BU104" s="930"/>
      <c r="BV104" s="930"/>
      <c r="BW104" s="930"/>
      <c r="BX104" s="931"/>
      <c r="BY104" s="929"/>
      <c r="BZ104" s="930"/>
      <c r="CA104" s="930"/>
      <c r="CB104" s="930"/>
      <c r="CC104" s="930"/>
      <c r="CD104" s="930"/>
      <c r="CE104" s="931"/>
      <c r="CF104" s="929"/>
      <c r="CG104" s="930"/>
      <c r="CH104" s="930"/>
      <c r="CI104" s="930"/>
      <c r="CJ104" s="930"/>
      <c r="CK104" s="930"/>
      <c r="CL104" s="931"/>
      <c r="CM104" s="929"/>
      <c r="CN104" s="930"/>
      <c r="CO104" s="930"/>
      <c r="CP104" s="930"/>
      <c r="CQ104" s="930"/>
      <c r="CR104" s="930"/>
      <c r="CS104" s="931"/>
      <c r="CT104" s="929"/>
      <c r="CU104" s="930"/>
      <c r="CV104" s="930"/>
      <c r="CW104" s="930"/>
      <c r="CX104" s="930"/>
      <c r="CY104" s="930"/>
      <c r="CZ104" s="931"/>
      <c r="DA104" s="929"/>
      <c r="DB104" s="930"/>
      <c r="DC104" s="930"/>
      <c r="DD104" s="930"/>
      <c r="DE104" s="930"/>
      <c r="DF104" s="930"/>
      <c r="DG104" s="931"/>
      <c r="DH104" s="929"/>
      <c r="DI104" s="930"/>
      <c r="DJ104" s="930"/>
      <c r="DK104" s="930"/>
      <c r="DL104" s="930"/>
      <c r="DM104" s="930"/>
      <c r="DN104" s="931"/>
      <c r="DO104" s="929"/>
      <c r="DP104" s="930"/>
      <c r="DQ104" s="930"/>
      <c r="DR104" s="930"/>
      <c r="DS104" s="930"/>
      <c r="DT104" s="930"/>
      <c r="DU104" s="931"/>
      <c r="DV104" s="929"/>
      <c r="DW104" s="930"/>
      <c r="DX104" s="930"/>
      <c r="DY104" s="930"/>
      <c r="DZ104" s="930"/>
      <c r="EA104" s="930"/>
      <c r="EB104" s="931"/>
      <c r="EC104" s="929"/>
      <c r="ED104" s="930"/>
      <c r="EE104" s="930"/>
      <c r="EF104" s="930"/>
      <c r="EG104" s="930"/>
      <c r="EH104" s="930"/>
      <c r="EI104" s="931"/>
      <c r="EJ104" s="929"/>
      <c r="EK104" s="930"/>
      <c r="EL104" s="930"/>
      <c r="EM104" s="930"/>
      <c r="EN104" s="930"/>
      <c r="EO104" s="930"/>
      <c r="EP104" s="931"/>
      <c r="EQ104" s="929"/>
      <c r="ER104" s="930"/>
      <c r="ES104" s="930"/>
      <c r="ET104" s="930"/>
      <c r="EU104" s="930"/>
      <c r="EV104" s="930"/>
      <c r="EW104" s="931"/>
      <c r="EX104" s="929"/>
      <c r="EY104" s="930"/>
      <c r="EZ104" s="930"/>
      <c r="FA104" s="930"/>
      <c r="FB104" s="930"/>
      <c r="FC104" s="930"/>
      <c r="FD104" s="931"/>
      <c r="FE104" s="929"/>
      <c r="FF104" s="930"/>
      <c r="FG104" s="930"/>
      <c r="FH104" s="930"/>
      <c r="FI104" s="930"/>
      <c r="FJ104" s="930"/>
      <c r="FK104" s="931"/>
      <c r="FL104" s="929"/>
      <c r="FM104" s="930"/>
      <c r="FN104" s="930"/>
      <c r="FO104" s="930"/>
      <c r="FP104" s="930"/>
      <c r="FQ104" s="930"/>
      <c r="FR104" s="931"/>
      <c r="FS104" s="929"/>
      <c r="FT104" s="930"/>
      <c r="FU104" s="930"/>
      <c r="FV104" s="930"/>
      <c r="FW104" s="930"/>
      <c r="FX104" s="930"/>
      <c r="FY104" s="931"/>
      <c r="FZ104" s="929"/>
      <c r="GA104" s="930"/>
      <c r="GB104" s="930"/>
      <c r="GC104" s="930"/>
      <c r="GD104" s="930"/>
      <c r="GE104" s="930"/>
      <c r="GF104" s="931"/>
      <c r="GG104" s="929"/>
      <c r="GH104" s="930"/>
      <c r="GI104" s="930"/>
      <c r="GJ104" s="930"/>
      <c r="GK104" s="930"/>
      <c r="GL104" s="930"/>
      <c r="GM104" s="931"/>
      <c r="GN104" s="929"/>
      <c r="GO104" s="930"/>
      <c r="GP104" s="930"/>
      <c r="GQ104" s="930"/>
      <c r="GR104" s="930"/>
      <c r="GS104" s="930"/>
      <c r="GT104" s="931"/>
      <c r="GU104" s="929"/>
      <c r="GV104" s="930"/>
      <c r="GW104" s="930"/>
      <c r="GX104" s="930"/>
      <c r="GY104" s="930"/>
      <c r="GZ104" s="930"/>
      <c r="HA104" s="931"/>
      <c r="HB104" s="929"/>
      <c r="HC104" s="930"/>
      <c r="HD104" s="930"/>
      <c r="HE104" s="930"/>
      <c r="HF104" s="930"/>
      <c r="HG104" s="930"/>
      <c r="HH104" s="931"/>
      <c r="HI104" s="929"/>
      <c r="HJ104" s="930"/>
      <c r="HK104" s="930"/>
      <c r="HL104" s="930"/>
      <c r="HM104" s="930"/>
      <c r="HN104" s="930"/>
      <c r="HO104" s="931"/>
      <c r="HP104" s="929"/>
      <c r="HQ104" s="930"/>
      <c r="HR104" s="930"/>
      <c r="HS104" s="930"/>
      <c r="HT104" s="930"/>
      <c r="HU104" s="930"/>
      <c r="HV104" s="931"/>
      <c r="HW104" s="929"/>
      <c r="HX104" s="930"/>
      <c r="HY104" s="930"/>
      <c r="HZ104" s="930"/>
      <c r="IA104" s="930"/>
      <c r="IB104" s="930"/>
      <c r="IC104" s="931"/>
      <c r="ID104" s="929"/>
      <c r="IE104" s="930"/>
      <c r="IF104" s="930"/>
      <c r="IG104" s="930"/>
      <c r="IH104" s="930"/>
      <c r="II104" s="930"/>
      <c r="IJ104" s="931"/>
      <c r="IK104" s="929"/>
      <c r="IL104" s="930"/>
      <c r="IM104" s="930"/>
      <c r="IN104" s="930"/>
      <c r="IO104" s="930"/>
      <c r="IP104" s="930"/>
      <c r="IQ104" s="931"/>
      <c r="IR104" s="929"/>
      <c r="IS104" s="929"/>
      <c r="IT104" s="929"/>
      <c r="IU104" s="929"/>
    </row>
    <row r="105" spans="1:255" ht="14.25" customHeight="1" x14ac:dyDescent="0.3">
      <c r="A105" s="933" t="s">
        <v>0</v>
      </c>
      <c r="G105" s="804"/>
      <c r="J105" s="1113"/>
    </row>
    <row r="106" spans="1:255" ht="18" customHeight="1" thickBot="1" x14ac:dyDescent="0.35">
      <c r="A106" s="809" t="s">
        <v>3</v>
      </c>
      <c r="C106" s="808" t="s">
        <v>4</v>
      </c>
      <c r="E106" s="1017" t="s">
        <v>5</v>
      </c>
      <c r="F106" s="806" t="str">
        <f>F77</f>
        <v>ABRIL</v>
      </c>
      <c r="G106" s="804" t="str">
        <f>G77</f>
        <v>VIGENCIA FISCAL: 2018</v>
      </c>
      <c r="J106" s="1113"/>
    </row>
    <row r="107" spans="1:255" s="932" customFormat="1" ht="63" customHeight="1" thickBot="1" x14ac:dyDescent="0.35">
      <c r="A107" s="944" t="s">
        <v>351</v>
      </c>
      <c r="B107" s="945"/>
      <c r="C107" s="945" t="s">
        <v>352</v>
      </c>
      <c r="D107" s="1101" t="s">
        <v>8</v>
      </c>
      <c r="E107" s="1102" t="s">
        <v>9</v>
      </c>
      <c r="F107" s="1101" t="s">
        <v>10</v>
      </c>
      <c r="G107" s="1103" t="s">
        <v>11</v>
      </c>
      <c r="J107" s="1110"/>
    </row>
    <row r="108" spans="1:255" s="932" customFormat="1" ht="39.75" customHeight="1" x14ac:dyDescent="0.3">
      <c r="A108" s="957">
        <v>2499</v>
      </c>
      <c r="B108" s="958"/>
      <c r="C108" s="1031" t="s">
        <v>159</v>
      </c>
      <c r="D108" s="960">
        <f>+D109</f>
        <v>1670848562.03</v>
      </c>
      <c r="E108" s="960">
        <f>+E109</f>
        <v>0</v>
      </c>
      <c r="F108" s="960">
        <f t="shared" ref="F108:F114" si="3">+D108-E108</f>
        <v>1670848562.03</v>
      </c>
      <c r="G108" s="1034">
        <f>+G109</f>
        <v>1668070496.03</v>
      </c>
      <c r="J108" s="1110"/>
    </row>
    <row r="109" spans="1:255" s="932" customFormat="1" ht="18.75" customHeight="1" x14ac:dyDescent="0.3">
      <c r="A109" s="964">
        <v>24990600</v>
      </c>
      <c r="B109" s="965"/>
      <c r="C109" s="1000" t="s">
        <v>73</v>
      </c>
      <c r="D109" s="967">
        <f>SUM(D110:D114)</f>
        <v>1670848562.03</v>
      </c>
      <c r="E109" s="967">
        <f>SUM(E110:E114)</f>
        <v>0</v>
      </c>
      <c r="F109" s="967">
        <f t="shared" si="3"/>
        <v>1670848562.03</v>
      </c>
      <c r="G109" s="1040">
        <f>SUM(G110:G114)</f>
        <v>1668070496.03</v>
      </c>
      <c r="J109" s="1110"/>
    </row>
    <row r="110" spans="1:255" ht="50.25" customHeight="1" x14ac:dyDescent="0.3">
      <c r="A110" s="971">
        <v>249906001</v>
      </c>
      <c r="B110" s="972">
        <v>10</v>
      </c>
      <c r="C110" s="1001" t="s">
        <v>80</v>
      </c>
      <c r="D110" s="975">
        <v>90025966</v>
      </c>
      <c r="E110" s="975">
        <v>0</v>
      </c>
      <c r="F110" s="975">
        <f t="shared" si="3"/>
        <v>90025966</v>
      </c>
      <c r="G110" s="979">
        <v>87247900</v>
      </c>
      <c r="J110" s="1113"/>
    </row>
    <row r="111" spans="1:255" ht="35.25" customHeight="1" x14ac:dyDescent="0.3">
      <c r="A111" s="971">
        <v>249906001</v>
      </c>
      <c r="B111" s="972">
        <v>13</v>
      </c>
      <c r="C111" s="1001" t="s">
        <v>80</v>
      </c>
      <c r="D111" s="975">
        <v>125003436</v>
      </c>
      <c r="E111" s="975">
        <v>0</v>
      </c>
      <c r="F111" s="975">
        <f t="shared" si="3"/>
        <v>125003436</v>
      </c>
      <c r="G111" s="979">
        <v>125003436</v>
      </c>
      <c r="J111" s="1113"/>
    </row>
    <row r="112" spans="1:255" ht="31.2" x14ac:dyDescent="0.3">
      <c r="A112" s="971">
        <v>249906001</v>
      </c>
      <c r="B112" s="972">
        <v>20</v>
      </c>
      <c r="C112" s="1001" t="s">
        <v>80</v>
      </c>
      <c r="D112" s="975">
        <v>322623460</v>
      </c>
      <c r="E112" s="975">
        <v>0</v>
      </c>
      <c r="F112" s="975">
        <f t="shared" si="3"/>
        <v>322623460</v>
      </c>
      <c r="G112" s="979">
        <v>322623460</v>
      </c>
      <c r="J112" s="1113"/>
      <c r="K112" s="1113"/>
    </row>
    <row r="113" spans="1:10" s="807" customFormat="1" ht="67.5" customHeight="1" x14ac:dyDescent="0.3">
      <c r="A113" s="971">
        <v>249906003</v>
      </c>
      <c r="B113" s="972">
        <v>20</v>
      </c>
      <c r="C113" s="1001" t="s">
        <v>79</v>
      </c>
      <c r="D113" s="1044">
        <v>223188783.63999999</v>
      </c>
      <c r="E113" s="1124">
        <v>0</v>
      </c>
      <c r="F113" s="1044">
        <f t="shared" si="3"/>
        <v>223188783.63999999</v>
      </c>
      <c r="G113" s="1125">
        <v>223188783.63999999</v>
      </c>
      <c r="J113" s="1113"/>
    </row>
    <row r="114" spans="1:10" s="807" customFormat="1" ht="46.2" customHeight="1" thickBot="1" x14ac:dyDescent="0.35">
      <c r="A114" s="1002">
        <v>249906004</v>
      </c>
      <c r="B114" s="1003">
        <v>20</v>
      </c>
      <c r="C114" s="1004" t="s">
        <v>161</v>
      </c>
      <c r="D114" s="1052">
        <v>910006916.38999999</v>
      </c>
      <c r="E114" s="1143">
        <v>0</v>
      </c>
      <c r="F114" s="1052">
        <f t="shared" si="3"/>
        <v>910006916.38999999</v>
      </c>
      <c r="G114" s="1144">
        <v>910006916.38999999</v>
      </c>
      <c r="J114" s="1113"/>
    </row>
    <row r="115" spans="1:10" ht="16.2" thickBot="1" x14ac:dyDescent="0.35">
      <c r="A115" s="1055" t="s">
        <v>82</v>
      </c>
      <c r="B115" s="1056"/>
      <c r="C115" s="1145"/>
      <c r="D115" s="1146">
        <f>+D9+D88</f>
        <v>27826819386.059998</v>
      </c>
      <c r="E115" s="1147">
        <f>+E9+E88</f>
        <v>0</v>
      </c>
      <c r="F115" s="1146">
        <f>+F9+F88</f>
        <v>27826819386.059998</v>
      </c>
      <c r="G115" s="1146">
        <f>+G9+G88</f>
        <v>27486295183.059998</v>
      </c>
    </row>
    <row r="116" spans="1:10" x14ac:dyDescent="0.3">
      <c r="A116" s="809"/>
      <c r="G116" s="804"/>
    </row>
    <row r="117" spans="1:10" x14ac:dyDescent="0.3">
      <c r="A117" s="809"/>
      <c r="G117" s="804"/>
    </row>
    <row r="118" spans="1:10" x14ac:dyDescent="0.3">
      <c r="A118" s="809"/>
      <c r="G118" s="804"/>
    </row>
    <row r="119" spans="1:10" x14ac:dyDescent="0.3">
      <c r="A119" s="809"/>
      <c r="G119" s="804"/>
    </row>
    <row r="120" spans="1:10" x14ac:dyDescent="0.3">
      <c r="A120" s="1148" t="s">
        <v>83</v>
      </c>
      <c r="B120" s="1149"/>
      <c r="C120" s="1150"/>
      <c r="D120" s="1150"/>
      <c r="E120" s="1151" t="s">
        <v>84</v>
      </c>
      <c r="F120" s="1151"/>
      <c r="G120" s="1152"/>
    </row>
    <row r="121" spans="1:10" x14ac:dyDescent="0.3">
      <c r="A121" s="1153" t="s">
        <v>193</v>
      </c>
      <c r="B121" s="1149"/>
      <c r="C121" s="1150"/>
      <c r="D121" s="1150"/>
      <c r="E121" s="1154" t="s">
        <v>85</v>
      </c>
      <c r="F121" s="1154"/>
      <c r="G121" s="1155"/>
    </row>
    <row r="122" spans="1:10" x14ac:dyDescent="0.3">
      <c r="A122" s="1153" t="s">
        <v>194</v>
      </c>
      <c r="B122" s="1149"/>
      <c r="C122" s="1150"/>
      <c r="D122" s="1156"/>
      <c r="E122" s="1157" t="s">
        <v>86</v>
      </c>
      <c r="F122" s="1151"/>
      <c r="G122" s="1152"/>
    </row>
    <row r="123" spans="1:10" x14ac:dyDescent="0.3">
      <c r="A123" s="1153"/>
      <c r="B123" s="1149"/>
      <c r="C123" s="1150"/>
      <c r="D123" s="1150"/>
      <c r="E123" s="1154"/>
      <c r="F123" s="1154"/>
      <c r="G123" s="1155"/>
    </row>
    <row r="124" spans="1:10" x14ac:dyDescent="0.3">
      <c r="A124" s="1148"/>
      <c r="B124" s="1149"/>
      <c r="C124" s="1150"/>
      <c r="D124" s="1157"/>
      <c r="E124" s="1158"/>
      <c r="F124" s="1157"/>
      <c r="G124" s="1152"/>
    </row>
    <row r="125" spans="1:10" x14ac:dyDescent="0.3">
      <c r="A125" s="1153"/>
      <c r="B125" s="1149"/>
      <c r="C125" s="1150"/>
      <c r="D125" s="1157"/>
      <c r="E125" s="1158"/>
      <c r="F125" s="1157"/>
      <c r="G125" s="1152"/>
    </row>
    <row r="126" spans="1:10" x14ac:dyDescent="0.3">
      <c r="A126" s="1153" t="s">
        <v>87</v>
      </c>
      <c r="B126" s="1149"/>
      <c r="C126" s="1150"/>
      <c r="D126" s="806" t="s">
        <v>88</v>
      </c>
      <c r="F126" s="1150" t="s">
        <v>84</v>
      </c>
      <c r="G126" s="1159"/>
    </row>
    <row r="127" spans="1:10" x14ac:dyDescent="0.3">
      <c r="A127" s="1153" t="s">
        <v>89</v>
      </c>
      <c r="B127" s="1149"/>
      <c r="C127" s="1150"/>
      <c r="D127" s="1160" t="s">
        <v>90</v>
      </c>
      <c r="F127" s="1154" t="s">
        <v>91</v>
      </c>
      <c r="G127" s="1152"/>
    </row>
    <row r="128" spans="1:10" x14ac:dyDescent="0.3">
      <c r="A128" s="1153" t="s">
        <v>92</v>
      </c>
      <c r="B128" s="1149"/>
      <c r="C128" s="1150"/>
      <c r="D128" s="1160" t="s">
        <v>93</v>
      </c>
      <c r="F128" s="1157" t="s">
        <v>94</v>
      </c>
      <c r="G128" s="1152"/>
    </row>
    <row r="129" spans="1:7" ht="15" thickBot="1" x14ac:dyDescent="0.35">
      <c r="A129" s="935"/>
      <c r="B129" s="936"/>
      <c r="C129" s="937"/>
      <c r="D129" s="937"/>
      <c r="E129" s="939"/>
      <c r="F129" s="939"/>
      <c r="G129" s="940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VIGENCIA ENERO 2018</vt:lpstr>
      <vt:lpstr>VIGENCIA FEBRERO 2018</vt:lpstr>
      <vt:lpstr>VIGENCIA MARZO 2018</vt:lpstr>
      <vt:lpstr>VIGENCIA ABRIL 2018</vt:lpstr>
      <vt:lpstr>RESERVAS ENERO 2018</vt:lpstr>
      <vt:lpstr>RESERVAS FEBRERO 2018</vt:lpstr>
      <vt:lpstr>RESERVAS MARZO 2018</vt:lpstr>
      <vt:lpstr>RESERVA ABRIL 2018</vt:lpstr>
      <vt:lpstr>CxP ENERO 2018 </vt:lpstr>
      <vt:lpstr>CxP FEBRERO 2018</vt:lpstr>
      <vt:lpstr>CxP MARZO 2018</vt:lpstr>
      <vt:lpstr>CxP ABRIL 2018</vt:lpstr>
      <vt:lpstr>'CxP ABRIL 2018'!Área_de_impresión</vt:lpstr>
      <vt:lpstr>'CxP ENERO 2018 '!Área_de_impresión</vt:lpstr>
      <vt:lpstr>'CxP FEBRERO 2018'!Área_de_impresión</vt:lpstr>
      <vt:lpstr>'CxP MARZO 2018'!Área_de_impresión</vt:lpstr>
      <vt:lpstr>'RESERVA ABRIL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ENERO 2018'!Área_de_impresión</vt:lpstr>
      <vt:lpstr>'VIGENCIA FEBRERO 2018'!Área_de_impresión</vt:lpstr>
      <vt:lpstr>'VIGENCIA MARZO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2018-05-08T14:15:28Z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