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1/Graficas Cierre/Mar/"/>
    </mc:Choice>
  </mc:AlternateContent>
  <xr:revisionPtr revIDLastSave="21" documentId="11_B31576C9886CFFFD6A6777416A693588099CFB62" xr6:coauthVersionLast="46" xr6:coauthVersionMax="46" xr10:uidLastSave="{17DE53A7-AA9D-4E58-9106-48E2F255E9C1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MAR" sheetId="1" state="hidden" r:id="rId4"/>
    <sheet name="Recuado" sheetId="7" state="hidden" r:id="rId5"/>
    <sheet name="Aforo Vs Recaudo Rec Propios" sheetId="3" r:id="rId6"/>
  </sheets>
  <definedNames>
    <definedName name="_xlnm.Print_Area" localSheetId="3">MAR!$A$1:$G$11</definedName>
  </definedNames>
  <calcPr calcId="191029"/>
  <pivotCaches>
    <pivotCache cacheId="36" r:id="rId7"/>
    <pivotCache cacheId="40" r:id="rId8"/>
    <pivotCache cacheId="44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  <c r="H4" i="1"/>
  <c r="G4" i="1"/>
  <c r="F4" i="1"/>
  <c r="E4" i="1"/>
  <c r="D4" i="1"/>
  <c r="H3" i="1"/>
  <c r="G3" i="1"/>
  <c r="F3" i="1"/>
  <c r="E3" i="1"/>
  <c r="D3" i="1"/>
  <c r="H2" i="1"/>
  <c r="G2" i="1"/>
  <c r="F2" i="1"/>
  <c r="E2" i="1"/>
  <c r="D2" i="1"/>
  <c r="E7" i="3"/>
  <c r="E8" i="3"/>
</calcChain>
</file>

<file path=xl/sharedStrings.xml><?xml version="1.0" encoding="utf-8"?>
<sst xmlns="http://schemas.openxmlformats.org/spreadsheetml/2006/main" count="129" uniqueCount="45">
  <si>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</si>
  <si>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</si>
  <si>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</si>
  <si>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</si>
  <si>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</si>
  <si>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</si>
  <si>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</si>
  <si>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</si>
  <si>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</si>
  <si>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</si>
  <si>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</si>
  <si>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</si>
  <si>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</si>
  <si>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</si>
  <si>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</si>
  <si>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</si>
  <si>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</si>
  <si>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</si>
  <si>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</si>
  <si>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</si>
  <si>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3-1-01-2-13-1-01</t>
  </si>
  <si>
    <t>REINTEGROS INCAPACIDADES</t>
  </si>
  <si>
    <t>3-1-01-2-05-3-05</t>
  </si>
  <si>
    <t>3-1-01-2-13-2-02</t>
  </si>
  <si>
    <t>RECUPERACIONES</t>
  </si>
  <si>
    <t>Recaudo Recursos Propios Vs Aforo</t>
  </si>
  <si>
    <t>Desagregación Recaudo Recursos  Propios  por Concepto</t>
  </si>
  <si>
    <t>3-1-01-1-02-2-33</t>
  </si>
  <si>
    <t>PEAJES</t>
  </si>
  <si>
    <t>3-1-01-1-02-2-66</t>
  </si>
  <si>
    <t>TASA POR EL USO DE LA INFRAESTRUCTURA DE TRANSPORTE</t>
  </si>
  <si>
    <t>3-1-01-1-02-5-02-07-3-2</t>
  </si>
  <si>
    <t>SERVICIOS DE ARRENDAMIENTO SIN OPCION DE COMPRA DE OTROS BIENES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</si>
  <si>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</si>
  <si>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</si>
  <si>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</si>
  <si>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</si>
  <si>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</si>
  <si>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</si>
  <si>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</si>
  <si>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</si>
  <si>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</si>
  <si>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</si>
  <si>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</si>
  <si>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 xml:space="preserve">
% RECAUDO EN EFECTIVO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</si>
</sst>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2" applyFont="1"/>
    <xf numFmtId="9" fontId="8" fillId="2" borderId="3" xfId="0" applyNumberFormat="1" applyFont="1" applyFill="1" applyBorder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6" fillId="0" borderId="0" xfId="0" applyFont="1" applyFill="1"/>
    <xf numFmtId="0" fontId="16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165" fontId="5" fillId="0" borderId="0" xfId="0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 wrapText="1"/>
    </xf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258"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alignment wrapText="1"/>
    </dxf>
    <dxf>
      <alignment vertical="center"/>
    </dxf>
    <dxf>
      <alignment vertical="center"/>
    </dxf>
    <dxf>
      <alignment vertical="bottom"/>
    </dxf>
    <dxf>
      <alignment vertical="center"/>
    </dxf>
    <dxf>
      <alignment vertical="bottom"/>
    </dxf>
    <dxf>
      <alignment vertical="center"/>
    </dxf>
    <dxf>
      <alignment vertical="center"/>
    </dxf>
    <dxf>
      <alignment vertical="center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alignment wrapText="1"/>
    </dxf>
    <dxf>
      <alignment vertical="center"/>
    </dxf>
    <dxf>
      <alignment vertical="center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alignment wrapText="1"/>
    </dxf>
    <dxf>
      <alignment vertical="center"/>
    </dxf>
    <dxf>
      <alignment vertical="center"/>
    </dxf>
    <dxf>
      <numFmt numFmtId="33" formatCode="_-* #,##0_-;\-* #,##0_-;_-* &quot;-&quot;_-;_-@_-"/>
    </dxf>
    <dxf>
      <numFmt numFmtId="165" formatCode="_-* #,##0.00_-;\-* #,##0.00_-;_-* &quot;-&quot;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66" formatCode="0.0%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165" formatCode="_-* #,##0.00_-;\-* #,##0.0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alignment wrapText="1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Mar Ingresos  2021.xlsx]Parcitipación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7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5024124.2921670005</c:v>
                </c:pt>
                <c:pt idx="1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Mar Ingresos  2021.xlsx]Recaudo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'Recaudo Recursos Propios'!$C$27:$C$35</c:f>
              <c:strCache>
                <c:ptCount val="8"/>
                <c:pt idx="0">
                  <c:v>INTERESES SOBRE DEPOSITOS EN INSTITUCIONES FINANCIERAS</c:v>
                </c:pt>
                <c:pt idx="1">
                  <c:v>REINTEGROS INCAPACIDADES</c:v>
                </c:pt>
                <c:pt idx="2">
                  <c:v>RENDIMIENTOS RECURSOS ENTREGADOS EN ADMINISTRACION</c:v>
                </c:pt>
                <c:pt idx="3">
                  <c:v>SERVICIOS DE ARRENDAMIENTO SIN OPCION DE COMPRA DE OTROS BIENES</c:v>
                </c:pt>
                <c:pt idx="4">
                  <c:v>RENDIMIENTOS RECURSOS ENTREGADOS POR LA ENTIDAD CONCEDENTE EN LOS PATRIMONIOS AUTÓNOMOS</c:v>
                </c:pt>
                <c:pt idx="5">
                  <c:v>RECUPERACIONES</c:v>
                </c:pt>
                <c:pt idx="6">
                  <c:v>PEAJES</c:v>
                </c:pt>
                <c:pt idx="7">
                  <c:v>TASA POR EL USO DE LA INFRAESTRUCTURA DE TRANSPORTE</c:v>
                </c:pt>
              </c:strCache>
            </c:strRef>
          </c:cat>
          <c:val>
            <c:numRef>
              <c:f>'Recaudo Recursos Propios'!$D$27:$D$35</c:f>
              <c:numCache>
                <c:formatCode>0.00%</c:formatCode>
                <c:ptCount val="8"/>
                <c:pt idx="0">
                  <c:v>1.0975759391699885E-4</c:v>
                </c:pt>
                <c:pt idx="1">
                  <c:v>2.0264640615144205E-4</c:v>
                </c:pt>
                <c:pt idx="2">
                  <c:v>4.3042191852522751E-4</c:v>
                </c:pt>
                <c:pt idx="3">
                  <c:v>2.1133289281285786E-3</c:v>
                </c:pt>
                <c:pt idx="4">
                  <c:v>1.0373285632079047E-2</c:v>
                </c:pt>
                <c:pt idx="5">
                  <c:v>1.2276130008704575E-2</c:v>
                </c:pt>
                <c:pt idx="6">
                  <c:v>0.21215848769889945</c:v>
                </c:pt>
                <c:pt idx="7">
                  <c:v>0.76233594181359476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Mar Ingresos  2021.xlsx]Aforo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51032.738238009995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marzo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2021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marzo de  2021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245936</xdr:colOff>
      <xdr:row>19</xdr:row>
      <xdr:rowOff>0</xdr:rowOff>
    </xdr:from>
    <xdr:to>
      <xdr:col>5</xdr:col>
      <xdr:colOff>60157</xdr:colOff>
      <xdr:row>41</xdr:row>
      <xdr:rowOff>90238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171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 mazo de  2021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1036988</xdr:colOff>
      <xdr:row>10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40106</xdr:colOff>
      <xdr:row>18</xdr:row>
      <xdr:rowOff>0</xdr:rowOff>
    </xdr:from>
    <xdr:to>
      <xdr:col>5</xdr:col>
      <xdr:colOff>1477753</xdr:colOff>
      <xdr:row>18</xdr:row>
      <xdr:rowOff>100855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725527" y="4301290"/>
          <a:ext cx="3051884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marzo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18%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08.453808101855" createdVersion="6" refreshedVersion="7" minRefreshableVersion="3" recordCount="12" xr:uid="{00000000-000A-0000-FFFF-FFFF10000000}">
  <cacheSource type="worksheet">
    <worksheetSource ref="A1:G13" sheet="MAR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053517.042305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053517.0423050001"/>
    </cacheField>
    <cacheField name="_x000a_RECAUDO EN EFECTIVO _x000a_" numFmtId="164">
      <sharedItems containsSemiMixedTypes="0" containsString="0" containsNumber="1" minValue="0" maxValue="120461.576937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08.453849652775" createdVersion="7" refreshedVersion="7" minRefreshableVersion="3" recordCount="11" xr:uid="{EFA47B41-EC20-47EC-8100-A03536C02492}">
  <cacheSource type="worksheet">
    <worksheetSource ref="A1:C12" sheet="Recuado"/>
  </cacheSource>
  <cacheFields count="3">
    <cacheField name="CONCEPTO INGRESO" numFmtId="0">
      <sharedItems count="11">
        <s v="PEAJES"/>
        <s v="TASA POR EL USO DE LA INFRAESTRUCTURA DE TRANSPORTE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5.6012305600000003" maxValue="120461.576937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08.454971296298" createdVersion="7" refreshedVersion="7" minRefreshableVersion="3" recordCount="9" xr:uid="{6E44326E-B13E-4233-8F24-139DE02D3685}">
  <cacheSource type="worksheet">
    <worksheetSource ref="B1:H10" sheet="MAR"/>
  </cacheSource>
  <cacheFields count="7">
    <cacheField name="CONCEPTO INGRESO" numFmtId="0">
      <sharedItems count="9">
        <s v="TASAS Y DERECHOS ADMINISTRATIVOS"/>
        <s v="PEAJES"/>
        <s v="TASA POR EL USO DE LA INFRAESTRUCTURA DE TRANSPORTE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containsInteger="1" minValue="0" maxValue="284167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containsInteger="1" minValue="0" maxValue="284167"/>
    </cacheField>
    <cacheField name="_x000a_RECAUDO EN EFECTIVO _x000a_" numFmtId="164">
      <sharedItems containsSemiMixedTypes="0" containsString="0" containsNumber="1" minValue="0" maxValue="38904.090568"/>
    </cacheField>
    <cacheField name="_x000a_SALDO DE AFORO POR RECAUDAR_x000a_" numFmtId="164">
      <sharedItems containsSemiMixedTypes="0" containsString="0" containsNumber="1" minValue="-38904.090568" maxValue="234435.880864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-1-01-1-02-2"/>
    <s v="TASAS Y DERECHOS ADMINISTRATIVOS"/>
    <x v="0"/>
    <n v="284167"/>
    <n v="0"/>
    <n v="284167"/>
    <n v="0"/>
  </r>
  <r>
    <s v="3-1-01-1-02-2-33"/>
    <s v="PEAJES"/>
    <x v="0"/>
    <n v="0"/>
    <n v="0"/>
    <n v="0"/>
    <n v="10827.028567709998"/>
  </r>
  <r>
    <s v="3-1-01-1-02-2-66"/>
    <s v="TASA POR EL USO DE LA INFRAESTRUCTURA DE TRANSPORTE"/>
    <x v="0"/>
    <n v="0"/>
    <n v="0"/>
    <n v="0"/>
    <n v="38904.090568"/>
  </r>
  <r>
    <s v="3-1-01-1-02-5-02-07-3-2"/>
    <s v="SERVICIOS DE ARRENDAMIENTO SIN OPCION DE COMPRA DE OTROS BIENES"/>
    <x v="0"/>
    <n v="0"/>
    <n v="0"/>
    <n v="0"/>
    <n v="107.848962"/>
  </r>
  <r>
    <s v="3-1-01-2-05-1-02-01"/>
    <s v="INTERESES SOBRE DEPOSITOS EN INSTITUCIONES FINANCIERAS"/>
    <x v="0"/>
    <n v="0"/>
    <n v="0"/>
    <n v="0"/>
    <n v="5.6012305600000003"/>
  </r>
  <r>
    <s v="3-1-01-2-05-1-02-04"/>
    <s v="RENDIMIENTOS RECURSOS ENTREGADOS EN ADMINISTRACION"/>
    <x v="0"/>
    <n v="0"/>
    <n v="0"/>
    <n v="0"/>
    <n v="21.965609100000002"/>
  </r>
  <r>
    <s v="3-1-01-2-05-3-05"/>
    <s v="RENDIMIENTOS RECURSOS ENTREGADOS POR LA ENTIDAD CONCEDENTE EN LOS PATRIMONIOS AUTÓNOMOS"/>
    <x v="0"/>
    <n v="0"/>
    <n v="0"/>
    <n v="0"/>
    <n v="529.37717033000001"/>
  </r>
  <r>
    <s v="3-1-01-2-13-1-01"/>
    <s v="REINTEGROS INCAPACIDADES"/>
    <x v="0"/>
    <n v="0"/>
    <n v="0"/>
    <n v="0"/>
    <n v="10.341601000000001"/>
  </r>
  <r>
    <s v="3-1-01-2-13-2-02"/>
    <s v="RECUPERACIONES"/>
    <x v="0"/>
    <n v="0"/>
    <n v="0"/>
    <n v="0"/>
    <n v="626.48452930999997"/>
  </r>
  <r>
    <n v="41"/>
    <s v="FUNCIONAMIENTO"/>
    <x v="1"/>
    <n v="1408.779"/>
    <n v="0"/>
    <n v="1408.779"/>
    <n v="882.52483400000006"/>
  </r>
  <r>
    <n v="42"/>
    <s v="DEUDA"/>
    <x v="1"/>
    <n v="969198.47086200002"/>
    <n v="0"/>
    <n v="969198.47086200002"/>
    <n v="195.56694400000001"/>
  </r>
  <r>
    <n v="43"/>
    <s v="INVERSIÓN"/>
    <x v="1"/>
    <n v="4053517.0423050001"/>
    <n v="0"/>
    <n v="4053517.0423050001"/>
    <n v="120461.5769376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n v="10827.028567709998"/>
  </r>
  <r>
    <x v="1"/>
    <x v="0"/>
    <n v="38904.090568"/>
  </r>
  <r>
    <x v="2"/>
    <x v="0"/>
    <n v="107.848962"/>
  </r>
  <r>
    <x v="3"/>
    <x v="0"/>
    <n v="5.6012305600000003"/>
  </r>
  <r>
    <x v="4"/>
    <x v="0"/>
    <n v="21.965609100000002"/>
  </r>
  <r>
    <x v="5"/>
    <x v="0"/>
    <n v="529.37717033000001"/>
  </r>
  <r>
    <x v="6"/>
    <x v="0"/>
    <n v="10.341601000000001"/>
  </r>
  <r>
    <x v="7"/>
    <x v="0"/>
    <n v="626.48452930999997"/>
  </r>
  <r>
    <x v="8"/>
    <x v="1"/>
    <n v="882.52483400000006"/>
  </r>
  <r>
    <x v="9"/>
    <x v="1"/>
    <n v="195.56694400000001"/>
  </r>
  <r>
    <x v="10"/>
    <x v="1"/>
    <n v="120461.5769376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n v="284167"/>
    <n v="0"/>
    <n v="284167"/>
    <n v="0"/>
    <n v="234435.88086429"/>
  </r>
  <r>
    <x v="1"/>
    <x v="0"/>
    <n v="0"/>
    <n v="0"/>
    <n v="0"/>
    <n v="10827.028567709998"/>
    <n v="-10827.028567709998"/>
  </r>
  <r>
    <x v="2"/>
    <x v="0"/>
    <n v="0"/>
    <n v="0"/>
    <n v="0"/>
    <n v="38904.090568"/>
    <n v="-38904.090568"/>
  </r>
  <r>
    <x v="3"/>
    <x v="0"/>
    <n v="0"/>
    <n v="0"/>
    <n v="0"/>
    <n v="107.848962"/>
    <n v="-107.848962"/>
  </r>
  <r>
    <x v="4"/>
    <x v="0"/>
    <n v="0"/>
    <n v="0"/>
    <n v="0"/>
    <n v="5.6012305600000003"/>
    <n v="-5.6012305600000003"/>
  </r>
  <r>
    <x v="5"/>
    <x v="0"/>
    <n v="0"/>
    <n v="0"/>
    <n v="0"/>
    <n v="21.965609100000002"/>
    <n v="-21.965609100000002"/>
  </r>
  <r>
    <x v="6"/>
    <x v="0"/>
    <n v="0"/>
    <n v="0"/>
    <n v="0"/>
    <n v="529.37717033000001"/>
    <n v="-529.37717033000001"/>
  </r>
  <r>
    <x v="7"/>
    <x v="0"/>
    <n v="0"/>
    <n v="0"/>
    <n v="0"/>
    <n v="10.341601000000001"/>
    <n v="-10.341601000000001"/>
  </r>
  <r>
    <x v="8"/>
    <x v="0"/>
    <n v="0"/>
    <n v="0"/>
    <n v="0"/>
    <n v="626.48452930999997"/>
    <n v="-626.48452930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36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257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E5C33-783C-412E-ABCF-5DB29EDBEFEC}" name="TablaDinámica4" cacheId="4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 rowHeaderCaption="Concepto de Ingreso ">
  <location ref="C26:D35" firstHeaderRow="1" firstDataRow="1" firstDataCol="1" rowPageCount="1" colPageCount="1"/>
  <pivotFields count="3">
    <pivotField axis="axisRow" showAll="0" sortType="ascending">
      <items count="12">
        <item x="6"/>
        <item x="4"/>
        <item x="3"/>
        <item x="7"/>
        <item x="0"/>
        <item x="1"/>
        <item x="2"/>
        <item x="5"/>
        <item x="8"/>
        <item x="9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9">
    <i>
      <x v="2"/>
    </i>
    <i>
      <x/>
    </i>
    <i>
      <x v="1"/>
    </i>
    <i>
      <x v="6"/>
    </i>
    <i>
      <x v="7"/>
    </i>
    <i>
      <x v="3"/>
    </i>
    <i>
      <x v="4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251">
      <pivotArea outline="0" collapsedLevelsAreSubtotals="1" fieldPosition="0"/>
    </format>
    <format dxfId="250">
      <pivotArea collapsedLevelsAreSubtotals="1" fieldPosition="0">
        <references count="1">
          <reference field="0" count="1">
            <x v="0"/>
          </reference>
        </references>
      </pivotArea>
    </format>
    <format dxfId="249">
      <pivotArea type="all" dataOnly="0" outline="0" fieldPosition="0"/>
    </format>
    <format dxfId="248">
      <pivotArea outline="0" collapsedLevelsAreSubtotals="1" fieldPosition="0"/>
    </format>
    <format dxfId="247">
      <pivotArea field="0" type="button" dataOnly="0" labelOnly="1" outline="0" axis="axisRow" fieldPosition="0"/>
    </format>
    <format dxfId="24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45">
      <pivotArea dataOnly="0" labelOnly="1" grandRow="1" outline="0" fieldPosition="0"/>
    </format>
    <format dxfId="244">
      <pivotArea dataOnly="0" labelOnly="1" outline="0" axis="axisValues" fieldPosition="0"/>
    </format>
    <format dxfId="243">
      <pivotArea type="all" dataOnly="0" outline="0" fieldPosition="0"/>
    </format>
    <format dxfId="242">
      <pivotArea outline="0" collapsedLevelsAreSubtotals="1" fieldPosition="0"/>
    </format>
    <format dxfId="241">
      <pivotArea field="0" type="button" dataOnly="0" labelOnly="1" outline="0" axis="axisRow" fieldPosition="0"/>
    </format>
    <format dxfId="24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39">
      <pivotArea dataOnly="0" labelOnly="1" grandRow="1" outline="0" fieldPosition="0"/>
    </format>
    <format dxfId="238">
      <pivotArea dataOnly="0" labelOnly="1" outline="0" axis="axisValues" fieldPosition="0"/>
    </format>
    <format dxfId="237">
      <pivotArea type="all" dataOnly="0" outline="0" fieldPosition="0"/>
    </format>
    <format dxfId="236">
      <pivotArea outline="0" collapsedLevelsAreSubtotals="1" fieldPosition="0"/>
    </format>
    <format dxfId="235">
      <pivotArea field="0" type="button" dataOnly="0" labelOnly="1" outline="0" axis="axisRow" fieldPosition="0"/>
    </format>
    <format dxfId="23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33">
      <pivotArea dataOnly="0" labelOnly="1" grandRow="1" outline="0" fieldPosition="0"/>
    </format>
    <format dxfId="232">
      <pivotArea dataOnly="0" labelOnly="1" outline="0" axis="axisValues" fieldPosition="0"/>
    </format>
    <format dxfId="231">
      <pivotArea type="all" dataOnly="0" outline="0" fieldPosition="0"/>
    </format>
    <format dxfId="230">
      <pivotArea outline="0" collapsedLevelsAreSubtotals="1" fieldPosition="0"/>
    </format>
    <format dxfId="229">
      <pivotArea field="0" type="button" dataOnly="0" labelOnly="1" outline="0" axis="axisRow" fieldPosition="0"/>
    </format>
    <format dxfId="22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27">
      <pivotArea dataOnly="0" labelOnly="1" grandRow="1" outline="0" fieldPosition="0"/>
    </format>
    <format dxfId="226">
      <pivotArea dataOnly="0" labelOnly="1" outline="0" axis="axisValues" fieldPosition="0"/>
    </format>
    <format dxfId="225">
      <pivotArea type="all" dataOnly="0" outline="0" fieldPosition="0"/>
    </format>
    <format dxfId="224">
      <pivotArea outline="0" collapsedLevelsAreSubtotals="1" fieldPosition="0"/>
    </format>
    <format dxfId="223">
      <pivotArea field="0" type="button" dataOnly="0" labelOnly="1" outline="0" axis="axisRow" fieldPosition="0"/>
    </format>
    <format dxfId="22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21">
      <pivotArea dataOnly="0" labelOnly="1" grandRow="1" outline="0" fieldPosition="0"/>
    </format>
    <format dxfId="220">
      <pivotArea dataOnly="0" labelOnly="1" outline="0" axis="axisValues" fieldPosition="0"/>
    </format>
    <format dxfId="219">
      <pivotArea type="all" dataOnly="0" outline="0" fieldPosition="0"/>
    </format>
    <format dxfId="218">
      <pivotArea outline="0" collapsedLevelsAreSubtotals="1" fieldPosition="0"/>
    </format>
    <format dxfId="217">
      <pivotArea field="0" type="button" dataOnly="0" labelOnly="1" outline="0" axis="axisRow" fieldPosition="0"/>
    </format>
    <format dxfId="21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15">
      <pivotArea dataOnly="0" labelOnly="1" grandRow="1" outline="0" fieldPosition="0"/>
    </format>
    <format dxfId="214">
      <pivotArea dataOnly="0" labelOnly="1" outline="0" axis="axisValues" fieldPosition="0"/>
    </format>
    <format dxfId="213">
      <pivotArea type="all" dataOnly="0" outline="0" fieldPosition="0"/>
    </format>
    <format dxfId="212">
      <pivotArea outline="0" collapsedLevelsAreSubtotals="1" fieldPosition="0"/>
    </format>
    <format dxfId="211">
      <pivotArea field="0" type="button" dataOnly="0" labelOnly="1" outline="0" axis="axisRow" fieldPosition="0"/>
    </format>
    <format dxfId="21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09">
      <pivotArea dataOnly="0" labelOnly="1" grandRow="1" outline="0" fieldPosition="0"/>
    </format>
    <format dxfId="208">
      <pivotArea dataOnly="0" labelOnly="1" outline="0" axis="axisValues" fieldPosition="0"/>
    </format>
    <format dxfId="207">
      <pivotArea type="all" dataOnly="0" outline="0" fieldPosition="0"/>
    </format>
    <format dxfId="206">
      <pivotArea outline="0" collapsedLevelsAreSubtotals="1" fieldPosition="0"/>
    </format>
    <format dxfId="205">
      <pivotArea field="0" type="button" dataOnly="0" labelOnly="1" outline="0" axis="axisRow" fieldPosition="0"/>
    </format>
    <format dxfId="20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03">
      <pivotArea dataOnly="0" labelOnly="1" grandRow="1" outline="0" fieldPosition="0"/>
    </format>
    <format dxfId="202">
      <pivotArea dataOnly="0" labelOnly="1" outline="0" axis="axisValues" fieldPosition="0"/>
    </format>
    <format dxfId="201">
      <pivotArea type="all" dataOnly="0" outline="0" fieldPosition="0"/>
    </format>
    <format dxfId="200">
      <pivotArea outline="0" collapsedLevelsAreSubtotals="1" fieldPosition="0"/>
    </format>
    <format dxfId="199">
      <pivotArea field="0" type="button" dataOnly="0" labelOnly="1" outline="0" axis="axisRow" fieldPosition="0"/>
    </format>
    <format dxfId="198">
      <pivotArea dataOnly="0" labelOnly="1" grandRow="1" outline="0" fieldPosition="0"/>
    </format>
    <format dxfId="197">
      <pivotArea dataOnly="0" labelOnly="1" outline="0" axis="axisValues" fieldPosition="0"/>
    </format>
    <format dxfId="196">
      <pivotArea type="all" dataOnly="0" outline="0" fieldPosition="0"/>
    </format>
    <format dxfId="195">
      <pivotArea outline="0" collapsedLevelsAreSubtotals="1" fieldPosition="0"/>
    </format>
    <format dxfId="194">
      <pivotArea field="0" type="button" dataOnly="0" labelOnly="1" outline="0" axis="axisRow" fieldPosition="0"/>
    </format>
    <format dxfId="193">
      <pivotArea dataOnly="0" labelOnly="1" outline="0" axis="axisValues" fieldPosition="0"/>
    </format>
    <format dxfId="192">
      <pivotArea dataOnly="0" labelOnly="1" fieldPosition="0">
        <references count="1">
          <reference field="0" count="0"/>
        </references>
      </pivotArea>
    </format>
    <format dxfId="191">
      <pivotArea dataOnly="0" labelOnly="1" grandRow="1" outline="0" fieldPosition="0"/>
    </format>
    <format dxfId="190">
      <pivotArea type="all" dataOnly="0" outline="0" fieldPosition="0"/>
    </format>
    <format dxfId="189">
      <pivotArea outline="0" collapsedLevelsAreSubtotals="1" fieldPosition="0"/>
    </format>
    <format dxfId="188">
      <pivotArea field="0" type="button" dataOnly="0" labelOnly="1" outline="0" axis="axisRow" fieldPosition="0"/>
    </format>
    <format dxfId="187">
      <pivotArea dataOnly="0" labelOnly="1" outline="0" axis="axisValues" fieldPosition="0"/>
    </format>
    <format dxfId="186">
      <pivotArea dataOnly="0" labelOnly="1" fieldPosition="0">
        <references count="1">
          <reference field="0" count="0"/>
        </references>
      </pivotArea>
    </format>
    <format dxfId="185">
      <pivotArea dataOnly="0" labelOnly="1" grandRow="1" outline="0" fieldPosition="0"/>
    </format>
    <format dxfId="184">
      <pivotArea outline="0" collapsedLevelsAreSubtotals="1" fieldPosition="0"/>
    </format>
    <format dxfId="183">
      <pivotArea type="all" dataOnly="0" outline="0" fieldPosition="0"/>
    </format>
    <format dxfId="182">
      <pivotArea outline="0" collapsedLevelsAreSubtotals="1" fieldPosition="0"/>
    </format>
    <format dxfId="181">
      <pivotArea field="0" type="button" dataOnly="0" labelOnly="1" outline="0" axis="axisRow" fieldPosition="0"/>
    </format>
    <format dxfId="180">
      <pivotArea dataOnly="0" labelOnly="1" outline="0" axis="axisValues" fieldPosition="0"/>
    </format>
    <format dxfId="179">
      <pivotArea dataOnly="0" labelOnly="1" fieldPosition="0">
        <references count="1">
          <reference field="0" count="0"/>
        </references>
      </pivotArea>
    </format>
    <format dxfId="178">
      <pivotArea dataOnly="0" labelOnly="1" grandRow="1" outline="0" fieldPosition="0"/>
    </format>
    <format dxfId="177">
      <pivotArea type="all" dataOnly="0" outline="0" fieldPosition="0"/>
    </format>
    <format dxfId="176">
      <pivotArea outline="0" collapsedLevelsAreSubtotals="1" fieldPosition="0"/>
    </format>
    <format dxfId="175">
      <pivotArea field="0" type="button" dataOnly="0" labelOnly="1" outline="0" axis="axisRow" fieldPosition="0"/>
    </format>
    <format dxfId="174">
      <pivotArea dataOnly="0" labelOnly="1" outline="0" axis="axisValues" fieldPosition="0"/>
    </format>
    <format dxfId="173">
      <pivotArea dataOnly="0" labelOnly="1" fieldPosition="0">
        <references count="1">
          <reference field="0" count="0"/>
        </references>
      </pivotArea>
    </format>
    <format dxfId="172">
      <pivotArea dataOnly="0" labelOnly="1" grandRow="1" outline="0" fieldPosition="0"/>
    </format>
    <format dxfId="171">
      <pivotArea type="all" dataOnly="0" outline="0" fieldPosition="0"/>
    </format>
    <format dxfId="170">
      <pivotArea outline="0" collapsedLevelsAreSubtotals="1" fieldPosition="0"/>
    </format>
    <format dxfId="169">
      <pivotArea field="0" type="button" dataOnly="0" labelOnly="1" outline="0" axis="axisRow" fieldPosition="0"/>
    </format>
    <format dxfId="168">
      <pivotArea dataOnly="0" labelOnly="1" fieldPosition="0">
        <references count="1">
          <reference field="0" count="0"/>
        </references>
      </pivotArea>
    </format>
    <format dxfId="167">
      <pivotArea dataOnly="0" labelOnly="1" grandRow="1" outline="0" fieldPosition="0"/>
    </format>
    <format dxfId="166">
      <pivotArea dataOnly="0" labelOnly="1" outline="0" axis="axisValues" fieldPosition="0"/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field="0" type="button" dataOnly="0" labelOnly="1" outline="0" axis="axisRow" fieldPosition="0"/>
    </format>
    <format dxfId="162">
      <pivotArea dataOnly="0" labelOnly="1" fieldPosition="0">
        <references count="1">
          <reference field="0" count="0"/>
        </references>
      </pivotArea>
    </format>
    <format dxfId="161">
      <pivotArea dataOnly="0" labelOnly="1" grandRow="1" outline="0" fieldPosition="0"/>
    </format>
    <format dxfId="160">
      <pivotArea dataOnly="0" labelOnly="1" outline="0" axis="axisValues" fieldPosition="0"/>
    </format>
    <format dxfId="159">
      <pivotArea type="all" dataOnly="0" outline="0" fieldPosition="0"/>
    </format>
    <format dxfId="158">
      <pivotArea outline="0" collapsedLevelsAreSubtotals="1" fieldPosition="0"/>
    </format>
    <format dxfId="157">
      <pivotArea field="0" type="button" dataOnly="0" labelOnly="1" outline="0" axis="axisRow" fieldPosition="0"/>
    </format>
    <format dxfId="156">
      <pivotArea dataOnly="0" labelOnly="1" fieldPosition="0">
        <references count="1">
          <reference field="0" count="0"/>
        </references>
      </pivotArea>
    </format>
    <format dxfId="155">
      <pivotArea dataOnly="0" labelOnly="1" grandRow="1" outline="0" fieldPosition="0"/>
    </format>
    <format dxfId="154">
      <pivotArea dataOnly="0" labelOnly="1" outline="0" axis="axisValues" fieldPosition="0"/>
    </format>
    <format dxfId="153">
      <pivotArea type="all" dataOnly="0" outline="0" fieldPosition="0"/>
    </format>
    <format dxfId="152">
      <pivotArea outline="0" collapsedLevelsAreSubtotals="1" fieldPosition="0"/>
    </format>
    <format dxfId="151">
      <pivotArea field="0" type="button" dataOnly="0" labelOnly="1" outline="0" axis="axisRow" fieldPosition="0"/>
    </format>
    <format dxfId="150">
      <pivotArea dataOnly="0" labelOnly="1" fieldPosition="0">
        <references count="1">
          <reference field="0" count="0"/>
        </references>
      </pivotArea>
    </format>
    <format dxfId="149">
      <pivotArea dataOnly="0" labelOnly="1" grandRow="1" outline="0" fieldPosition="0"/>
    </format>
    <format dxfId="148">
      <pivotArea dataOnly="0" labelOnly="1" outline="0" axis="axisValues" fieldPosition="0"/>
    </format>
    <format dxfId="147">
      <pivotArea collapsedLevelsAreSubtotals="1" fieldPosition="0">
        <references count="1">
          <reference field="0" count="0"/>
        </references>
      </pivotArea>
    </format>
    <format dxfId="146">
      <pivotArea dataOnly="0" labelOnly="1" fieldPosition="0">
        <references count="1">
          <reference field="0" count="0"/>
        </references>
      </pivotArea>
    </format>
    <format dxfId="145">
      <pivotArea collapsedLevelsAreSubtotals="1" fieldPosition="0">
        <references count="1">
          <reference field="0" count="0"/>
        </references>
      </pivotArea>
    </format>
    <format dxfId="144">
      <pivotArea outline="0" fieldPosition="0">
        <references count="1">
          <reference field="4294967294" count="1">
            <x v="0"/>
          </reference>
        </references>
      </pivotArea>
    </format>
    <format dxfId="143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42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1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4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9" rowHeaderCaption="Concepto de Ingreso ">
  <location ref="C8:E17" firstHeaderRow="0" firstDataRow="1" firstDataCol="1" rowPageCount="1" colPageCount="1"/>
  <pivotFields count="3">
    <pivotField axis="axisRow" showAll="0" sortType="descending">
      <items count="12">
        <item x="9"/>
        <item x="8"/>
        <item x="3"/>
        <item x="10"/>
        <item x="0"/>
        <item x="7"/>
        <item x="6"/>
        <item x="4"/>
        <item x="5"/>
        <item x="2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9">
    <i>
      <x v="10"/>
    </i>
    <i>
      <x v="4"/>
    </i>
    <i>
      <x v="5"/>
    </i>
    <i>
      <x v="8"/>
    </i>
    <i>
      <x v="9"/>
    </i>
    <i>
      <x v="7"/>
    </i>
    <i>
      <x v="6"/>
    </i>
    <i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_x000a_% RECAUDO EN EFECTIVO _x000a_" fld="2" showDataAs="percentOfTotal" baseField="0" baseItem="0" numFmtId="10"/>
  </dataFields>
  <formats count="7">
    <format dxfId="256">
      <pivotArea outline="0" collapsedLevelsAreSubtotals="1" fieldPosition="0"/>
    </format>
    <format dxfId="255">
      <pivotArea collapsedLevelsAreSubtotals="1" fieldPosition="0">
        <references count="1">
          <reference field="0" count="1">
            <x v="6"/>
          </reference>
        </references>
      </pivotArea>
    </format>
    <format dxfId="254">
      <pivotArea outline="0" fieldPosition="0">
        <references count="1">
          <reference field="4294967294" count="1">
            <x v="1"/>
          </reference>
        </references>
      </pivotArea>
    </format>
    <format dxfId="253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2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">
      <pivotArea field="0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44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0">
        <item x="5"/>
        <item x="0"/>
        <item x="4"/>
        <item x="7"/>
        <item x="8"/>
        <item x="1"/>
        <item x="2"/>
        <item x="3"/>
        <item x="6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41">
      <pivotArea collapsedLevelsAreSubtotals="1" fieldPosition="0">
        <references count="1">
          <reference field="1" count="0"/>
        </references>
      </pivotArea>
    </format>
    <format dxfId="140">
      <pivotArea outline="0" collapsedLevelsAreSubtotals="1" fieldPosition="0"/>
    </format>
  </formats>
  <chartFormats count="2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26</v>
      </c>
    </row>
    <row r="11" spans="1:2" ht="36" x14ac:dyDescent="0.55000000000000004">
      <c r="A11" s="18"/>
      <c r="B11" s="19" t="s">
        <v>25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40</v>
      </c>
    </row>
    <row r="6" spans="2:6" x14ac:dyDescent="0.25">
      <c r="B6" s="6" t="s">
        <v>4</v>
      </c>
      <c r="C6" s="9">
        <v>5024124.2921670005</v>
      </c>
    </row>
    <row r="7" spans="2:6" x14ac:dyDescent="0.25">
      <c r="B7" s="6" t="s">
        <v>3</v>
      </c>
      <c r="C7" s="9">
        <v>284167</v>
      </c>
    </row>
    <row r="8" spans="2:6" x14ac:dyDescent="0.25">
      <c r="B8" s="6" t="s">
        <v>5</v>
      </c>
      <c r="C8" s="9">
        <v>5308291.2921670005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showRowColHeaders="0" zoomScale="95" zoomScaleNormal="95" workbookViewId="0">
      <selection activeCell="G23" sqref="G23"/>
    </sheetView>
  </sheetViews>
  <sheetFormatPr baseColWidth="10" defaultRowHeight="15" x14ac:dyDescent="0.25"/>
  <cols>
    <col min="3" max="3" width="69" customWidth="1"/>
    <col min="4" max="4" width="12.140625" customWidth="1"/>
    <col min="5" max="6" width="14.5703125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ht="75" x14ac:dyDescent="0.25">
      <c r="C8" s="41" t="s">
        <v>12</v>
      </c>
      <c r="D8" s="42" t="s">
        <v>43</v>
      </c>
      <c r="E8" s="42" t="s">
        <v>44</v>
      </c>
    </row>
    <row r="9" spans="3:5" x14ac:dyDescent="0.25">
      <c r="C9" s="6" t="s">
        <v>30</v>
      </c>
      <c r="D9" s="38">
        <v>38904.090568</v>
      </c>
      <c r="E9" s="10">
        <v>0.76233594181359465</v>
      </c>
    </row>
    <row r="10" spans="3:5" x14ac:dyDescent="0.25">
      <c r="C10" s="6" t="s">
        <v>28</v>
      </c>
      <c r="D10" s="38">
        <v>10827.028567709998</v>
      </c>
      <c r="E10" s="10">
        <v>0.21215848769889939</v>
      </c>
    </row>
    <row r="11" spans="3:5" x14ac:dyDescent="0.25">
      <c r="C11" s="6" t="s">
        <v>24</v>
      </c>
      <c r="D11" s="38">
        <v>626.48452930999997</v>
      </c>
      <c r="E11" s="10">
        <v>1.2276130008704573E-2</v>
      </c>
    </row>
    <row r="12" spans="3:5" x14ac:dyDescent="0.25">
      <c r="C12" s="6" t="s">
        <v>34</v>
      </c>
      <c r="D12" s="38">
        <v>529.37717033000001</v>
      </c>
      <c r="E12" s="10">
        <v>1.0373285632079045E-2</v>
      </c>
    </row>
    <row r="13" spans="3:5" x14ac:dyDescent="0.25">
      <c r="C13" s="6" t="s">
        <v>32</v>
      </c>
      <c r="D13" s="38">
        <v>107.848962</v>
      </c>
      <c r="E13" s="10">
        <v>2.1133289281285786E-3</v>
      </c>
    </row>
    <row r="14" spans="3:5" x14ac:dyDescent="0.25">
      <c r="C14" s="6" t="s">
        <v>11</v>
      </c>
      <c r="D14" s="38">
        <v>21.965609100000002</v>
      </c>
      <c r="E14" s="10">
        <v>4.3042191852522745E-4</v>
      </c>
    </row>
    <row r="15" spans="3:5" x14ac:dyDescent="0.25">
      <c r="C15" s="6" t="s">
        <v>21</v>
      </c>
      <c r="D15" s="9">
        <v>10.341601000000001</v>
      </c>
      <c r="E15" s="10">
        <v>2.0264640615144202E-4</v>
      </c>
    </row>
    <row r="16" spans="3:5" x14ac:dyDescent="0.25">
      <c r="C16" s="6" t="s">
        <v>19</v>
      </c>
      <c r="D16" s="38">
        <v>5.6012305600000003</v>
      </c>
      <c r="E16" s="10">
        <v>1.0975759391699883E-4</v>
      </c>
    </row>
    <row r="17" spans="1:6" x14ac:dyDescent="0.25">
      <c r="C17" s="6" t="s">
        <v>5</v>
      </c>
      <c r="D17" s="38">
        <v>51032.738238010003</v>
      </c>
      <c r="E17" s="10">
        <v>1</v>
      </c>
    </row>
    <row r="20" spans="1:6" x14ac:dyDescent="0.25">
      <c r="A20" s="22"/>
      <c r="B20" s="33"/>
      <c r="C20" s="33"/>
      <c r="D20" s="33"/>
      <c r="E20" s="22"/>
      <c r="F20" s="22"/>
    </row>
    <row r="21" spans="1:6" x14ac:dyDescent="0.25">
      <c r="A21" s="25"/>
      <c r="B21" s="32"/>
      <c r="C21" s="32"/>
      <c r="D21" s="32"/>
      <c r="E21" s="25"/>
      <c r="F21" s="23"/>
    </row>
    <row r="22" spans="1:6" x14ac:dyDescent="0.25">
      <c r="A22" s="25"/>
      <c r="B22" s="32"/>
      <c r="C22" s="32"/>
      <c r="D22" s="32"/>
      <c r="E22" s="25"/>
      <c r="F22" s="23"/>
    </row>
    <row r="23" spans="1:6" x14ac:dyDescent="0.25">
      <c r="A23" s="25"/>
      <c r="B23" s="32"/>
      <c r="E23" s="25"/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42</v>
      </c>
      <c r="E26" s="25"/>
      <c r="F26" s="23"/>
    </row>
    <row r="27" spans="1:6" x14ac:dyDescent="0.25">
      <c r="A27" s="25"/>
      <c r="B27" s="32"/>
      <c r="C27" s="27" t="s">
        <v>19</v>
      </c>
      <c r="D27" s="28">
        <v>1.0975759391699885E-4</v>
      </c>
      <c r="E27" s="25"/>
      <c r="F27" s="23"/>
    </row>
    <row r="28" spans="1:6" x14ac:dyDescent="0.25">
      <c r="A28" s="25"/>
      <c r="B28" s="32"/>
      <c r="C28" s="27" t="s">
        <v>21</v>
      </c>
      <c r="D28" s="28">
        <v>2.0264640615144205E-4</v>
      </c>
      <c r="E28" s="25"/>
      <c r="F28" s="23"/>
    </row>
    <row r="29" spans="1:6" x14ac:dyDescent="0.25">
      <c r="A29" s="25"/>
      <c r="B29" s="32"/>
      <c r="C29" s="27" t="s">
        <v>11</v>
      </c>
      <c r="D29" s="28">
        <v>4.3042191852522751E-4</v>
      </c>
      <c r="E29" s="25"/>
      <c r="F29" s="23"/>
    </row>
    <row r="30" spans="1:6" x14ac:dyDescent="0.25">
      <c r="A30" s="25"/>
      <c r="B30" s="32"/>
      <c r="C30" s="27" t="s">
        <v>32</v>
      </c>
      <c r="D30" s="28">
        <v>2.1133289281285786E-3</v>
      </c>
      <c r="E30" s="25"/>
      <c r="F30" s="23"/>
    </row>
    <row r="31" spans="1:6" x14ac:dyDescent="0.25">
      <c r="A31" s="25"/>
      <c r="B31" s="32"/>
      <c r="C31" s="27" t="s">
        <v>34</v>
      </c>
      <c r="D31" s="28">
        <v>1.0373285632079047E-2</v>
      </c>
      <c r="E31" s="25"/>
      <c r="F31" s="23"/>
    </row>
    <row r="32" spans="1:6" x14ac:dyDescent="0.25">
      <c r="A32" s="25"/>
      <c r="B32" s="32"/>
      <c r="C32" s="27" t="s">
        <v>24</v>
      </c>
      <c r="D32" s="28">
        <v>1.2276130008704575E-2</v>
      </c>
      <c r="E32" s="25"/>
      <c r="F32" s="23"/>
    </row>
    <row r="33" spans="1:7" x14ac:dyDescent="0.25">
      <c r="A33" s="25"/>
      <c r="B33" s="32"/>
      <c r="C33" s="27" t="s">
        <v>28</v>
      </c>
      <c r="D33" s="28">
        <v>0.21215848769889945</v>
      </c>
      <c r="E33" s="25"/>
      <c r="F33" s="23"/>
    </row>
    <row r="34" spans="1:7" x14ac:dyDescent="0.25">
      <c r="A34" s="25"/>
      <c r="B34" s="32"/>
      <c r="C34" s="27" t="s">
        <v>30</v>
      </c>
      <c r="D34" s="28">
        <v>0.76233594181359476</v>
      </c>
      <c r="E34" s="25"/>
      <c r="F34" s="23"/>
    </row>
    <row r="35" spans="1:7" x14ac:dyDescent="0.25">
      <c r="A35" s="25"/>
      <c r="B35" s="32"/>
      <c r="C35" s="27" t="s">
        <v>5</v>
      </c>
      <c r="D35" s="28">
        <v>1</v>
      </c>
      <c r="E35" s="25"/>
      <c r="F35" s="23"/>
    </row>
    <row r="36" spans="1:7" x14ac:dyDescent="0.25">
      <c r="A36" s="25"/>
      <c r="B36" s="32"/>
      <c r="E36" s="25"/>
      <c r="F36" s="23"/>
    </row>
    <row r="37" spans="1:7" x14ac:dyDescent="0.25">
      <c r="A37" s="25"/>
      <c r="B37" s="32"/>
      <c r="E37" s="25"/>
      <c r="F37" s="23"/>
    </row>
    <row r="38" spans="1:7" x14ac:dyDescent="0.25">
      <c r="A38" s="25"/>
      <c r="B38" s="32"/>
      <c r="E38" s="25"/>
      <c r="F38" s="23"/>
    </row>
    <row r="39" spans="1:7" x14ac:dyDescent="0.25">
      <c r="A39" s="25"/>
      <c r="B39" s="32"/>
      <c r="E39" s="25"/>
      <c r="F39" s="23"/>
    </row>
    <row r="40" spans="1:7" x14ac:dyDescent="0.25">
      <c r="A40" s="25"/>
      <c r="B40" s="32"/>
      <c r="E40" s="25"/>
      <c r="F40" s="23"/>
    </row>
    <row r="41" spans="1:7" x14ac:dyDescent="0.25">
      <c r="A41" s="23"/>
      <c r="B41" s="32"/>
      <c r="C41" s="33"/>
      <c r="D41" s="33"/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topLeftCell="C1" zoomScaleNormal="100" workbookViewId="0">
      <selection activeCell="G3" sqref="G3:G13"/>
    </sheetView>
  </sheetViews>
  <sheetFormatPr baseColWidth="10" defaultRowHeight="20.100000000000001" customHeight="1" x14ac:dyDescent="0.25"/>
  <cols>
    <col min="1" max="1" width="17.140625" style="1" bestFit="1" customWidth="1"/>
    <col min="2" max="2" width="56.7109375" style="1" bestFit="1" customWidth="1"/>
    <col min="3" max="3" width="11.5703125" style="1" customWidth="1"/>
    <col min="4" max="4" width="20.5703125" style="2" bestFit="1" customWidth="1"/>
    <col min="5" max="5" width="24.28515625" style="2" bestFit="1" customWidth="1"/>
    <col min="6" max="6" width="20.5703125" style="2" bestFit="1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36</v>
      </c>
      <c r="E1" s="36" t="s">
        <v>1</v>
      </c>
      <c r="F1" s="36" t="s">
        <v>37</v>
      </c>
      <c r="G1" s="36" t="s">
        <v>38</v>
      </c>
      <c r="H1" s="37" t="s">
        <v>39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f>+D16/1000000</f>
        <v>284167</v>
      </c>
      <c r="E2" s="30">
        <f t="shared" ref="E2:H2" si="0">+E16/1000000</f>
        <v>0</v>
      </c>
      <c r="F2" s="30">
        <f t="shared" si="0"/>
        <v>284167</v>
      </c>
      <c r="G2" s="30">
        <f t="shared" si="0"/>
        <v>0</v>
      </c>
      <c r="H2" s="30">
        <f t="shared" si="0"/>
        <v>234435.88086429</v>
      </c>
    </row>
    <row r="3" spans="1:9" ht="18" customHeight="1" thickBot="1" x14ac:dyDescent="0.3">
      <c r="A3" s="20" t="s">
        <v>27</v>
      </c>
      <c r="B3" s="21" t="s">
        <v>28</v>
      </c>
      <c r="C3" s="21" t="s">
        <v>3</v>
      </c>
      <c r="D3" s="30">
        <f t="shared" ref="D3:H3" si="1">+D17/1000000</f>
        <v>0</v>
      </c>
      <c r="E3" s="30">
        <f t="shared" si="1"/>
        <v>0</v>
      </c>
      <c r="F3" s="30">
        <f t="shared" si="1"/>
        <v>0</v>
      </c>
      <c r="G3" s="30">
        <f t="shared" si="1"/>
        <v>10827.028567709998</v>
      </c>
      <c r="H3" s="30">
        <f t="shared" si="1"/>
        <v>-10827.028567709998</v>
      </c>
    </row>
    <row r="4" spans="1:9" ht="18" customHeight="1" thickBot="1" x14ac:dyDescent="0.3">
      <c r="A4" s="20" t="s">
        <v>29</v>
      </c>
      <c r="B4" s="21" t="s">
        <v>30</v>
      </c>
      <c r="C4" s="21" t="s">
        <v>3</v>
      </c>
      <c r="D4" s="30">
        <f t="shared" ref="D4:H4" si="2">+D18/1000000</f>
        <v>0</v>
      </c>
      <c r="E4" s="30">
        <f t="shared" si="2"/>
        <v>0</v>
      </c>
      <c r="F4" s="30">
        <f t="shared" si="2"/>
        <v>0</v>
      </c>
      <c r="G4" s="30">
        <f t="shared" si="2"/>
        <v>38904.090568</v>
      </c>
      <c r="H4" s="30">
        <f t="shared" si="2"/>
        <v>-38904.090568</v>
      </c>
    </row>
    <row r="5" spans="1:9" ht="18" customHeight="1" thickBot="1" x14ac:dyDescent="0.3">
      <c r="A5" s="20" t="s">
        <v>31</v>
      </c>
      <c r="B5" s="21" t="s">
        <v>32</v>
      </c>
      <c r="C5" s="21" t="s">
        <v>3</v>
      </c>
      <c r="D5" s="30">
        <f t="shared" ref="D5:H5" si="3">+D19/1000000</f>
        <v>0</v>
      </c>
      <c r="E5" s="30">
        <f t="shared" si="3"/>
        <v>0</v>
      </c>
      <c r="F5" s="30">
        <f t="shared" si="3"/>
        <v>0</v>
      </c>
      <c r="G5" s="30">
        <f t="shared" si="3"/>
        <v>107.848962</v>
      </c>
      <c r="H5" s="30">
        <f t="shared" si="3"/>
        <v>-107.848962</v>
      </c>
    </row>
    <row r="6" spans="1:9" ht="18" customHeight="1" thickBot="1" x14ac:dyDescent="0.3">
      <c r="A6" s="20" t="s">
        <v>18</v>
      </c>
      <c r="B6" s="21" t="s">
        <v>19</v>
      </c>
      <c r="C6" s="21" t="s">
        <v>3</v>
      </c>
      <c r="D6" s="30">
        <f t="shared" ref="D6:H6" si="4">+D20/1000000</f>
        <v>0</v>
      </c>
      <c r="E6" s="30">
        <f t="shared" si="4"/>
        <v>0</v>
      </c>
      <c r="F6" s="30">
        <f t="shared" si="4"/>
        <v>0</v>
      </c>
      <c r="G6" s="30">
        <f t="shared" si="4"/>
        <v>5.6012305600000003</v>
      </c>
      <c r="H6" s="30">
        <f t="shared" si="4"/>
        <v>-5.6012305600000003</v>
      </c>
      <c r="I6" s="4"/>
    </row>
    <row r="7" spans="1:9" ht="18" customHeight="1" thickBot="1" x14ac:dyDescent="0.3">
      <c r="A7" s="20" t="s">
        <v>33</v>
      </c>
      <c r="B7" s="21" t="s">
        <v>11</v>
      </c>
      <c r="C7" s="21" t="s">
        <v>3</v>
      </c>
      <c r="D7" s="30">
        <f t="shared" ref="D7:H7" si="5">+D21/1000000</f>
        <v>0</v>
      </c>
      <c r="E7" s="30">
        <f t="shared" si="5"/>
        <v>0</v>
      </c>
      <c r="F7" s="30">
        <f t="shared" si="5"/>
        <v>0</v>
      </c>
      <c r="G7" s="30">
        <f t="shared" si="5"/>
        <v>21.965609100000002</v>
      </c>
      <c r="H7" s="30">
        <f t="shared" si="5"/>
        <v>-21.965609100000002</v>
      </c>
      <c r="I7" s="4"/>
    </row>
    <row r="8" spans="1:9" ht="18" customHeight="1" thickBot="1" x14ac:dyDescent="0.3">
      <c r="A8" s="20" t="s">
        <v>22</v>
      </c>
      <c r="B8" s="21" t="s">
        <v>34</v>
      </c>
      <c r="C8" s="21" t="s">
        <v>3</v>
      </c>
      <c r="D8" s="30">
        <f t="shared" ref="D8:H8" si="6">+D22/1000000</f>
        <v>0</v>
      </c>
      <c r="E8" s="30">
        <f t="shared" si="6"/>
        <v>0</v>
      </c>
      <c r="F8" s="30">
        <f t="shared" si="6"/>
        <v>0</v>
      </c>
      <c r="G8" s="30">
        <f t="shared" si="6"/>
        <v>529.37717033000001</v>
      </c>
      <c r="H8" s="30">
        <f t="shared" si="6"/>
        <v>-529.37717033000001</v>
      </c>
    </row>
    <row r="9" spans="1:9" ht="18" customHeight="1" thickBot="1" x14ac:dyDescent="0.3">
      <c r="A9" s="20" t="s">
        <v>20</v>
      </c>
      <c r="B9" s="21" t="s">
        <v>21</v>
      </c>
      <c r="C9" s="21" t="s">
        <v>3</v>
      </c>
      <c r="D9" s="30">
        <f t="shared" ref="D9:H9" si="7">+D23/1000000</f>
        <v>0</v>
      </c>
      <c r="E9" s="30">
        <f t="shared" si="7"/>
        <v>0</v>
      </c>
      <c r="F9" s="30">
        <f t="shared" si="7"/>
        <v>0</v>
      </c>
      <c r="G9" s="30">
        <f t="shared" si="7"/>
        <v>10.341601000000001</v>
      </c>
      <c r="H9" s="30">
        <f t="shared" si="7"/>
        <v>-10.341601000000001</v>
      </c>
    </row>
    <row r="10" spans="1:9" ht="18" customHeight="1" thickBot="1" x14ac:dyDescent="0.3">
      <c r="A10" s="20" t="s">
        <v>23</v>
      </c>
      <c r="B10" s="21" t="s">
        <v>24</v>
      </c>
      <c r="C10" s="21" t="s">
        <v>3</v>
      </c>
      <c r="D10" s="30">
        <f t="shared" ref="D10:H10" si="8">+D24/1000000</f>
        <v>0</v>
      </c>
      <c r="E10" s="30">
        <f t="shared" si="8"/>
        <v>0</v>
      </c>
      <c r="F10" s="30">
        <f t="shared" si="8"/>
        <v>0</v>
      </c>
      <c r="G10" s="30">
        <f t="shared" si="8"/>
        <v>626.48452930999997</v>
      </c>
      <c r="H10" s="30">
        <f t="shared" si="8"/>
        <v>-626.48452930999997</v>
      </c>
    </row>
    <row r="11" spans="1:9" ht="18" customHeight="1" thickBot="1" x14ac:dyDescent="0.3">
      <c r="A11" s="20">
        <v>41</v>
      </c>
      <c r="B11" s="21" t="s">
        <v>35</v>
      </c>
      <c r="C11" s="21" t="s">
        <v>4</v>
      </c>
      <c r="D11" s="30">
        <f t="shared" ref="D11:H11" si="9">+D25/1000000</f>
        <v>1408.779</v>
      </c>
      <c r="E11" s="30">
        <f t="shared" si="9"/>
        <v>0</v>
      </c>
      <c r="F11" s="30">
        <f t="shared" si="9"/>
        <v>1408.779</v>
      </c>
      <c r="G11" s="30">
        <f t="shared" si="9"/>
        <v>882.52483400000006</v>
      </c>
      <c r="H11" s="30">
        <f t="shared" si="9"/>
        <v>526.25416600000005</v>
      </c>
    </row>
    <row r="12" spans="1:9" ht="18" customHeight="1" thickBot="1" x14ac:dyDescent="0.3">
      <c r="A12" s="20">
        <v>42</v>
      </c>
      <c r="B12" s="21" t="s">
        <v>8</v>
      </c>
      <c r="C12" s="21" t="s">
        <v>4</v>
      </c>
      <c r="D12" s="30">
        <f t="shared" ref="D12:H12" si="10">+D26/1000000</f>
        <v>969198.47086200002</v>
      </c>
      <c r="E12" s="30">
        <f t="shared" si="10"/>
        <v>0</v>
      </c>
      <c r="F12" s="30">
        <f t="shared" si="10"/>
        <v>969198.47086200002</v>
      </c>
      <c r="G12" s="30">
        <f t="shared" si="10"/>
        <v>195.56694400000001</v>
      </c>
      <c r="H12" s="30">
        <f t="shared" si="10"/>
        <v>969002.90391800005</v>
      </c>
    </row>
    <row r="13" spans="1:9" ht="20.100000000000001" customHeight="1" thickBot="1" x14ac:dyDescent="0.3">
      <c r="A13" s="20">
        <v>43</v>
      </c>
      <c r="B13" s="21" t="s">
        <v>9</v>
      </c>
      <c r="C13" s="21" t="s">
        <v>4</v>
      </c>
      <c r="D13" s="30">
        <f t="shared" ref="D13:H13" si="11">+D27/1000000</f>
        <v>4053517.0423050001</v>
      </c>
      <c r="E13" s="30">
        <f t="shared" si="11"/>
        <v>0</v>
      </c>
      <c r="F13" s="30">
        <f t="shared" si="11"/>
        <v>4053517.0423050001</v>
      </c>
      <c r="G13" s="30">
        <f t="shared" si="11"/>
        <v>120461.57693765</v>
      </c>
      <c r="H13" s="30">
        <f t="shared" si="11"/>
        <v>3933055.4653673503</v>
      </c>
    </row>
    <row r="16" spans="1:9" ht="20.100000000000001" customHeight="1" x14ac:dyDescent="0.25">
      <c r="A16" s="1" t="s">
        <v>16</v>
      </c>
      <c r="B16" s="1" t="s">
        <v>17</v>
      </c>
      <c r="D16" s="2">
        <v>284167000000</v>
      </c>
      <c r="E16" s="2">
        <v>0</v>
      </c>
      <c r="F16" s="2">
        <v>284167000000</v>
      </c>
      <c r="H16" s="29">
        <v>234435880864.29001</v>
      </c>
    </row>
    <row r="17" spans="1:8" ht="20.100000000000001" customHeight="1" x14ac:dyDescent="0.25">
      <c r="A17" s="1" t="s">
        <v>27</v>
      </c>
      <c r="B17" s="1" t="s">
        <v>28</v>
      </c>
      <c r="D17" s="2">
        <v>0</v>
      </c>
      <c r="E17" s="2">
        <v>0</v>
      </c>
      <c r="F17" s="2">
        <v>0</v>
      </c>
      <c r="G17" s="2">
        <v>10827028567.709999</v>
      </c>
      <c r="H17" s="29">
        <v>-10827028567.709999</v>
      </c>
    </row>
    <row r="18" spans="1:8" ht="20.100000000000001" customHeight="1" x14ac:dyDescent="0.25">
      <c r="A18" s="1" t="s">
        <v>29</v>
      </c>
      <c r="B18" s="1" t="s">
        <v>30</v>
      </c>
      <c r="D18" s="2">
        <v>0</v>
      </c>
      <c r="E18" s="2">
        <v>0</v>
      </c>
      <c r="F18" s="2">
        <v>0</v>
      </c>
      <c r="G18" s="2">
        <v>38904090568</v>
      </c>
      <c r="H18" s="29">
        <v>-38904090568</v>
      </c>
    </row>
    <row r="19" spans="1:8" ht="20.100000000000001" customHeight="1" x14ac:dyDescent="0.25">
      <c r="A19" s="1" t="s">
        <v>31</v>
      </c>
      <c r="B19" s="1" t="s">
        <v>32</v>
      </c>
      <c r="D19" s="2">
        <v>0</v>
      </c>
      <c r="E19" s="2">
        <v>0</v>
      </c>
      <c r="F19" s="2">
        <v>0</v>
      </c>
      <c r="G19" s="2">
        <v>107848962</v>
      </c>
      <c r="H19" s="29">
        <v>-107848962</v>
      </c>
    </row>
    <row r="20" spans="1:8" ht="20.100000000000001" customHeight="1" x14ac:dyDescent="0.25">
      <c r="A20" s="1" t="s">
        <v>18</v>
      </c>
      <c r="B20" s="1" t="s">
        <v>19</v>
      </c>
      <c r="D20" s="2">
        <v>0</v>
      </c>
      <c r="E20" s="2">
        <v>0</v>
      </c>
      <c r="F20" s="2">
        <v>0</v>
      </c>
      <c r="G20" s="2">
        <v>5601230.5600000005</v>
      </c>
      <c r="H20" s="29">
        <v>-5601230.5600000005</v>
      </c>
    </row>
    <row r="21" spans="1:8" ht="20.100000000000001" customHeight="1" x14ac:dyDescent="0.25">
      <c r="A21" s="1" t="s">
        <v>33</v>
      </c>
      <c r="B21" s="1" t="s">
        <v>11</v>
      </c>
      <c r="D21" s="2">
        <v>0</v>
      </c>
      <c r="E21" s="2">
        <v>0</v>
      </c>
      <c r="F21" s="2">
        <v>0</v>
      </c>
      <c r="G21" s="2">
        <v>21965609.100000001</v>
      </c>
      <c r="H21" s="29">
        <v>-21965609.100000001</v>
      </c>
    </row>
    <row r="22" spans="1:8" ht="20.100000000000001" customHeight="1" x14ac:dyDescent="0.25">
      <c r="A22" s="1" t="s">
        <v>22</v>
      </c>
      <c r="B22" s="1" t="s">
        <v>34</v>
      </c>
      <c r="D22" s="2">
        <v>0</v>
      </c>
      <c r="E22" s="2">
        <v>0</v>
      </c>
      <c r="F22" s="2">
        <v>0</v>
      </c>
      <c r="G22" s="2">
        <v>529377170.32999998</v>
      </c>
      <c r="H22" s="29">
        <v>-529377170.32999998</v>
      </c>
    </row>
    <row r="23" spans="1:8" ht="20.100000000000001" customHeight="1" x14ac:dyDescent="0.25">
      <c r="A23" s="1" t="s">
        <v>20</v>
      </c>
      <c r="B23" s="1" t="s">
        <v>21</v>
      </c>
      <c r="D23" s="2">
        <v>0</v>
      </c>
      <c r="E23" s="2">
        <v>0</v>
      </c>
      <c r="F23" s="2">
        <v>0</v>
      </c>
      <c r="G23" s="2">
        <v>10341601</v>
      </c>
      <c r="H23" s="29">
        <v>-10341601</v>
      </c>
    </row>
    <row r="24" spans="1:8" ht="20.100000000000001" customHeight="1" x14ac:dyDescent="0.25">
      <c r="A24" s="1" t="s">
        <v>23</v>
      </c>
      <c r="B24" s="1" t="s">
        <v>24</v>
      </c>
      <c r="D24" s="2">
        <v>0</v>
      </c>
      <c r="E24" s="2">
        <v>0</v>
      </c>
      <c r="F24" s="2">
        <v>0</v>
      </c>
      <c r="G24" s="2">
        <v>626484529.30999994</v>
      </c>
      <c r="H24" s="29">
        <v>-626484529.30999994</v>
      </c>
    </row>
    <row r="25" spans="1:8" ht="20.100000000000001" customHeight="1" x14ac:dyDescent="0.25">
      <c r="A25" s="1">
        <v>41</v>
      </c>
      <c r="B25" s="1" t="s">
        <v>35</v>
      </c>
      <c r="D25" s="2">
        <v>1408779000</v>
      </c>
      <c r="E25" s="2">
        <v>0</v>
      </c>
      <c r="F25" s="2">
        <v>1408779000</v>
      </c>
      <c r="G25" s="2">
        <v>882524834</v>
      </c>
      <c r="H25" s="29">
        <v>526254166</v>
      </c>
    </row>
    <row r="26" spans="1:8" ht="20.100000000000001" customHeight="1" x14ac:dyDescent="0.25">
      <c r="A26" s="1">
        <v>42</v>
      </c>
      <c r="B26" s="1" t="s">
        <v>8</v>
      </c>
      <c r="D26" s="2">
        <v>969198470862</v>
      </c>
      <c r="E26" s="2">
        <v>0</v>
      </c>
      <c r="F26" s="2">
        <v>969198470862</v>
      </c>
      <c r="G26" s="2">
        <v>195566944</v>
      </c>
      <c r="H26" s="29">
        <v>969002903918</v>
      </c>
    </row>
    <row r="27" spans="1:8" ht="20.100000000000001" customHeight="1" x14ac:dyDescent="0.25">
      <c r="A27" s="1">
        <v>43</v>
      </c>
      <c r="B27" s="1" t="s">
        <v>9</v>
      </c>
      <c r="D27" s="2">
        <v>4053517042305</v>
      </c>
      <c r="E27" s="2">
        <v>0</v>
      </c>
      <c r="F27" s="2">
        <v>4053517042305</v>
      </c>
      <c r="G27" s="2">
        <v>120461576937.64999</v>
      </c>
      <c r="H27" s="29">
        <v>3933055465367.3501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2"/>
  <sheetViews>
    <sheetView workbookViewId="0">
      <selection activeCell="C2" sqref="C2:C12"/>
    </sheetView>
  </sheetViews>
  <sheetFormatPr baseColWidth="10" defaultRowHeight="15" x14ac:dyDescent="0.25"/>
  <cols>
    <col min="1" max="1" width="98.140625" bestFit="1" customWidth="1"/>
  </cols>
  <sheetData>
    <row r="1" spans="1:3" ht="15.75" thickBot="1" x14ac:dyDescent="0.3">
      <c r="A1" s="35" t="s">
        <v>7</v>
      </c>
      <c r="B1" s="35" t="s">
        <v>2</v>
      </c>
      <c r="C1" s="39" t="s">
        <v>38</v>
      </c>
    </row>
    <row r="2" spans="1:3" ht="15.75" thickBot="1" x14ac:dyDescent="0.3">
      <c r="A2" s="40" t="s">
        <v>28</v>
      </c>
      <c r="B2" s="40" t="s">
        <v>3</v>
      </c>
      <c r="C2" s="30">
        <v>10827.028567709998</v>
      </c>
    </row>
    <row r="3" spans="1:3" ht="15.75" thickBot="1" x14ac:dyDescent="0.3">
      <c r="A3" s="40" t="s">
        <v>30</v>
      </c>
      <c r="B3" s="40" t="s">
        <v>3</v>
      </c>
      <c r="C3" s="30">
        <v>38904.090568</v>
      </c>
    </row>
    <row r="4" spans="1:3" ht="15.75" thickBot="1" x14ac:dyDescent="0.3">
      <c r="A4" s="40" t="s">
        <v>32</v>
      </c>
      <c r="B4" s="40" t="s">
        <v>3</v>
      </c>
      <c r="C4" s="30">
        <v>107.848962</v>
      </c>
    </row>
    <row r="5" spans="1:3" ht="15.75" thickBot="1" x14ac:dyDescent="0.3">
      <c r="A5" s="40" t="s">
        <v>19</v>
      </c>
      <c r="B5" s="40" t="s">
        <v>3</v>
      </c>
      <c r="C5" s="30">
        <v>5.6012305600000003</v>
      </c>
    </row>
    <row r="6" spans="1:3" ht="15.75" thickBot="1" x14ac:dyDescent="0.3">
      <c r="A6" s="40" t="s">
        <v>11</v>
      </c>
      <c r="B6" s="40" t="s">
        <v>3</v>
      </c>
      <c r="C6" s="30">
        <v>21.965609100000002</v>
      </c>
    </row>
    <row r="7" spans="1:3" ht="15.75" thickBot="1" x14ac:dyDescent="0.3">
      <c r="A7" s="40" t="s">
        <v>34</v>
      </c>
      <c r="B7" s="40" t="s">
        <v>3</v>
      </c>
      <c r="C7" s="30">
        <v>529.37717033000001</v>
      </c>
    </row>
    <row r="8" spans="1:3" ht="15.75" thickBot="1" x14ac:dyDescent="0.3">
      <c r="A8" s="40" t="s">
        <v>21</v>
      </c>
      <c r="B8" s="40" t="s">
        <v>3</v>
      </c>
      <c r="C8" s="30">
        <v>10.341601000000001</v>
      </c>
    </row>
    <row r="9" spans="1:3" ht="15.75" thickBot="1" x14ac:dyDescent="0.3">
      <c r="A9" s="40" t="s">
        <v>24</v>
      </c>
      <c r="B9" s="40" t="s">
        <v>3</v>
      </c>
      <c r="C9" s="30">
        <v>626.48452930999997</v>
      </c>
    </row>
    <row r="10" spans="1:3" ht="15.75" thickBot="1" x14ac:dyDescent="0.3">
      <c r="A10" s="40" t="s">
        <v>35</v>
      </c>
      <c r="B10" s="40" t="s">
        <v>4</v>
      </c>
      <c r="C10" s="30">
        <v>882.52483400000006</v>
      </c>
    </row>
    <row r="11" spans="1:3" ht="15.75" thickBot="1" x14ac:dyDescent="0.3">
      <c r="A11" s="40" t="s">
        <v>8</v>
      </c>
      <c r="B11" s="40" t="s">
        <v>4</v>
      </c>
      <c r="C11" s="30">
        <v>195.56694400000001</v>
      </c>
    </row>
    <row r="12" spans="1:3" ht="15.75" thickBot="1" x14ac:dyDescent="0.3">
      <c r="A12" s="40" t="s">
        <v>9</v>
      </c>
      <c r="B12" s="40" t="s">
        <v>4</v>
      </c>
      <c r="C12" s="30">
        <v>120461.57693765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>
      <selection activeCell="G7" sqref="G7"/>
    </sheetView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40</v>
      </c>
      <c r="D6" t="s">
        <v>41</v>
      </c>
      <c r="E6" s="8" t="s">
        <v>13</v>
      </c>
    </row>
    <row r="7" spans="2:5" x14ac:dyDescent="0.25">
      <c r="B7" s="6" t="s">
        <v>3</v>
      </c>
      <c r="C7" s="31">
        <v>284167</v>
      </c>
      <c r="D7" s="31">
        <v>51032.738238009995</v>
      </c>
      <c r="E7" s="13">
        <f>+GETPIVOTDATA("Suma de 
RECAUDO EN EFECTIVO 
",$B$6,"Aportes","Propios")/GETPIVOTDATA("Suma de 
AFORO VIGENTE
",$B$6,"Aportes","Propios")</f>
        <v>0.17958713797875894</v>
      </c>
    </row>
    <row r="8" spans="2:5" x14ac:dyDescent="0.25">
      <c r="B8" s="6" t="s">
        <v>5</v>
      </c>
      <c r="C8" s="31">
        <v>284167</v>
      </c>
      <c r="D8" s="31">
        <v>51032.738238009995</v>
      </c>
      <c r="E8" s="14">
        <f>+GETPIVOTDATA("Suma de 
RECAUDO EN EFECTIVO 
",$B$6)/GETPIVOTDATA("Suma de 
AFORO VIGENTE
",$B$6)</f>
        <v>0.17958713797875894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MAR</vt:lpstr>
      <vt:lpstr>Recuado</vt:lpstr>
      <vt:lpstr>Aforo Vs Recaudo Rec Propios</vt:lpstr>
      <vt:lpstr>MAR!Área_de_impresión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Rodríguez Carvajal Santiago</cp:lastModifiedBy>
  <dcterms:created xsi:type="dcterms:W3CDTF">2018-04-17T16:44:20Z</dcterms:created>
  <dcterms:modified xsi:type="dcterms:W3CDTF">2021-04-22T15:55:50Z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