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ljrodriguez\Documents\2019\Graficas Cierre\SEP\"/>
    </mc:Choice>
  </mc:AlternateContent>
  <xr:revisionPtr revIDLastSave="0" documentId="13_ncr:1_{437D4D95-3F99-4554-9DB3-12706EEFFABA}" xr6:coauthVersionLast="41" xr6:coauthVersionMax="41" xr10:uidLastSave="{00000000-0000-0000-0000-000000000000}"/>
  <bookViews>
    <workbookView xWindow="-120" yWindow="-120" windowWidth="29040" windowHeight="15840" tabRatio="0" xr2:uid="{00000000-000D-0000-FFFF-FFFF00000000}"/>
  </bookViews>
  <sheets>
    <sheet name="Menú" sheetId="6" r:id="rId1"/>
    <sheet name="Parcitipación Aforo por Concept" sheetId="2" r:id="rId2"/>
    <sheet name="Recaudo Recursos Propios" sheetId="4" r:id="rId3"/>
    <sheet name="SEP" sheetId="1" state="hidden" r:id="rId4"/>
    <sheet name="Aforo Vs Recaudo Rec Propios" sheetId="3" r:id="rId5"/>
  </sheets>
  <definedNames>
    <definedName name="_xlnm.Print_Area" localSheetId="3">SEP!$A$1:$H$12</definedName>
  </definedNames>
  <calcPr calcId="191029"/>
  <pivotCaches>
    <pivotCache cacheId="23" r:id="rId6"/>
    <pivotCache cacheId="49" r:id="rId7"/>
    <pivotCache cacheId="54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" i="1" l="1"/>
  <c r="E7" i="3" l="1"/>
</calcChain>
</file>

<file path=xl/sharedStrings.xml><?xml version="1.0" encoding="utf-8"?>
<sst xmlns="http://schemas.openxmlformats.org/spreadsheetml/2006/main" count="100" uniqueCount="44">
  <si>
    <t>CODIFICACION
PRESUPUESTAL</t>
  </si>
  <si>
    <t>MODIFICACIONES AFORO</t>
  </si>
  <si>
    <t>EXCEDENTES FINANCIEROS</t>
  </si>
  <si>
    <t>Aportes</t>
  </si>
  <si>
    <t>Propios</t>
  </si>
  <si>
    <t>Nación</t>
  </si>
  <si>
    <t>Total general</t>
  </si>
  <si>
    <t xml:space="preserve">RECAUDO EN EFECTIVO 
</t>
  </si>
  <si>
    <t xml:space="preserve">SALDO DE AFORO POR RECAUDAR
</t>
  </si>
  <si>
    <t>RECAUDO EN EFECTIVO .</t>
  </si>
  <si>
    <t>Cifras en Millones de Pesos</t>
  </si>
  <si>
    <t xml:space="preserve">AFORO VIGENTE
</t>
  </si>
  <si>
    <t xml:space="preserve">AFORO INICIAL
</t>
  </si>
  <si>
    <t>CONCEPTO INGRESO</t>
  </si>
  <si>
    <t xml:space="preserve"> AFORO VIGENTE
</t>
  </si>
  <si>
    <t>FUNCIONAMIENTO</t>
  </si>
  <si>
    <t>DEUDA</t>
  </si>
  <si>
    <t>INVERSIÓN</t>
  </si>
  <si>
    <t>VENTA DE BIENES Y SERVICIOS</t>
  </si>
  <si>
    <t>TASA POR EL USO DE LA INFRAESTRUCTURA DE TRANSPORTE</t>
  </si>
  <si>
    <t>SANCIONES CONTRACTUALES</t>
  </si>
  <si>
    <t>DEPÓSITOS</t>
  </si>
  <si>
    <t>VALORES DISTINTOS DE ACCIONES</t>
  </si>
  <si>
    <t>REINTEGROS Y OTROS RECURSOS NO APROPIADOS</t>
  </si>
  <si>
    <t>(Todas)</t>
  </si>
  <si>
    <t>SENTENCIAS Y CONCILIACIONES</t>
  </si>
  <si>
    <t xml:space="preserve">Recudo
</t>
  </si>
  <si>
    <t>REINTEGROS INCAPACIDADES</t>
  </si>
  <si>
    <t>REINTEGROS GASTOS DE FUNCIONAMIENTO</t>
  </si>
  <si>
    <t>Concepto Ingreso</t>
  </si>
  <si>
    <t>RENDIMIENTOS RECURSOS ENTREGADOS EN ADMINISTRACION</t>
  </si>
  <si>
    <t>REINTEGROS GASTOS DE INVERSION</t>
  </si>
  <si>
    <t xml:space="preserve">% RECAUDO EN EFECTIVO </t>
  </si>
  <si>
    <t xml:space="preserve">Concepto de Ingreso </t>
  </si>
  <si>
    <t xml:space="preserve">Recaudo En Efectivo
</t>
  </si>
  <si>
    <t>Cifras en Millones de pesos</t>
  </si>
  <si>
    <t xml:space="preserve">% Recaudo </t>
  </si>
  <si>
    <t xml:space="preserve">Tipo Recurso </t>
  </si>
  <si>
    <t>Desagregación Recaudo por Concepto</t>
  </si>
  <si>
    <t>Recaudo Vs Aforo</t>
  </si>
  <si>
    <t>Participación Aforo  de Ingresos  Vigente por Tipo de Recurso</t>
  </si>
  <si>
    <t>PEAJES</t>
  </si>
  <si>
    <t>(*) MEDIANTE  DECRETO 1155 DEL 27 DE JUNIO DE 2019  "POR EL CUAL SE EFECTUA UN AJUSTE EN EL  PRESUPUESTO GENERAL DE LA NACIÓN PARA LA VIGENCIA FISCAL 2019 Y SE EFECTUA LA CORRESPONDIENTE LIQUIDACIÒN," A LA AGENCIA NACIONAL DE INFRAESTRUCTURA SE LE CONTRACREDITO (REDUJÒ)  EL AFORO  INICIAL CON APORTES NACION - INVERSION, EN LA SUMA DE $ 185.095.000.000. ESTOS APORTES FUERON ACREDITADOS AL MINISTERIO DE TRANSPORTE Y AL INVIAS.</t>
  </si>
  <si>
    <t>DEVOLUCIONES PAGADAS ACUMULADAS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</si>
</sst>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  <numFmt numFmtId="166" formatCode="0.0000%"/>
    <numFmt numFmtId="167" formatCode="0.000000%"/>
  </numFmts>
  <fonts count="18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i/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28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28"/>
      <color theme="10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28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/>
  </cellStyleXfs>
  <cellXfs count="55">
    <xf numFmtId="0" fontId="0" fillId="0" borderId="0" xfId="0"/>
    <xf numFmtId="0" fontId="4" fillId="0" borderId="0" xfId="0" applyFont="1" applyFill="1" applyBorder="1" applyAlignment="1">
      <alignment vertical="center"/>
    </xf>
    <xf numFmtId="164" fontId="4" fillId="0" borderId="0" xfId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43" fontId="4" fillId="0" borderId="0" xfId="0" applyNumberFormat="1" applyFont="1" applyFill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41" fontId="0" fillId="0" borderId="0" xfId="0" applyNumberFormat="1"/>
    <xf numFmtId="0" fontId="7" fillId="0" borderId="0" xfId="0" applyFont="1"/>
    <xf numFmtId="0" fontId="8" fillId="2" borderId="2" xfId="0" applyFont="1" applyFill="1" applyBorder="1"/>
    <xf numFmtId="165" fontId="0" fillId="0" borderId="0" xfId="0" applyNumberFormat="1"/>
    <xf numFmtId="41" fontId="4" fillId="0" borderId="0" xfId="2" applyFont="1" applyFill="1" applyBorder="1" applyAlignment="1">
      <alignment vertical="center"/>
    </xf>
    <xf numFmtId="10" fontId="0" fillId="0" borderId="0" xfId="0" applyNumberFormat="1"/>
    <xf numFmtId="0" fontId="9" fillId="3" borderId="0" xfId="0" applyFont="1" applyFill="1" applyBorder="1"/>
    <xf numFmtId="166" fontId="0" fillId="0" borderId="0" xfId="0" applyNumberFormat="1"/>
    <xf numFmtId="0" fontId="10" fillId="0" borderId="0" xfId="0" applyFont="1"/>
    <xf numFmtId="9" fontId="0" fillId="0" borderId="0" xfId="3" applyFont="1"/>
    <xf numFmtId="9" fontId="8" fillId="2" borderId="3" xfId="0" applyNumberFormat="1" applyFont="1" applyFill="1" applyBorder="1"/>
    <xf numFmtId="0" fontId="2" fillId="0" borderId="0" xfId="4"/>
    <xf numFmtId="0" fontId="11" fillId="0" borderId="0" xfId="4" applyFont="1"/>
    <xf numFmtId="0" fontId="13" fillId="0" borderId="0" xfId="5" applyFont="1"/>
    <xf numFmtId="0" fontId="14" fillId="0" borderId="0" xfId="4" applyFont="1"/>
    <xf numFmtId="0" fontId="15" fillId="0" borderId="0" xfId="5" applyFont="1"/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164" fontId="17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0" fillId="4" borderId="1" xfId="0" applyNumberFormat="1" applyFont="1" applyFill="1" applyBorder="1" applyAlignment="1">
      <alignment vertical="top" wrapText="1" readingOrder="1"/>
    </xf>
    <xf numFmtId="164" fontId="4" fillId="4" borderId="1" xfId="1" applyFont="1" applyFill="1" applyBorder="1" applyAlignment="1">
      <alignment horizontal="right" vertical="center"/>
    </xf>
    <xf numFmtId="164" fontId="5" fillId="4" borderId="1" xfId="1" applyFont="1" applyFill="1" applyBorder="1" applyAlignment="1">
      <alignment horizontal="right" vertical="center"/>
    </xf>
    <xf numFmtId="1" fontId="4" fillId="4" borderId="1" xfId="2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vertical="top" readingOrder="1"/>
    </xf>
    <xf numFmtId="0" fontId="4" fillId="4" borderId="1" xfId="0" applyFont="1" applyFill="1" applyBorder="1" applyAlignment="1">
      <alignment vertical="center"/>
    </xf>
    <xf numFmtId="164" fontId="4" fillId="4" borderId="1" xfId="1" applyFont="1" applyFill="1" applyBorder="1" applyAlignment="1">
      <alignment vertical="center"/>
    </xf>
    <xf numFmtId="0" fontId="16" fillId="0" borderId="0" xfId="0" applyFont="1" applyFill="1"/>
    <xf numFmtId="0" fontId="16" fillId="0" borderId="0" xfId="0" applyFont="1" applyFill="1" applyBorder="1"/>
    <xf numFmtId="0" fontId="9" fillId="0" borderId="0" xfId="0" applyFont="1" applyFill="1" applyBorder="1"/>
    <xf numFmtId="0" fontId="9" fillId="0" borderId="0" xfId="0" applyFont="1" applyFill="1"/>
    <xf numFmtId="0" fontId="9" fillId="0" borderId="0" xfId="0" applyFont="1" applyFill="1" applyAlignment="1">
      <alignment horizontal="left"/>
    </xf>
    <xf numFmtId="10" fontId="9" fillId="0" borderId="0" xfId="0" applyNumberFormat="1" applyFont="1" applyFill="1"/>
    <xf numFmtId="166" fontId="9" fillId="0" borderId="0" xfId="0" applyNumberFormat="1" applyFont="1" applyFill="1"/>
    <xf numFmtId="167" fontId="9" fillId="0" borderId="0" xfId="0" applyNumberFormat="1" applyFont="1" applyFill="1"/>
    <xf numFmtId="0" fontId="1" fillId="3" borderId="0" xfId="0" applyFont="1" applyFill="1" applyAlignment="1">
      <alignment horizontal="left"/>
    </xf>
    <xf numFmtId="165" fontId="1" fillId="3" borderId="0" xfId="0" applyNumberFormat="1" applyFont="1" applyFill="1"/>
    <xf numFmtId="10" fontId="1" fillId="3" borderId="0" xfId="0" applyNumberFormat="1" applyFont="1" applyFill="1"/>
  </cellXfs>
  <cellStyles count="6">
    <cellStyle name="Hipervínculo" xfId="5" builtinId="8"/>
    <cellStyle name="Millares" xfId="1" builtinId="3"/>
    <cellStyle name="Millares [0]" xfId="2" builtinId="6"/>
    <cellStyle name="Normal" xfId="0" builtinId="0"/>
    <cellStyle name="Normal 2" xfId="4" xr:uid="{A0B2B267-880A-4D85-AD2A-48B41875EAFA}"/>
    <cellStyle name="Porcentaje" xfId="3" builtinId="5"/>
  </cellStyles>
  <dxfs count="158">
    <dxf>
      <font>
        <color theme="0"/>
      </font>
    </dxf>
    <dxf>
      <font>
        <color theme="1"/>
      </font>
    </dxf>
    <dxf>
      <font>
        <color theme="0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0"/>
      </font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4" formatCode="0.00%"/>
    </dxf>
    <dxf>
      <numFmt numFmtId="166" formatCode="0.0000%"/>
    </dxf>
    <dxf>
      <numFmt numFmtId="167" formatCode="0.000000%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0"/>
      </font>
    </dxf>
    <dxf>
      <fill>
        <patternFill patternType="none">
          <bgColor auto="1"/>
        </patternFill>
      </fill>
    </dxf>
    <dxf>
      <font>
        <color rgb="FFFF0000"/>
      </font>
    </dxf>
    <dxf>
      <fill>
        <patternFill>
          <bgColor theme="7" tint="0.79998168889431442"/>
        </patternFill>
      </fill>
    </dxf>
    <dxf>
      <numFmt numFmtId="173" formatCode="0.00000%"/>
    </dxf>
    <dxf>
      <numFmt numFmtId="166" formatCode="0.0000%"/>
    </dxf>
    <dxf>
      <numFmt numFmtId="167" formatCode="0.000000%"/>
    </dxf>
    <dxf>
      <numFmt numFmtId="172" formatCode="0.0000000%"/>
    </dxf>
    <dxf>
      <numFmt numFmtId="167" formatCode="0.000000%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4" formatCode="0.00%"/>
    </dxf>
    <dxf>
      <numFmt numFmtId="166" formatCode="0.0000%"/>
    </dxf>
    <dxf>
      <numFmt numFmtId="167" formatCode="0.000000%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4" formatCode="0.00%"/>
    </dxf>
    <dxf>
      <numFmt numFmtId="166" formatCode="0.0000%"/>
    </dxf>
    <dxf>
      <numFmt numFmtId="167" formatCode="0.000000%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4" formatCode="0.00%"/>
    </dxf>
    <dxf>
      <numFmt numFmtId="166" formatCode="0.0000%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8" formatCode="_-* #,##0.0_-;\-* #,##0.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4" formatCode="0.00%"/>
    </dxf>
    <dxf>
      <numFmt numFmtId="166" formatCode="0.0000%"/>
    </dxf>
    <dxf>
      <numFmt numFmtId="167" formatCode="0.000000%"/>
    </dxf>
    <dxf>
      <numFmt numFmtId="165" formatCode="_-* #,##0.00_-;\-* #,##0.00_-;_-* &quot;-&quot;_-;_-@_-"/>
    </dxf>
    <dxf>
      <numFmt numFmtId="168" formatCode="_-* #,##0.0_-;\-* #,##0.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4" formatCode="0.00%"/>
    </dxf>
    <dxf>
      <numFmt numFmtId="166" formatCode="0.0000%"/>
    </dxf>
    <dxf>
      <numFmt numFmtId="167" formatCode="0.000000%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4" formatCode="0.00%"/>
    </dxf>
    <dxf>
      <numFmt numFmtId="166" formatCode="0.0000%"/>
    </dxf>
    <dxf>
      <numFmt numFmtId="167" formatCode="0.000000%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4" formatCode="0.00%"/>
    </dxf>
    <dxf>
      <numFmt numFmtId="166" formatCode="0.0000%"/>
    </dxf>
    <dxf>
      <numFmt numFmtId="167" formatCode="0.000000%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4" formatCode="0.00%"/>
    </dxf>
    <dxf>
      <numFmt numFmtId="166" formatCode="0.0000%"/>
    </dxf>
    <dxf>
      <numFmt numFmtId="167" formatCode="0.000000%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4" formatCode="0.00%"/>
    </dxf>
    <dxf>
      <numFmt numFmtId="166" formatCode="0.0000%"/>
    </dxf>
    <dxf>
      <numFmt numFmtId="167" formatCode="0.000000%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33" formatCode="_-* #,##0_-;\-* #,##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Cierre SEP Ingresos 2019.xlsx]Parcitipación Aforo por Concept!TablaDinámica1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Participación Aforo Vigente por Tipo de Recurso</a:t>
            </a:r>
          </a:p>
        </c:rich>
      </c:tx>
      <c:layout>
        <c:manualLayout>
          <c:xMode val="edge"/>
          <c:yMode val="edge"/>
          <c:x val="0.19673789347811466"/>
          <c:y val="2.3495965914575029E-4"/>
        </c:manualLayout>
      </c:layout>
      <c:overlay val="0"/>
      <c:spPr>
        <a:noFill/>
        <a:ln>
          <a:noFill/>
        </a:ln>
        <a:effectLst/>
      </c:spPr>
    </c:title>
    <c:autoTitleDeleted val="0"/>
    <c:pivotFmts>
      <c:pivotFmt>
        <c:idx val="0"/>
        <c:dLbl>
          <c:idx val="0"/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  <c:dLbl>
          <c:idx val="0"/>
          <c:layout>
            <c:manualLayout>
              <c:x val="5.3960818188865632E-3"/>
              <c:y val="1.6643649999713898E-3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-7.6221469151799059E-2"/>
              <c:y val="-0.16799637571460097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layout>
            <c:manualLayout>
              <c:x val="-3.3105766451593063E-2"/>
              <c:y val="-4.0626818964297456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5666835302880745E-2"/>
                  <c:h val="4.8223618288421373E-2"/>
                </c:manualLayout>
              </c15:layout>
            </c:ext>
          </c:extLst>
        </c:dLbl>
      </c:pivotFmt>
      <c:pivotFmt>
        <c:idx val="5"/>
        <c:dLbl>
          <c:idx val="0"/>
          <c:layout>
            <c:manualLayout>
              <c:x val="2.0542944700405734E-2"/>
              <c:y val="-0.2093390072723910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9.4020538392472319E-2"/>
                  <c:h val="3.7826206946623364E-2"/>
                </c:manualLayout>
              </c15:layout>
            </c:ext>
          </c:extLst>
        </c:dLbl>
      </c:pivotFmt>
      <c:pivotFmt>
        <c:idx val="6"/>
        <c:dLbl>
          <c:idx val="0"/>
          <c:layout>
            <c:manualLayout>
              <c:x val="-1.2694773912754576E-2"/>
              <c:y val="2.3821317356092758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layout>
            <c:manualLayout>
              <c:x val="-4.6727922204530328E-2"/>
              <c:y val="-0.11208982389846586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6764317944062974E-2"/>
                  <c:h val="4.0365073740374312E-2"/>
                </c:manualLayout>
              </c15:layout>
            </c:ext>
          </c:extLst>
        </c:dLbl>
      </c:pivotFmt>
      <c:pivotFmt>
        <c:idx val="8"/>
      </c:pivotFmt>
      <c:pivotFmt>
        <c:idx val="9"/>
      </c:pivotFmt>
      <c:pivotFmt>
        <c:idx val="10"/>
        <c:dLbl>
          <c:idx val="0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0.21192925068342719"/>
              <c:y val="-0.16511634363012315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1.3150641443980468E-2"/>
              <c:y val="-2.1719664849586141E-2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4832122245846863"/>
                  <c:h val="5.689102564102564E-2"/>
                </c:manualLayout>
              </c15:layout>
            </c:ext>
          </c:extLst>
        </c:dLbl>
      </c:pivotFmt>
      <c:pivotFmt>
        <c:idx val="14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6"/>
        <c:spPr>
          <a:solidFill>
            <a:schemeClr val="accent2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799224280941145"/>
          <c:y val="0.21479002624671914"/>
          <c:w val="0.55950729260108312"/>
          <c:h val="0.62399556567387748"/>
        </c:manualLayout>
      </c:layout>
      <c:pie3DChart>
        <c:varyColors val="1"/>
        <c:ser>
          <c:idx val="0"/>
          <c:order val="0"/>
          <c:tx>
            <c:strRef>
              <c:f>'Parcitipación Aforo por Concept'!$C$5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0-6708-4CAE-A381-53BDDB054E0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6708-4CAE-A381-53BDDB054E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'Parcitipación Aforo por Concept'!$B$6:$B$8</c:f>
              <c:strCache>
                <c:ptCount val="2"/>
                <c:pt idx="0">
                  <c:v>Nación</c:v>
                </c:pt>
                <c:pt idx="1">
                  <c:v>Propios</c:v>
                </c:pt>
              </c:strCache>
            </c:strRef>
          </c:cat>
          <c:val>
            <c:numRef>
              <c:f>'Parcitipación Aforo por Concept'!$C$6:$C$8</c:f>
              <c:numCache>
                <c:formatCode>_-* #,##0.00_-;\-* #,##0.00_-;_-* "-"_-;_-@_-</c:formatCode>
                <c:ptCount val="2"/>
                <c:pt idx="0">
                  <c:v>2725951.9109060001</c:v>
                </c:pt>
                <c:pt idx="1">
                  <c:v>190805.66523899999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5B-4520-9B4B-9273B73AC01F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accent1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Cierre SEP Ingresos 2019.xlsx]Recaudo Recursos Propios!TablaDinámica4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n-US" sz="16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Recuado Recursos Propios</a:t>
            </a:r>
            <a:endParaRPr lang="en-US" sz="16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marker>
          <c:symbol val="none"/>
        </c:marker>
        <c:dLbl>
          <c:idx val="0"/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0,0002%</a:t>
                </a:r>
              </a:p>
            </c:rich>
          </c:tx>
          <c:numFmt formatCode="0.0000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0,0052%</a:t>
                </a:r>
              </a:p>
            </c:rich>
          </c:tx>
          <c:numFmt formatCode="0.00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'Recaudo Recursos Propios'!$C$31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40000"/>
                </a:schemeClr>
              </a:glow>
            </a:effectLst>
          </c:spPr>
          <c:invertIfNegative val="0"/>
          <c:dPt>
            <c:idx val="8"/>
            <c:invertIfNegative val="0"/>
            <c:bubble3D val="0"/>
            <c:spPr>
              <a:noFill/>
              <a:ln w="9525" cap="flat" cmpd="sng" algn="ctr">
                <a:solidFill>
                  <a:schemeClr val="accent1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40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1-F30E-42A2-B1D1-80FC58092B6B}"/>
              </c:ext>
            </c:extLst>
          </c:dPt>
          <c:dPt>
            <c:idx val="9"/>
            <c:invertIfNegative val="0"/>
            <c:bubble3D val="0"/>
            <c:spPr>
              <a:noFill/>
              <a:ln w="9525" cap="flat" cmpd="sng" algn="ctr">
                <a:solidFill>
                  <a:schemeClr val="accent1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40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0-F30E-42A2-B1D1-80FC58092B6B}"/>
              </c:ext>
            </c:extLst>
          </c:dPt>
          <c:dLbls>
            <c:dLbl>
              <c:idx val="8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0,0052%</a:t>
                    </a:r>
                  </a:p>
                </c:rich>
              </c:tx>
              <c:numFmt formatCode="0.0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1"/>
              <c:showVal val="1"/>
              <c:showCatName val="1"/>
              <c:showSerName val="1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0E-42A2-B1D1-80FC58092B6B}"/>
                </c:ext>
              </c:extLst>
            </c:dLbl>
            <c:dLbl>
              <c:idx val="9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0,0002%</a:t>
                    </a:r>
                  </a:p>
                </c:rich>
              </c:tx>
              <c:numFmt formatCode="0.000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1"/>
              <c:showVal val="1"/>
              <c:showCatName val="1"/>
              <c:showSerName val="1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0E-42A2-B1D1-80FC58092B6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'Recaudo Recursos Propios'!$B$32:$B$45</c:f>
              <c:strCache>
                <c:ptCount val="13"/>
                <c:pt idx="0">
                  <c:v>EXCEDENTES FINANCIEROS</c:v>
                </c:pt>
                <c:pt idx="1">
                  <c:v>TASA POR EL USO DE LA INFRAESTRUCTURA DE TRANSPORTE</c:v>
                </c:pt>
                <c:pt idx="2">
                  <c:v>SANCIONES CONTRACTUALES</c:v>
                </c:pt>
                <c:pt idx="3">
                  <c:v>VENTA DE BIENES Y SERVICIOS</c:v>
                </c:pt>
                <c:pt idx="4">
                  <c:v>DEPÓSITOS</c:v>
                </c:pt>
                <c:pt idx="5">
                  <c:v>VALORES DISTINTOS DE ACCIONES</c:v>
                </c:pt>
                <c:pt idx="6">
                  <c:v>REINTEGROS Y OTROS RECURSOS NO APROPIADOS</c:v>
                </c:pt>
                <c:pt idx="7">
                  <c:v>SENTENCIAS Y CONCILIACIONES</c:v>
                </c:pt>
                <c:pt idx="8">
                  <c:v>REINTEGROS INCAPACIDADES</c:v>
                </c:pt>
                <c:pt idx="9">
                  <c:v>REINTEGROS GASTOS DE FUNCIONAMIENTO</c:v>
                </c:pt>
                <c:pt idx="10">
                  <c:v>RENDIMIENTOS RECURSOS ENTREGADOS EN ADMINISTRACION</c:v>
                </c:pt>
                <c:pt idx="11">
                  <c:v>REINTEGROS GASTOS DE INVERSION</c:v>
                </c:pt>
                <c:pt idx="12">
                  <c:v>PEAJES</c:v>
                </c:pt>
              </c:strCache>
            </c:strRef>
          </c:cat>
          <c:val>
            <c:numRef>
              <c:f>'Recaudo Recursos Propios'!$C$32:$C$45</c:f>
              <c:numCache>
                <c:formatCode>General</c:formatCode>
                <c:ptCount val="13"/>
                <c:pt idx="0">
                  <c:v>7.7522220655023141E-3</c:v>
                </c:pt>
                <c:pt idx="1">
                  <c:v>0.87563288340228274</c:v>
                </c:pt>
                <c:pt idx="2">
                  <c:v>3.2261643234556603E-2</c:v>
                </c:pt>
                <c:pt idx="3">
                  <c:v>1.0448851481130702E-3</c:v>
                </c:pt>
                <c:pt idx="4">
                  <c:v>2.4295461202157444E-3</c:v>
                </c:pt>
                <c:pt idx="5">
                  <c:v>4.8210521073997807E-2</c:v>
                </c:pt>
                <c:pt idx="6">
                  <c:v>4.0601399554436668E-3</c:v>
                </c:pt>
                <c:pt idx="7">
                  <c:v>3.1818602977411203E-3</c:v>
                </c:pt>
                <c:pt idx="8">
                  <c:v>5.233435281847265E-5</c:v>
                </c:pt>
                <c:pt idx="9">
                  <c:v>1.9886175151442603E-6</c:v>
                </c:pt>
                <c:pt idx="10">
                  <c:v>2.8062904286959764E-4</c:v>
                </c:pt>
                <c:pt idx="11">
                  <c:v>0</c:v>
                </c:pt>
                <c:pt idx="12">
                  <c:v>2.5091346688943608E-2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0D-4F99-88C1-18790CF5A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0"/>
        <c:axId val="562608431"/>
        <c:axId val="550506095"/>
      </c:barChart>
      <c:catAx>
        <c:axId val="562608431"/>
        <c:scaling>
          <c:orientation val="minMax"/>
        </c:scaling>
        <c:delete val="0"/>
        <c:axPos val="l"/>
        <c:majorGridlines>
          <c:spPr>
            <a:ln w="9525" cap="rnd" cmpd="sng" algn="ctr">
              <a:solidFill>
                <a:schemeClr val="accent1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0506095"/>
        <c:crosses val="autoZero"/>
        <c:auto val="1"/>
        <c:lblAlgn val="ctr"/>
        <c:lblOffset val="100"/>
        <c:noMultiLvlLbl val="0"/>
      </c:catAx>
      <c:valAx>
        <c:axId val="5505060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62608431"/>
        <c:crosses val="autoZero"/>
        <c:crossBetween val="between"/>
      </c:valAx>
      <c:spPr>
        <a:gradFill flip="none" rotWithShape="1">
          <a:gsLst>
            <a:gs pos="0">
              <a:schemeClr val="accent4">
                <a:lumMod val="5000"/>
                <a:lumOff val="95000"/>
              </a:schemeClr>
            </a:gs>
            <a:gs pos="74000">
              <a:schemeClr val="accent4">
                <a:lumMod val="45000"/>
                <a:lumOff val="55000"/>
              </a:schemeClr>
            </a:gs>
            <a:gs pos="83000">
              <a:schemeClr val="accent4">
                <a:lumMod val="45000"/>
                <a:lumOff val="55000"/>
              </a:schemeClr>
            </a:gs>
            <a:gs pos="100000">
              <a:schemeClr val="accent4">
                <a:lumMod val="30000"/>
                <a:lumOff val="70000"/>
              </a:schemeClr>
            </a:gs>
          </a:gsLst>
          <a:lin ang="5400000" scaled="1"/>
          <a:tileRect/>
        </a:gradFill>
        <a:ln cap="sq">
          <a:gradFill flip="none" rotWithShape="1">
            <a:gsLst>
              <a:gs pos="0">
                <a:schemeClr val="accent6">
                  <a:lumMod val="5000"/>
                  <a:lumOff val="95000"/>
                </a:schemeClr>
              </a:gs>
              <a:gs pos="74000">
                <a:schemeClr val="accent6">
                  <a:lumMod val="45000"/>
                  <a:lumOff val="55000"/>
                </a:schemeClr>
              </a:gs>
              <a:gs pos="30000">
                <a:schemeClr val="accent6">
                  <a:lumMod val="45000"/>
                  <a:lumOff val="55000"/>
                </a:schemeClr>
              </a:gs>
              <a:gs pos="100000">
                <a:schemeClr val="accent6">
                  <a:lumMod val="30000"/>
                  <a:lumOff val="70000"/>
                </a:schemeClr>
              </a:gs>
            </a:gsLst>
            <a:lin ang="2700000" scaled="1"/>
            <a:tileRect/>
          </a:gradFill>
          <a:prstDash val="sysDash"/>
        </a:ln>
        <a:effectLst/>
        <a:scene3d>
          <a:camera prst="orthographicFront"/>
          <a:lightRig rig="threePt" dir="t"/>
        </a:scene3d>
        <a:sp3d>
          <a:bevelT/>
          <a:bevelB/>
        </a:sp3d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Cierre SEP Ingresos 2019.xlsx]Aforo Vs Recaudo Rec Propios!TablaDinámica1</c:name>
    <c:fmtId val="35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marker>
          <c:symbol val="none"/>
        </c:marke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numFmt formatCode="#,##0.00" sourceLinked="0"/>
          <c:spPr>
            <a:solidFill>
              <a:schemeClr val="bg1"/>
            </a:solidFill>
            <a:ln>
              <a:solidFill>
                <a:schemeClr val="bg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spPr>
            <a:solidFill>
              <a:schemeClr val="bg1"/>
            </a:solidFill>
            <a:ln>
              <a:noFill/>
            </a:ln>
            <a:effectLst>
              <a:glow rad="63500">
                <a:schemeClr val="accent2">
                  <a:satMod val="175000"/>
                  <a:alpha val="40000"/>
                </a:schemeClr>
              </a:glow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spPr>
            <a:solidFill>
              <a:schemeClr val="bg1"/>
            </a:solidFill>
            <a:ln>
              <a:noFill/>
            </a:ln>
            <a:effectLst>
              <a:glow rad="63500">
                <a:schemeClr val="accent2">
                  <a:satMod val="175000"/>
                  <a:alpha val="40000"/>
                </a:schemeClr>
              </a:glow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2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layout>
            <c:manualLayout>
              <c:x val="2.7155465037338764E-2"/>
              <c:y val="1.713061713385431E-2"/>
            </c:manualLayout>
          </c:layout>
          <c:numFmt formatCode="&quot;$&quot;\ #,##0" sourceLinked="0"/>
          <c:spPr>
            <a:solidFill>
              <a:schemeClr val="accent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2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</c:pivotFmt>
    </c:pivotFmts>
    <c:plotArea>
      <c:layout>
        <c:manualLayout>
          <c:layoutTarget val="inner"/>
          <c:xMode val="edge"/>
          <c:yMode val="edge"/>
          <c:x val="0.15518473652331921"/>
          <c:y val="9.1271505607580003E-2"/>
          <c:w val="0.66061693099721563"/>
          <c:h val="0.8458878425673804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'Aforo Vs Recaudo Rec Propios'!$C$6</c:f>
              <c:strCache>
                <c:ptCount val="1"/>
                <c:pt idx="0">
                  <c:v> AFORO VIGENTE
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4-3BFA-4F0F-B568-3776B864B54B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FA-4F0F-B568-3776B864B54B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40000"/>
                  </a:schemeClr>
                </a:glow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Propios'!$C$7:$C$8</c:f>
              <c:numCache>
                <c:formatCode>_-* #,##0.00_-;\-* #,##0.00_-;_-* "-"_-;_-@_-</c:formatCode>
                <c:ptCount val="1"/>
                <c:pt idx="0">
                  <c:v>190805.67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6A-43EF-A624-E3E15A5520E4}"/>
            </c:ext>
          </c:extLst>
        </c:ser>
        <c:ser>
          <c:idx val="1"/>
          <c:order val="1"/>
          <c:tx>
            <c:strRef>
              <c:f>'Aforo Vs Recaudo Rec Propios'!$D$6</c:f>
              <c:strCache>
                <c:ptCount val="1"/>
                <c:pt idx="0">
                  <c:v>RECAUDO EN EFECTIVO 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9-22FF-4008-8EC8-2FB8E2D287C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2FF-4008-8EC8-2FB8E2D287C3}"/>
              </c:ext>
            </c:extLst>
          </c:dPt>
          <c:dLbls>
            <c:numFmt formatCode="#,##0.00" sourceLinked="0"/>
            <c:spPr>
              <a:solidFill>
                <a:schemeClr val="bg1"/>
              </a:solid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Propios'!$D$7:$D$8</c:f>
              <c:numCache>
                <c:formatCode>_-* #,##0.00_-;\-* #,##0.00_-;_-* "-"_-;_-@_-</c:formatCode>
                <c:ptCount val="1"/>
                <c:pt idx="0">
                  <c:v>199327.06999999998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FF-4008-8EC8-2FB8E2D28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070020559"/>
        <c:axId val="1074345071"/>
      </c:barChart>
      <c:catAx>
        <c:axId val="10700205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74345071"/>
        <c:crosses val="autoZero"/>
        <c:auto val="1"/>
        <c:lblAlgn val="ctr"/>
        <c:lblOffset val="100"/>
        <c:noMultiLvlLbl val="0"/>
      </c:catAx>
      <c:valAx>
        <c:axId val="10743450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>
              <a:outerShdw blurRad="152400" dist="317500" dir="5400000" sx="90000" sy="-19000" rotWithShape="0">
                <a:schemeClr val="accent1">
                  <a:lumMod val="50000"/>
                  <a:alpha val="15000"/>
                </a:schemeClr>
              </a:outerShdw>
            </a:effectLst>
          </c:spPr>
        </c:majorGridlines>
        <c:numFmt formatCode="_-* #,##0.00_-;\-* #,##0.0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700205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9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</a:schemeClr>
            </a:gs>
            <a:gs pos="100000">
              <a:schemeClr val="dk1">
                <a:lumMod val="75000"/>
                <a:lumOff val="25000"/>
              </a:schemeClr>
            </a:gs>
          </a:gsLst>
          <a:lin ang="10800000" scaled="0"/>
        </a:gradFill>
        <a:round/>
      </a:ln>
      <a:effectLst/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hyperlink" Target="#'Aforo Vs Recaudo Rec Propios'!A1"/><Relationship Id="rId2" Type="http://schemas.openxmlformats.org/officeDocument/2006/relationships/image" Target="../media/image1.png"/><Relationship Id="rId1" Type="http://schemas.openxmlformats.org/officeDocument/2006/relationships/hyperlink" Target="#'Parcitipaci&#243;n Aforo por Concept'!A1"/><Relationship Id="rId6" Type="http://schemas.openxmlformats.org/officeDocument/2006/relationships/hyperlink" Target="#'Recaudo Recursos Propios'!A1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2.xml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885824</xdr:colOff>
      <xdr:row>8</xdr:row>
      <xdr:rowOff>361949</xdr:rowOff>
    </xdr:from>
    <xdr:to>
      <xdr:col>1</xdr:col>
      <xdr:colOff>47624</xdr:colOff>
      <xdr:row>10</xdr:row>
      <xdr:rowOff>285749</xdr:rowOff>
    </xdr:to>
    <xdr:pic>
      <xdr:nvPicPr>
        <xdr:cNvPr id="5" name="Imagen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55B7B7-9141-4BDF-A01C-7FAB30F19E13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33"/>
        <a:stretch/>
      </xdr:blipFill>
      <xdr:spPr bwMode="auto">
        <a:xfrm rot="4962740">
          <a:off x="1085849" y="1685924"/>
          <a:ext cx="838200" cy="1238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323850</xdr:colOff>
      <xdr:row>0</xdr:row>
      <xdr:rowOff>66675</xdr:rowOff>
    </xdr:from>
    <xdr:ext cx="2529333" cy="628650"/>
    <xdr:pic>
      <xdr:nvPicPr>
        <xdr:cNvPr id="2" name="Imagen 1">
          <a:extLst>
            <a:ext uri="{FF2B5EF4-FFF2-40B4-BE49-F238E27FC236}">
              <a16:creationId xmlns:a16="http://schemas.microsoft.com/office/drawing/2014/main" id="{714EDF93-96D1-4F06-9AC0-977952B6C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981075</xdr:colOff>
      <xdr:row>0</xdr:row>
      <xdr:rowOff>123825</xdr:rowOff>
    </xdr:from>
    <xdr:ext cx="4861209" cy="71853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3CE9E4FF-5E0D-450F-937A-5E7CCF76A1FE}"/>
            </a:ext>
          </a:extLst>
        </xdr:cNvPr>
        <xdr:cNvSpPr/>
      </xdr:nvSpPr>
      <xdr:spPr>
        <a:xfrm>
          <a:off x="1524000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30 de  septiembre de 2019</a:t>
          </a:r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5724525" cy="809625"/>
    <xdr:pic>
      <xdr:nvPicPr>
        <xdr:cNvPr id="4" name="Imagen 3">
          <a:extLst>
            <a:ext uri="{FF2B5EF4-FFF2-40B4-BE49-F238E27FC236}">
              <a16:creationId xmlns:a16="http://schemas.microsoft.com/office/drawing/2014/main" id="{60D0CAFF-EC53-4FC4-93A7-558856E14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"/>
          <a:ext cx="57245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8705850</xdr:colOff>
      <xdr:row>7</xdr:row>
      <xdr:rowOff>133350</xdr:rowOff>
    </xdr:from>
    <xdr:to>
      <xdr:col>1</xdr:col>
      <xdr:colOff>9201150</xdr:colOff>
      <xdr:row>9</xdr:row>
      <xdr:rowOff>142875</xdr:rowOff>
    </xdr:to>
    <xdr:pic>
      <xdr:nvPicPr>
        <xdr:cNvPr id="7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56D3BC-2912-4064-913D-299A2B1C7B3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2300" y="14668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5581650</xdr:colOff>
      <xdr:row>8</xdr:row>
      <xdr:rowOff>428625</xdr:rowOff>
    </xdr:from>
    <xdr:to>
      <xdr:col>1</xdr:col>
      <xdr:colOff>6076950</xdr:colOff>
      <xdr:row>10</xdr:row>
      <xdr:rowOff>171450</xdr:rowOff>
    </xdr:to>
    <xdr:pic>
      <xdr:nvPicPr>
        <xdr:cNvPr id="8" name="Imagen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C604B72-2960-46AD-BB81-7430852CDA7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1952625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2676525</xdr:colOff>
      <xdr:row>9</xdr:row>
      <xdr:rowOff>400050</xdr:rowOff>
    </xdr:from>
    <xdr:to>
      <xdr:col>1</xdr:col>
      <xdr:colOff>3171825</xdr:colOff>
      <xdr:row>11</xdr:row>
      <xdr:rowOff>142875</xdr:rowOff>
    </xdr:to>
    <xdr:pic>
      <xdr:nvPicPr>
        <xdr:cNvPr id="9" name="Imagen 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2825616-E85B-41D0-A5FA-DECA924699B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3812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9</xdr:row>
      <xdr:rowOff>38100</xdr:rowOff>
    </xdr:from>
    <xdr:to>
      <xdr:col>6</xdr:col>
      <xdr:colOff>571499</xdr:colOff>
      <xdr:row>30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EB8A9F2-F949-43F8-B299-34C3997E30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495300</xdr:colOff>
      <xdr:row>0</xdr:row>
      <xdr:rowOff>76200</xdr:rowOff>
    </xdr:from>
    <xdr:to>
      <xdr:col>3</xdr:col>
      <xdr:colOff>119508</xdr:colOff>
      <xdr:row>3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2FB34A7-57FB-4DB8-A95E-4D461CA0F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762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1581150</xdr:colOff>
      <xdr:row>0</xdr:row>
      <xdr:rowOff>171450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8B5E1724-137D-4207-9FC8-3232497CD890}"/>
            </a:ext>
          </a:extLst>
        </xdr:cNvPr>
        <xdr:cNvSpPr/>
      </xdr:nvSpPr>
      <xdr:spPr>
        <a:xfrm>
          <a:off x="3514725" y="171450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30 de Septiembre de  2019</a:t>
          </a:r>
        </a:p>
      </xdr:txBody>
    </xdr:sp>
    <xdr:clientData/>
  </xdr:oneCellAnchor>
  <xdr:twoCellAnchor editAs="oneCell">
    <xdr:from>
      <xdr:col>6</xdr:col>
      <xdr:colOff>704850</xdr:colOff>
      <xdr:row>5</xdr:row>
      <xdr:rowOff>28575</xdr:rowOff>
    </xdr:from>
    <xdr:to>
      <xdr:col>6</xdr:col>
      <xdr:colOff>2562225</xdr:colOff>
      <xdr:row>14</xdr:row>
      <xdr:rowOff>114300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5E1CA2A-F892-4920-8D60-891055B6D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8107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22409</xdr:colOff>
      <xdr:row>23</xdr:row>
      <xdr:rowOff>156881</xdr:rowOff>
    </xdr:from>
    <xdr:to>
      <xdr:col>5</xdr:col>
      <xdr:colOff>2812673</xdr:colOff>
      <xdr:row>52</xdr:row>
      <xdr:rowOff>56028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7FE7991A-8D71-420E-BF87-CD9B5E841B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459441</xdr:colOff>
      <xdr:row>0</xdr:row>
      <xdr:rowOff>33618</xdr:rowOff>
    </xdr:from>
    <xdr:to>
      <xdr:col>1</xdr:col>
      <xdr:colOff>2988774</xdr:colOff>
      <xdr:row>3</xdr:row>
      <xdr:rowOff>90768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DBEE131-7057-4A3F-B74C-EBE66E4E1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441" y="33618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3742765</xdr:colOff>
      <xdr:row>0</xdr:row>
      <xdr:rowOff>33618</xdr:rowOff>
    </xdr:from>
    <xdr:ext cx="4861209" cy="718530"/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1AE4420A-E129-4CAE-88A7-6493221B0802}"/>
            </a:ext>
          </a:extLst>
        </xdr:cNvPr>
        <xdr:cNvSpPr/>
      </xdr:nvSpPr>
      <xdr:spPr>
        <a:xfrm>
          <a:off x="4504765" y="33618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Fecha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de Corte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30 de Septiembre de  2019</a:t>
          </a:r>
        </a:p>
      </xdr:txBody>
    </xdr:sp>
    <xdr:clientData/>
  </xdr:oneCellAnchor>
  <xdr:twoCellAnchor editAs="oneCell">
    <xdr:from>
      <xdr:col>5</xdr:col>
      <xdr:colOff>1568824</xdr:colOff>
      <xdr:row>7</xdr:row>
      <xdr:rowOff>179294</xdr:rowOff>
    </xdr:from>
    <xdr:to>
      <xdr:col>6</xdr:col>
      <xdr:colOff>254934</xdr:colOff>
      <xdr:row>17</xdr:row>
      <xdr:rowOff>74519</xdr:rowOff>
    </xdr:to>
    <xdr:pic>
      <xdr:nvPicPr>
        <xdr:cNvPr id="11" name="Imagen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8A22464-B7C7-4FE7-8A85-98D27932B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24030" y="1512794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10</xdr:row>
      <xdr:rowOff>66675</xdr:rowOff>
    </xdr:from>
    <xdr:to>
      <xdr:col>9</xdr:col>
      <xdr:colOff>142875</xdr:colOff>
      <xdr:row>30</xdr:row>
      <xdr:rowOff>1</xdr:rowOff>
    </xdr:to>
    <xdr:graphicFrame macro="">
      <xdr:nvGraphicFramePr>
        <xdr:cNvPr id="2" name="Gráfico 1" descr="Aforo Vs Recaudo" title="Aforo Vs Recaudo">
          <a:extLst>
            <a:ext uri="{FF2B5EF4-FFF2-40B4-BE49-F238E27FC236}">
              <a16:creationId xmlns:a16="http://schemas.microsoft.com/office/drawing/2014/main" id="{AD4B39D0-5BF7-49A9-8B0A-6FDBF8881E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152400</xdr:rowOff>
    </xdr:from>
    <xdr:to>
      <xdr:col>3</xdr:col>
      <xdr:colOff>138558</xdr:colOff>
      <xdr:row>4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C2DE22-4F08-495E-B5BA-454D5EA9E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524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333375</xdr:colOff>
      <xdr:row>0</xdr:row>
      <xdr:rowOff>161925</xdr:rowOff>
    </xdr:from>
    <xdr:ext cx="4861209" cy="718530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4E7A7360-308D-40E5-B34C-46E15DA0F455}"/>
            </a:ext>
          </a:extLst>
        </xdr:cNvPr>
        <xdr:cNvSpPr/>
      </xdr:nvSpPr>
      <xdr:spPr>
        <a:xfrm>
          <a:off x="3495675" y="1619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30 de septiembre de  2019</a:t>
          </a:r>
        </a:p>
      </xdr:txBody>
    </xdr:sp>
    <xdr:clientData/>
  </xdr:oneCellAnchor>
  <xdr:twoCellAnchor editAs="oneCell">
    <xdr:from>
      <xdr:col>9</xdr:col>
      <xdr:colOff>257175</xdr:colOff>
      <xdr:row>1</xdr:row>
      <xdr:rowOff>9525</xdr:rowOff>
    </xdr:from>
    <xdr:to>
      <xdr:col>11</xdr:col>
      <xdr:colOff>590550</xdr:colOff>
      <xdr:row>10</xdr:row>
      <xdr:rowOff>95250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F288FD9-0549-4353-ACC7-CB16EDCCD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5375" y="20002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0.3514</cdr:x>
      <cdr:y>0.24499</cdr:y>
    </cdr:from>
    <cdr:to>
      <cdr:x>0.57004</cdr:x>
      <cdr:y>0.49547</cdr:y>
    </cdr:to>
    <cdr:sp macro="" textlink="">
      <cdr:nvSpPr>
        <cdr:cNvPr id="13" name="Rectángulo 12">
          <a:extLst xmlns:a="http://schemas.openxmlformats.org/drawingml/2006/main">
            <a:ext uri="{FF2B5EF4-FFF2-40B4-BE49-F238E27FC236}">
              <a16:creationId xmlns:a16="http://schemas.microsoft.com/office/drawing/2014/main" id="{57D9B13B-A02E-4EAC-9BCE-072823FDD216}"/>
            </a:ext>
          </a:extLst>
        </cdr:cNvPr>
        <cdr:cNvSpPr/>
      </cdr:nvSpPr>
      <cdr:spPr>
        <a:xfrm xmlns:a="http://schemas.openxmlformats.org/drawingml/2006/main">
          <a:off x="2784784" y="917081"/>
          <a:ext cx="1732654" cy="93762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 xmlns:a="http://schemas.openxmlformats.org/drawingml/2006/main"/>
        <a:p xmlns:a="http://schemas.openxmlformats.org/drawingml/2006/main">
          <a:pPr algn="ctr"/>
          <a:r>
            <a:rPr lang="es-ES" sz="5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104%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3738.489929513889" createdVersion="6" refreshedVersion="6" minRefreshableVersion="3" recordCount="11" xr:uid="{00000000-000A-0000-FFFF-FFFF35000000}">
  <cacheSource type="worksheet">
    <worksheetSource ref="A1:H12" sheet="SEP"/>
  </cacheSource>
  <cacheFields count="8">
    <cacheField name="CODIFICACION_x000a_PRESUPUESTAL" numFmtId="0">
      <sharedItems containsSemiMixedTypes="0" containsString="0" containsNumber="1" containsInteger="1" minValue="3101202" maxValue="310110230104"/>
    </cacheField>
    <cacheField name="CONCEPTO INGRESO" numFmtId="0">
      <sharedItems count="30">
        <s v="PEAJES"/>
        <s v="TASA POR EL USO DE LA INFRAESTRUCTURA DE TRANSPORTE"/>
        <s v="SANCIONES CONTRACTUALES"/>
        <s v="VENTA DE BIENES Y SERVICIOS"/>
        <s v="SENTENCIAS Y CONCILIACIONES"/>
        <s v="EXCEDENTES FINANCIEROS"/>
        <s v="DEPÓSITOS"/>
        <s v="VALORES DISTINTOS DE ACCIONES"/>
        <s v="RENDIMIENTOS RECURSOS ENTREGADOS EN ADMINISTRACION"/>
        <s v="REINTEGROS Y OTROS RECURSOS NO APROPIADOS"/>
        <s v="REINTEGROS INCAPACIDADES"/>
        <s v="REINTEGRO DE VIGENCIAS ANTERIORES - FUNCIONAMIENTO" u="1"/>
        <s v="REINTEGRO INCAPACIDADES VIGENCIAS ANTERIORES-INVERSION" u="1"/>
        <s v="ARRENDAMIENTOS" u="1"/>
        <s v="REINTEGROS GASTOS DE FUNCIONAMIENTO" u="1"/>
        <s v="INDEMNIZACIONES" u="1"/>
        <s v="RENDIMIENTOS SOBRE DEPOSITOS EN ADMINISTRACION" u="1"/>
        <s v="RENDIMIENTOS FINANCIEROS CUENTAS BANCARIAS" u="1"/>
        <s v="MULTAS" u="1"/>
        <s v="APORTES NACIÓN" u="1"/>
        <s v="APROVECHAMIENTOS" u="1"/>
        <s v="RENDIMIENTOS FINANCIEROS DE INVERSIONES" u="1"/>
        <s v="DEUDA" u="1"/>
        <s v="INVERSIÓN" u="1"/>
        <s v="FOTOCOPIAS" u="1"/>
        <s v="RECUPERACIONES" u="1"/>
        <s v="COMISIONES" u="1"/>
        <s v="REINTEGRO INCAPACIDADES VIGENCIAS ANTERIORES" u="1"/>
        <s v="FUNCIONAMIENTO" u="1"/>
        <s v="INTERESES SOBRE DEPOSITOS EN INSTITUCIONES FINANCIERAS" u="1"/>
      </sharedItems>
    </cacheField>
    <cacheField name="Aportes" numFmtId="0">
      <sharedItems count="2">
        <s v="Propios"/>
        <s v="Nación" u="1"/>
      </sharedItems>
    </cacheField>
    <cacheField name="AFORO INICIAL_x000a_" numFmtId="164">
      <sharedItems containsSemiMixedTypes="0" containsString="0" containsNumber="1" minValue="0" maxValue="189105.67"/>
    </cacheField>
    <cacheField name="MODIFICACIONES AFORO" numFmtId="164">
      <sharedItems containsSemiMixedTypes="0" containsString="0" containsNumber="1" containsInteger="1" minValue="0" maxValue="0"/>
    </cacheField>
    <cacheField name="AFORO VIGENTE_x000a_" numFmtId="164">
      <sharedItems containsSemiMixedTypes="0" containsString="0" containsNumber="1" minValue="0" maxValue="189105.67"/>
    </cacheField>
    <cacheField name="RECAUDO EN EFECTIVO _x000a_" numFmtId="164">
      <sharedItems containsSemiMixedTypes="0" containsString="0" containsNumber="1" minValue="11.43" maxValue="172699.84"/>
    </cacheField>
    <cacheField name="SALDO DE AFORO POR RECAUDAR_x000a_" numFmtId="164">
      <sharedItems containsSemiMixedTypes="0" containsString="0" containsNumber="1" minValue="-172699.84" maxValue="188928.8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3762.756831250001" createdVersion="6" refreshedVersion="6" minRefreshableVersion="3" recordCount="16" xr:uid="{A3C775BE-4E61-4B77-9CEC-99AD60E78E64}">
  <cacheSource type="worksheet">
    <worksheetSource ref="A1:H17" sheet="SEP"/>
  </cacheSource>
  <cacheFields count="8">
    <cacheField name="CODIFICACION_x000a_PRESUPUESTAL" numFmtId="0">
      <sharedItems containsSemiMixedTypes="0" containsString="0" containsNumber="1" containsInteger="1" minValue="41" maxValue="310110230104"/>
    </cacheField>
    <cacheField name="CONCEPTO INGRESO" numFmtId="0">
      <sharedItems count="16">
        <s v="PEAJES"/>
        <s v="TASA POR EL USO DE LA INFRAESTRUCTURA DE TRANSPORTE"/>
        <s v="SANCIONES CONTRACTUALES"/>
        <s v="VENTA DE BIENES Y SERVICIOS"/>
        <s v="SENTENCIAS Y CONCILIACIONES"/>
        <s v="EXCEDENTES FINANCIEROS"/>
        <s v="DEPÓSITOS"/>
        <s v="VALORES DISTINTOS DE ACCIONES"/>
        <s v="RENDIMIENTOS RECURSOS ENTREGADOS EN ADMINISTRACION"/>
        <s v="REINTEGROS Y OTROS RECURSOS NO APROPIADOS"/>
        <s v="REINTEGROS INCAPACIDADES"/>
        <s v="REINTEGROS GASTOS DE FUNCIONAMIENTO"/>
        <s v="REINTEGROS GASTOS DE INVERSION"/>
        <s v="FUNCIONAMIENTO"/>
        <s v="DEUDA"/>
        <s v="INVERSIÓN"/>
      </sharedItems>
    </cacheField>
    <cacheField name="Aportes" numFmtId="0">
      <sharedItems count="2">
        <s v="Propios"/>
        <s v="Nación"/>
      </sharedItems>
    </cacheField>
    <cacheField name="AFORO INICIAL_x000a_" numFmtId="164">
      <sharedItems containsSemiMixedTypes="0" containsString="0" containsNumber="1" minValue="0" maxValue="2301022.0299999998" count="9">
        <n v="0"/>
        <n v="189105.66523899999"/>
        <n v="1700"/>
        <n v="1741"/>
        <n v="608283.88239899999"/>
        <n v="2301022.0285069998"/>
        <n v="189105.67" u="1"/>
        <n v="608283.88" u="1"/>
        <n v="2301022.0299999998" u="1"/>
      </sharedItems>
    </cacheField>
    <cacheField name="MODIFICACIONES AFORO" numFmtId="164">
      <sharedItems containsSemiMixedTypes="0" containsString="0" containsNumber="1" containsInteger="1" minValue="-185095" maxValue="0"/>
    </cacheField>
    <cacheField name="AFORO VIGENTE_x000a_" numFmtId="164">
      <sharedItems containsSemiMixedTypes="0" containsString="0" containsNumber="1" minValue="0" maxValue="2115927.0285069998"/>
    </cacheField>
    <cacheField name="RECAUDO EN EFECTIVO _x000a_" numFmtId="164">
      <sharedItems containsSemiMixedTypes="0" containsString="0" containsNumber="1" minValue="0" maxValue="472403.72811800003"/>
    </cacheField>
    <cacheField name="DEVOLUCIONES PAGADAS ACUMULADAS" numFmtId="164">
      <sharedItems containsSemiMixedTypes="0" containsString="0" containsNumber="1" minValue="0" maxValue="264.445392000000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3762.757094212961" createdVersion="6" refreshedVersion="6" minRefreshableVersion="3" recordCount="15" xr:uid="{26A29726-526F-45BC-BACF-02BE770EFAEC}">
  <cacheSource type="worksheet">
    <worksheetSource ref="A1:H16" sheet="SEP"/>
  </cacheSource>
  <cacheFields count="8">
    <cacheField name="CODIFICACION_x000a_PRESUPUESTAL" numFmtId="0">
      <sharedItems containsSemiMixedTypes="0" containsString="0" containsNumber="1" containsInteger="1" minValue="41" maxValue="310110230104"/>
    </cacheField>
    <cacheField name="CONCEPTO INGRESO" numFmtId="0">
      <sharedItems count="16">
        <s v="PEAJES"/>
        <s v="TASA POR EL USO DE LA INFRAESTRUCTURA DE TRANSPORTE"/>
        <s v="SANCIONES CONTRACTUALES"/>
        <s v="VENTA DE BIENES Y SERVICIOS"/>
        <s v="SENTENCIAS Y CONCILIACIONES"/>
        <s v="EXCEDENTES FINANCIEROS"/>
        <s v="DEPÓSITOS"/>
        <s v="VALORES DISTINTOS DE ACCIONES"/>
        <s v="RENDIMIENTOS RECURSOS ENTREGADOS EN ADMINISTRACION"/>
        <s v="REINTEGROS Y OTROS RECURSOS NO APROPIADOS"/>
        <s v="REINTEGROS INCAPACIDADES"/>
        <s v="REINTEGROS GASTOS DE FUNCIONAMIENTO"/>
        <s v="REINTEGROS GASTOS DE INVERSION"/>
        <s v="FUNCIONAMIENTO"/>
        <s v="DEUDA"/>
        <s v="INVERSIÓN" u="1"/>
      </sharedItems>
    </cacheField>
    <cacheField name="Aportes" numFmtId="0">
      <sharedItems count="2">
        <s v="Propios"/>
        <s v="Nación"/>
      </sharedItems>
    </cacheField>
    <cacheField name="AFORO INICIAL_x000a_" numFmtId="164">
      <sharedItems containsSemiMixedTypes="0" containsString="0" containsNumber="1" minValue="0" maxValue="2301022.0285069998" count="6">
        <n v="0"/>
        <n v="189105.66523899999"/>
        <n v="1700"/>
        <n v="1741"/>
        <n v="608283.88239899999"/>
        <n v="2301022.0285069998" u="1"/>
      </sharedItems>
    </cacheField>
    <cacheField name="MODIFICACIONES AFORO" numFmtId="164">
      <sharedItems containsSemiMixedTypes="0" containsString="0" containsNumber="1" containsInteger="1" minValue="0" maxValue="0"/>
    </cacheField>
    <cacheField name="AFORO VIGENTE_x000a_" numFmtId="164">
      <sharedItems containsSemiMixedTypes="0" containsString="0" containsNumber="1" minValue="0" maxValue="608283.88239899999"/>
    </cacheField>
    <cacheField name="RECAUDO EN EFECTIVO _x000a_" numFmtId="164">
      <sharedItems containsSemiMixedTypes="0" containsString="0" containsNumber="1" minValue="0" maxValue="472403.72811800003"/>
    </cacheField>
    <cacheField name="DEVOLUCIONES PAGADAS ACUMULADAS" numFmtId="164">
      <sharedItems containsSemiMixedTypes="0" containsString="0" containsNumber="1" minValue="0" maxValue="264.445392000000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n v="3101102233"/>
    <x v="0"/>
    <x v="0"/>
    <n v="0"/>
    <n v="0"/>
    <n v="0"/>
    <n v="4945.9799999999996"/>
    <n v="-4945.9799999999996"/>
  </r>
  <r>
    <n v="3101102266"/>
    <x v="1"/>
    <x v="0"/>
    <n v="0"/>
    <n v="0"/>
    <n v="0"/>
    <n v="172699.84"/>
    <n v="-172699.84"/>
  </r>
  <r>
    <n v="310110230104"/>
    <x v="2"/>
    <x v="0"/>
    <n v="0"/>
    <n v="0"/>
    <n v="0"/>
    <n v="7059.37"/>
    <n v="-7059.37"/>
  </r>
  <r>
    <n v="31011025"/>
    <x v="3"/>
    <x v="0"/>
    <n v="189105.67"/>
    <n v="0"/>
    <n v="189105.67"/>
    <n v="176.82"/>
    <n v="188928.84"/>
  </r>
  <r>
    <n v="3101102602"/>
    <x v="4"/>
    <x v="0"/>
    <n v="0"/>
    <n v="0"/>
    <n v="0"/>
    <n v="697.76"/>
    <n v="-697.76"/>
  </r>
  <r>
    <n v="3101202"/>
    <x v="5"/>
    <x v="0"/>
    <n v="1700"/>
    <n v="0"/>
    <n v="1700"/>
    <n v="1700"/>
    <n v="0"/>
  </r>
  <r>
    <n v="3101205102"/>
    <x v="6"/>
    <x v="0"/>
    <n v="0"/>
    <n v="0"/>
    <n v="0"/>
    <n v="524.17999999999995"/>
    <n v="-524.17999999999995"/>
  </r>
  <r>
    <n v="3101205103"/>
    <x v="7"/>
    <x v="0"/>
    <n v="0"/>
    <n v="0"/>
    <n v="0"/>
    <n v="10572.18"/>
    <n v="-10572.18"/>
  </r>
  <r>
    <n v="3101205301"/>
    <x v="8"/>
    <x v="0"/>
    <n v="0"/>
    <n v="0"/>
    <n v="0"/>
    <n v="49.15"/>
    <n v="-49.15"/>
  </r>
  <r>
    <n v="3101213"/>
    <x v="9"/>
    <x v="0"/>
    <n v="0"/>
    <n v="0"/>
    <n v="0"/>
    <n v="890.36"/>
    <n v="-890.36"/>
  </r>
  <r>
    <n v="3101213101"/>
    <x v="10"/>
    <x v="0"/>
    <n v="0"/>
    <n v="0"/>
    <n v="0"/>
    <n v="11.43"/>
    <n v="-11.4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n v="3101102233"/>
    <x v="0"/>
    <x v="0"/>
    <x v="0"/>
    <n v="0"/>
    <n v="0"/>
    <n v="5502.330688"/>
    <n v="0"/>
  </r>
  <r>
    <n v="3101102266"/>
    <x v="1"/>
    <x v="0"/>
    <x v="0"/>
    <n v="0"/>
    <n v="0"/>
    <n v="192019.25450615"/>
    <n v="0"/>
  </r>
  <r>
    <n v="310110230104"/>
    <x v="2"/>
    <x v="0"/>
    <x v="0"/>
    <n v="0"/>
    <n v="0"/>
    <n v="7074.7190979999996"/>
    <n v="0"/>
  </r>
  <r>
    <n v="31011025"/>
    <x v="3"/>
    <x v="0"/>
    <x v="1"/>
    <n v="0"/>
    <n v="189105.66523899999"/>
    <n v="229.134916"/>
    <n v="0"/>
  </r>
  <r>
    <n v="3101102602"/>
    <x v="4"/>
    <x v="0"/>
    <x v="0"/>
    <n v="0"/>
    <n v="0"/>
    <n v="697.756393"/>
    <n v="0"/>
  </r>
  <r>
    <n v="3101202"/>
    <x v="5"/>
    <x v="0"/>
    <x v="2"/>
    <n v="0"/>
    <n v="1700"/>
    <n v="1700"/>
    <n v="0"/>
  </r>
  <r>
    <n v="3101205102"/>
    <x v="6"/>
    <x v="0"/>
    <x v="0"/>
    <n v="0"/>
    <n v="0"/>
    <n v="532.77993966999998"/>
    <n v="0"/>
  </r>
  <r>
    <n v="3101205103"/>
    <x v="7"/>
    <x v="0"/>
    <x v="0"/>
    <n v="0"/>
    <n v="0"/>
    <n v="10572.179838669999"/>
    <n v="0"/>
  </r>
  <r>
    <n v="3101205301"/>
    <x v="8"/>
    <x v="0"/>
    <x v="0"/>
    <n v="0"/>
    <n v="0"/>
    <n v="61.539693890000002"/>
    <n v="0"/>
  </r>
  <r>
    <n v="3101213"/>
    <x v="9"/>
    <x v="0"/>
    <x v="0"/>
    <n v="0"/>
    <n v="0"/>
    <n v="890.35606383999982"/>
    <n v="0"/>
  </r>
  <r>
    <n v="3101213101"/>
    <x v="10"/>
    <x v="0"/>
    <x v="0"/>
    <n v="0"/>
    <n v="0"/>
    <n v="11.476502999999999"/>
    <n v="0"/>
  </r>
  <r>
    <n v="3101213103"/>
    <x v="11"/>
    <x v="0"/>
    <x v="0"/>
    <n v="0"/>
    <n v="0"/>
    <n v="0.43608783999999995"/>
    <n v="0"/>
  </r>
  <r>
    <n v="3101213105"/>
    <x v="12"/>
    <x v="0"/>
    <x v="0"/>
    <n v="0"/>
    <n v="0"/>
    <n v="0"/>
    <n v="264.44539200000003"/>
  </r>
  <r>
    <n v="41"/>
    <x v="13"/>
    <x v="1"/>
    <x v="3"/>
    <n v="0"/>
    <n v="1741"/>
    <n v="0"/>
    <n v="0"/>
  </r>
  <r>
    <n v="42"/>
    <x v="14"/>
    <x v="1"/>
    <x v="4"/>
    <n v="0"/>
    <n v="608283.88239899999"/>
    <n v="472403.72811800003"/>
    <n v="0"/>
  </r>
  <r>
    <n v="43"/>
    <x v="15"/>
    <x v="1"/>
    <x v="5"/>
    <n v="-185095"/>
    <n v="2115927.0285069998"/>
    <n v="102.813057"/>
    <n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">
  <r>
    <n v="3101102233"/>
    <x v="0"/>
    <x v="0"/>
    <x v="0"/>
    <n v="0"/>
    <n v="0"/>
    <n v="5502.330688"/>
    <n v="0"/>
  </r>
  <r>
    <n v="3101102266"/>
    <x v="1"/>
    <x v="0"/>
    <x v="0"/>
    <n v="0"/>
    <n v="0"/>
    <n v="192019.25450615"/>
    <n v="0"/>
  </r>
  <r>
    <n v="310110230104"/>
    <x v="2"/>
    <x v="0"/>
    <x v="0"/>
    <n v="0"/>
    <n v="0"/>
    <n v="7074.7190979999996"/>
    <n v="0"/>
  </r>
  <r>
    <n v="31011025"/>
    <x v="3"/>
    <x v="0"/>
    <x v="1"/>
    <n v="0"/>
    <n v="189105.66523899999"/>
    <n v="229.134916"/>
    <n v="0"/>
  </r>
  <r>
    <n v="3101102602"/>
    <x v="4"/>
    <x v="0"/>
    <x v="0"/>
    <n v="0"/>
    <n v="0"/>
    <n v="697.756393"/>
    <n v="0"/>
  </r>
  <r>
    <n v="3101202"/>
    <x v="5"/>
    <x v="0"/>
    <x v="2"/>
    <n v="0"/>
    <n v="1700"/>
    <n v="1700"/>
    <n v="0"/>
  </r>
  <r>
    <n v="3101205102"/>
    <x v="6"/>
    <x v="0"/>
    <x v="0"/>
    <n v="0"/>
    <n v="0"/>
    <n v="532.77993966999998"/>
    <n v="0"/>
  </r>
  <r>
    <n v="3101205103"/>
    <x v="7"/>
    <x v="0"/>
    <x v="0"/>
    <n v="0"/>
    <n v="0"/>
    <n v="10572.179838669999"/>
    <n v="0"/>
  </r>
  <r>
    <n v="3101205301"/>
    <x v="8"/>
    <x v="0"/>
    <x v="0"/>
    <n v="0"/>
    <n v="0"/>
    <n v="61.539693890000002"/>
    <n v="0"/>
  </r>
  <r>
    <n v="3101213"/>
    <x v="9"/>
    <x v="0"/>
    <x v="0"/>
    <n v="0"/>
    <n v="0"/>
    <n v="890.35606383999982"/>
    <n v="0"/>
  </r>
  <r>
    <n v="3101213101"/>
    <x v="10"/>
    <x v="0"/>
    <x v="0"/>
    <n v="0"/>
    <n v="0"/>
    <n v="11.476502999999999"/>
    <n v="0"/>
  </r>
  <r>
    <n v="3101213103"/>
    <x v="11"/>
    <x v="0"/>
    <x v="0"/>
    <n v="0"/>
    <n v="0"/>
    <n v="0.43608783999999995"/>
    <n v="0"/>
  </r>
  <r>
    <n v="3101213105"/>
    <x v="12"/>
    <x v="0"/>
    <x v="0"/>
    <n v="0"/>
    <n v="0"/>
    <n v="0"/>
    <n v="264.44539200000003"/>
  </r>
  <r>
    <n v="41"/>
    <x v="13"/>
    <x v="1"/>
    <x v="3"/>
    <n v="0"/>
    <n v="1741"/>
    <n v="0"/>
    <n v="0"/>
  </r>
  <r>
    <n v="42"/>
    <x v="14"/>
    <x v="1"/>
    <x v="4"/>
    <n v="0"/>
    <n v="608283.88239899999"/>
    <n v="472403.72811800003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71B9A47-3FF7-49D2-B750-75ABC554E1DE}" name="TablaDinámica1" cacheId="49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" rowHeaderCaption="Tipo Recurso ">
  <location ref="B5:C8" firstHeaderRow="1" firstDataRow="1" firstDataCol="1"/>
  <pivotFields count="8">
    <pivotField subtotalTop="0" showAll="0"/>
    <pivotField showAll="0"/>
    <pivotField axis="axisRow" subtotalTop="0" multipleItemSelectionAllowed="1" showAll="0">
      <items count="3">
        <item sd="0" x="1"/>
        <item sd="0" x="0"/>
        <item t="default"/>
      </items>
    </pivotField>
    <pivotField showAll="0"/>
    <pivotField subtotalTop="0" showAll="0"/>
    <pivotField dataField="1" numFmtId="164" showAll="0"/>
    <pivotField showAll="0"/>
    <pivotField numFmtId="164" showAll="0"/>
  </pivotFields>
  <rowFields count="1">
    <field x="2"/>
  </rowFields>
  <rowItems count="3">
    <i>
      <x/>
    </i>
    <i>
      <x v="1"/>
    </i>
    <i t="grand">
      <x/>
    </i>
  </rowItems>
  <colItems count="1">
    <i/>
  </colItems>
  <dataFields count="1">
    <dataField name=" AFORO VIGENTE_x000a_" fld="5" baseField="0" baseItem="0" numFmtId="165"/>
  </dataFields>
  <formats count="1">
    <format dxfId="101">
      <pivotArea outline="0" collapsedLevelsAreSubtotals="1" fieldPosition="0"/>
    </format>
  </formats>
  <chartFormats count="3">
    <chartFormat chart="0" format="1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5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16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521544F-6400-4597-8AA1-0FAAD3142FE2}" name="TablaDinámica4" cacheId="54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5" rowHeaderCaption="Concepto de Ingreso ">
  <location ref="B31:C45" firstHeaderRow="1" firstDataRow="1" firstDataCol="1" rowPageCount="2" colPageCount="1"/>
  <pivotFields count="8">
    <pivotField subtotalTop="0" showAll="0"/>
    <pivotField axis="axisRow" showAll="0">
      <items count="17">
        <item x="5"/>
        <item x="13"/>
        <item x="14"/>
        <item m="1" x="15"/>
        <item x="1"/>
        <item x="2"/>
        <item x="3"/>
        <item x="6"/>
        <item x="7"/>
        <item x="9"/>
        <item x="4"/>
        <item x="10"/>
        <item x="11"/>
        <item x="8"/>
        <item x="12"/>
        <item x="0"/>
        <item t="default"/>
      </items>
    </pivotField>
    <pivotField axis="axisPage" subtotalTop="0" multipleItemSelectionAllowed="1" showAll="0">
      <items count="3">
        <item h="1" sd="0" x="1"/>
        <item sd="0" x="0"/>
        <item t="default"/>
      </items>
    </pivotField>
    <pivotField name="Recudo_x000a_" axis="axisPage" multipleItemSelectionAllowed="1" showAll="0">
      <items count="7">
        <item x="0"/>
        <item x="2"/>
        <item x="3"/>
        <item x="1"/>
        <item x="4"/>
        <item m="1" x="5"/>
        <item t="default"/>
      </items>
    </pivotField>
    <pivotField subtotalTop="0" showAll="0"/>
    <pivotField numFmtId="164" multipleItemSelectionAllowed="1" showAll="0"/>
    <pivotField dataField="1" showAll="0"/>
    <pivotField numFmtId="164" showAll="0"/>
  </pivotFields>
  <rowFields count="1">
    <field x="1"/>
  </rowFields>
  <rowItems count="14">
    <i>
      <x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Items count="1">
    <i/>
  </colItems>
  <pageFields count="2">
    <pageField fld="2" hier="-1"/>
    <pageField fld="3" hier="-1"/>
  </pageFields>
  <dataFields count="1">
    <dataField name="% RECAUDO EN EFECTIVO " fld="6" showDataAs="percentOfTotal" baseField="1" baseItem="7" numFmtId="10"/>
  </dataFields>
  <formats count="41">
    <format dxfId="17">
      <pivotArea outline="0" collapsedLevelsAreSubtotals="1" fieldPosition="0"/>
    </format>
    <format dxfId="18">
      <pivotArea collapsedLevelsAreSubtotals="1" fieldPosition="0">
        <references count="1">
          <reference field="1" count="10">
            <x v="0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19">
      <pivotArea outline="0" fieldPosition="0">
        <references count="1">
          <reference field="4294967294" count="1">
            <x v="0"/>
          </reference>
        </references>
      </pivotArea>
    </format>
    <format dxfId="20">
      <pivotArea collapsedLevelsAreSubtotals="1" fieldPosition="0">
        <references count="2">
          <reference field="4294967294" count="1" selected="0">
            <x v="0"/>
          </reference>
          <reference field="1" count="1">
            <x v="11"/>
          </reference>
        </references>
      </pivotArea>
    </format>
    <format dxfId="21">
      <pivotArea collapsedLevelsAreSubtotals="1" fieldPosition="0">
        <references count="2">
          <reference field="4294967294" count="1" selected="0">
            <x v="0"/>
          </reference>
          <reference field="1" count="1">
            <x v="12"/>
          </reference>
        </references>
      </pivotArea>
    </format>
    <format dxfId="22">
      <pivotArea type="all" dataOnly="0" outline="0" fieldPosition="0"/>
    </format>
    <format dxfId="23">
      <pivotArea outline="0" collapsedLevelsAreSubtotals="1" fieldPosition="0"/>
    </format>
    <format dxfId="24">
      <pivotArea field="1" type="button" dataOnly="0" labelOnly="1" outline="0" axis="axisRow" fieldPosition="0"/>
    </format>
    <format dxfId="25">
      <pivotArea dataOnly="0" labelOnly="1" fieldPosition="0">
        <references count="1">
          <reference field="1" count="12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26">
      <pivotArea dataOnly="0" labelOnly="1" grandRow="1" outline="0" fieldPosition="0"/>
    </format>
    <format dxfId="27">
      <pivotArea dataOnly="0" labelOnly="1" outline="0" axis="axisValues" fieldPosition="0"/>
    </format>
    <format dxfId="28">
      <pivotArea type="all" dataOnly="0" outline="0" fieldPosition="0"/>
    </format>
    <format dxfId="29">
      <pivotArea outline="0" collapsedLevelsAreSubtotals="1" fieldPosition="0"/>
    </format>
    <format dxfId="30">
      <pivotArea field="1" type="button" dataOnly="0" labelOnly="1" outline="0" axis="axisRow" fieldPosition="0"/>
    </format>
    <format dxfId="31">
      <pivotArea dataOnly="0" labelOnly="1" fieldPosition="0">
        <references count="1">
          <reference field="1" count="13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32">
      <pivotArea dataOnly="0" labelOnly="1" grandRow="1" outline="0" fieldPosition="0"/>
    </format>
    <format dxfId="33">
      <pivotArea dataOnly="0" labelOnly="1" outline="0" axis="axisValues" fieldPosition="0"/>
    </format>
    <format dxfId="34">
      <pivotArea type="all" dataOnly="0" outline="0" fieldPosition="0"/>
    </format>
    <format dxfId="35">
      <pivotArea outline="0" collapsedLevelsAreSubtotals="1" fieldPosition="0"/>
    </format>
    <format dxfId="36">
      <pivotArea field="1" type="button" dataOnly="0" labelOnly="1" outline="0" axis="axisRow" fieldPosition="0"/>
    </format>
    <format dxfId="37">
      <pivotArea dataOnly="0" labelOnly="1" fieldPosition="0">
        <references count="1">
          <reference field="1" count="13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38">
      <pivotArea dataOnly="0" labelOnly="1" grandRow="1" outline="0" fieldPosition="0"/>
    </format>
    <format dxfId="39">
      <pivotArea dataOnly="0" labelOnly="1" outline="0" axis="axisValues" fieldPosition="0"/>
    </format>
    <format dxfId="40">
      <pivotArea type="all" dataOnly="0" outline="0" fieldPosition="0"/>
    </format>
    <format dxfId="41">
      <pivotArea outline="0" collapsedLevelsAreSubtotals="1" fieldPosition="0"/>
    </format>
    <format dxfId="42">
      <pivotArea field="1" type="button" dataOnly="0" labelOnly="1" outline="0" axis="axisRow" fieldPosition="0"/>
    </format>
    <format dxfId="43">
      <pivotArea dataOnly="0" labelOnly="1" fieldPosition="0">
        <references count="1">
          <reference field="1" count="13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44">
      <pivotArea dataOnly="0" labelOnly="1" grandRow="1" outline="0" fieldPosition="0"/>
    </format>
    <format dxfId="45">
      <pivotArea dataOnly="0" labelOnly="1" outline="0" axis="axisValues" fieldPosition="0"/>
    </format>
    <format dxfId="46">
      <pivotArea type="all" dataOnly="0" outline="0" fieldPosition="0"/>
    </format>
    <format dxfId="47">
      <pivotArea outline="0" collapsedLevelsAreSubtotals="1" fieldPosition="0"/>
    </format>
    <format dxfId="48">
      <pivotArea field="1" type="button" dataOnly="0" labelOnly="1" outline="0" axis="axisRow" fieldPosition="0"/>
    </format>
    <format dxfId="49">
      <pivotArea dataOnly="0" labelOnly="1" fieldPosition="0">
        <references count="1">
          <reference field="1" count="13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50">
      <pivotArea dataOnly="0" labelOnly="1" grandRow="1" outline="0" fieldPosition="0"/>
    </format>
    <format dxfId="51">
      <pivotArea dataOnly="0" labelOnly="1" outline="0" axis="axisValues" fieldPosition="0"/>
    </format>
    <format dxfId="16">
      <pivotArea type="all" dataOnly="0" outline="0" fieldPosition="0"/>
    </format>
    <format dxfId="9">
      <pivotArea outline="0" collapsedLevelsAreSubtotals="1" fieldPosition="0"/>
    </format>
    <format dxfId="8">
      <pivotArea field="1" type="button" dataOnly="0" labelOnly="1" outline="0" axis="axisRow" fieldPosition="0"/>
    </format>
    <format dxfId="7">
      <pivotArea dataOnly="0" labelOnly="1" fieldPosition="0">
        <references count="1">
          <reference field="1" count="13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6">
      <pivotArea dataOnly="0" labelOnly="1" grandRow="1" outline="0" fieldPosition="0"/>
    </format>
    <format dxfId="5">
      <pivotArea dataOnly="0" labelOnly="1" outline="0" axis="axisValues" fieldPosition="0"/>
    </format>
  </formats>
  <chartFormats count="6">
    <chartFormat chart="1" format="3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2"/>
          </reference>
        </references>
      </pivotArea>
    </chartFormat>
    <chartFormat chart="4" format="2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90B3A58-1126-4797-9126-FEB858F39B13}" name="TablaDinámica1" cacheId="49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4" rowHeaderCaption="Concepto de Ingreso ">
  <location ref="B8:D22" firstHeaderRow="0" firstDataRow="1" firstDataCol="1" rowPageCount="2" colPageCount="1"/>
  <pivotFields count="8">
    <pivotField subtotalTop="0" showAll="0"/>
    <pivotField axis="axisRow" showAll="0" sortType="descending">
      <items count="17">
        <item x="5"/>
        <item x="13"/>
        <item x="14"/>
        <item x="15"/>
        <item x="1"/>
        <item x="2"/>
        <item x="3"/>
        <item x="6"/>
        <item x="7"/>
        <item x="9"/>
        <item x="4"/>
        <item x="10"/>
        <item x="11"/>
        <item x="8"/>
        <item x="12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ubtotalTop="0" multipleItemSelectionAllowed="1" showAll="0">
      <items count="3">
        <item h="1" sd="0" x="1"/>
        <item sd="0" x="0"/>
        <item t="default"/>
      </items>
    </pivotField>
    <pivotField name="Recudo_x000a_" axis="axisPage" multipleItemSelectionAllowed="1" showAll="0">
      <items count="10">
        <item x="0"/>
        <item x="2"/>
        <item x="3"/>
        <item x="1"/>
        <item x="4"/>
        <item x="5"/>
        <item m="1" x="6"/>
        <item m="1" x="7"/>
        <item m="1" x="8"/>
        <item t="default"/>
      </items>
    </pivotField>
    <pivotField subtotalTop="0" showAll="0"/>
    <pivotField numFmtId="164" multipleItemSelectionAllowed="1" showAll="0"/>
    <pivotField dataField="1" showAll="0"/>
    <pivotField numFmtId="164" showAll="0"/>
  </pivotFields>
  <rowFields count="1">
    <field x="1"/>
  </rowFields>
  <rowItems count="14">
    <i>
      <x v="4"/>
    </i>
    <i>
      <x v="8"/>
    </i>
    <i>
      <x v="5"/>
    </i>
    <i>
      <x v="15"/>
    </i>
    <i>
      <x/>
    </i>
    <i>
      <x v="9"/>
    </i>
    <i>
      <x v="10"/>
    </i>
    <i>
      <x v="7"/>
    </i>
    <i>
      <x v="6"/>
    </i>
    <i>
      <x v="13"/>
    </i>
    <i>
      <x v="11"/>
    </i>
    <i>
      <x v="12"/>
    </i>
    <i>
      <x v="14"/>
    </i>
    <i t="grand">
      <x/>
    </i>
  </rowItems>
  <colFields count="1">
    <field x="-2"/>
  </colFields>
  <colItems count="2">
    <i>
      <x/>
    </i>
    <i i="1">
      <x v="1"/>
    </i>
  </colItems>
  <pageFields count="2">
    <pageField fld="2" hier="-1"/>
    <pageField fld="3" hier="-1"/>
  </pageFields>
  <dataFields count="2">
    <dataField name="Recaudo En Efectivo_x000a_" fld="6" baseField="0" baseItem="0" numFmtId="165"/>
    <dataField name="% RECAUDO EN EFECTIVO " fld="6" showDataAs="percentOfTotal" baseField="1" baseItem="7" numFmtId="10"/>
  </dataFields>
  <formats count="11">
    <format dxfId="95">
      <pivotArea outline="0" collapsedLevelsAreSubtotals="1" fieldPosition="0"/>
    </format>
    <format dxfId="96">
      <pivotArea collapsedLevelsAreSubtotals="1" fieldPosition="0">
        <references count="1">
          <reference field="1" count="10">
            <x v="0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97">
      <pivotArea outline="0" fieldPosition="0">
        <references count="1">
          <reference field="4294967294" count="1">
            <x v="1"/>
          </reference>
        </references>
      </pivotArea>
    </format>
    <format dxfId="98">
      <pivotArea collapsedLevelsAreSubtotals="1" fieldPosition="0">
        <references count="2">
          <reference field="4294967294" count="1" selected="0">
            <x v="1"/>
          </reference>
          <reference field="1" count="1">
            <x v="11"/>
          </reference>
        </references>
      </pivotArea>
    </format>
    <format dxfId="99">
      <pivotArea collapsedLevelsAreSubtotals="1" fieldPosition="0">
        <references count="2">
          <reference field="4294967294" count="1" selected="0">
            <x v="0"/>
          </reference>
          <reference field="1" count="13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100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66">
      <pivotArea collapsedLevelsAreSubtotals="1" fieldPosition="0">
        <references count="2">
          <reference field="4294967294" count="1" selected="0">
            <x v="1"/>
          </reference>
          <reference field="1" count="1">
            <x v="12"/>
          </reference>
        </references>
      </pivotArea>
    </format>
    <format dxfId="60">
      <pivotArea collapsedLevelsAreSubtotals="1" fieldPosition="0">
        <references count="1">
          <reference field="1" count="1">
            <x v="14"/>
          </reference>
        </references>
      </pivotArea>
    </format>
    <format dxfId="59">
      <pivotArea dataOnly="0" labelOnly="1" fieldPosition="0">
        <references count="1">
          <reference field="1" count="1">
            <x v="14"/>
          </reference>
        </references>
      </pivotArea>
    </format>
    <format dxfId="3">
      <pivotArea collapsedLevelsAreSubtotals="1" fieldPosition="0">
        <references count="1">
          <reference field="1" count="1">
            <x v="14"/>
          </reference>
        </references>
      </pivotArea>
    </format>
    <format dxfId="1">
      <pivotArea dataOnly="0" labelOnly="1" fieldPosition="0">
        <references count="1">
          <reference field="1" count="1">
            <x v="1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laDinámica1" cacheId="2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7" rowHeaderCaption="Concepto Ingreso">
  <location ref="B6:D8" firstHeaderRow="0" firstDataRow="1" firstDataCol="1"/>
  <pivotFields count="8">
    <pivotField subtotalTop="0" showAll="0"/>
    <pivotField axis="axisRow" showAll="0">
      <items count="31">
        <item m="1" x="19"/>
        <item m="1" x="13"/>
        <item m="1" x="26"/>
        <item x="5"/>
        <item m="1" x="24"/>
        <item m="1" x="15"/>
        <item m="1" x="18"/>
        <item x="0"/>
        <item m="1" x="25"/>
        <item m="1" x="27"/>
        <item m="1" x="17"/>
        <item m="1" x="21"/>
        <item m="1" x="16"/>
        <item m="1" x="11"/>
        <item m="1" x="20"/>
        <item m="1" x="12"/>
        <item m="1" x="28"/>
        <item m="1" x="22"/>
        <item m="1" x="23"/>
        <item x="1"/>
        <item x="2"/>
        <item x="3"/>
        <item x="6"/>
        <item x="7"/>
        <item x="9"/>
        <item x="4"/>
        <item m="1" x="29"/>
        <item x="10"/>
        <item m="1" x="14"/>
        <item x="8"/>
        <item t="default"/>
      </items>
    </pivotField>
    <pivotField axis="axisRow" subtotalTop="0" showAll="0">
      <items count="3">
        <item sd="0" m="1" x="1"/>
        <item sd="0" x="0"/>
        <item t="default"/>
      </items>
    </pivotField>
    <pivotField showAll="0"/>
    <pivotField subtotalTop="0" showAll="0"/>
    <pivotField dataField="1" numFmtId="164" showAll="0"/>
    <pivotField dataField="1" showAll="0"/>
    <pivotField numFmtId="164" showAll="0"/>
  </pivotFields>
  <rowFields count="2">
    <field x="2"/>
    <field x="1"/>
  </rowFields>
  <rowItems count="2"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 AFORO VIGENTE_x000a_" fld="5" baseField="0" baseItem="0"/>
    <dataField name="RECAUDO EN EFECTIVO ." fld="6" baseField="0" baseItem="0"/>
  </dataFields>
  <formats count="3">
    <format dxfId="157">
      <pivotArea outline="0" collapsedLevelsAreSubtotals="1" fieldPosition="0"/>
    </format>
    <format dxfId="156">
      <pivotArea collapsedLevelsAreSubtotals="1" fieldPosition="0">
        <references count="1">
          <reference field="2" count="0"/>
        </references>
      </pivotArea>
    </format>
    <format dxfId="155">
      <pivotArea collapsedLevelsAreSubtotals="1" fieldPosition="0">
        <references count="2">
          <reference field="4294967294" count="1" selected="0">
            <x v="1"/>
          </reference>
          <reference field="2" count="0"/>
        </references>
      </pivotArea>
    </format>
  </formats>
  <chartFormats count="6">
    <chartFormat chart="35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5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5" format="8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35" format="9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35" format="10">
      <pivotArea type="data" outline="0" fieldPosition="0">
        <references count="2">
          <reference field="4294967294" count="1" selected="0">
            <x v="1"/>
          </reference>
          <reference field="2" count="1" selected="0">
            <x v="0"/>
          </reference>
        </references>
      </pivotArea>
    </chartFormat>
    <chartFormat chart="35" format="13">
      <pivotArea type="data" outline="0" fieldPosition="0">
        <references count="2">
          <reference field="4294967294" count="1" selected="0">
            <x v="1"/>
          </reference>
          <reference field="2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="Aforo Vs Recaudo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33B19-49D7-4B58-AE10-4B5666A74BC8}">
  <sheetPr>
    <tabColor theme="5" tint="-0.249977111117893"/>
  </sheetPr>
  <dimension ref="A9:B14"/>
  <sheetViews>
    <sheetView showGridLines="0" showRowColHeaders="0" tabSelected="1" workbookViewId="0">
      <selection activeCell="B13" sqref="B13"/>
    </sheetView>
  </sheetViews>
  <sheetFormatPr baseColWidth="10" defaultRowHeight="15" x14ac:dyDescent="0.25"/>
  <cols>
    <col min="1" max="1" width="31.140625" style="20" bestFit="1" customWidth="1"/>
    <col min="2" max="2" width="165.5703125" style="20" bestFit="1" customWidth="1"/>
    <col min="3" max="16384" width="11.42578125" style="20"/>
  </cols>
  <sheetData>
    <row r="9" spans="1:2" ht="36" x14ac:dyDescent="0.55000000000000004">
      <c r="A9" s="23"/>
      <c r="B9" s="24" t="s">
        <v>40</v>
      </c>
    </row>
    <row r="10" spans="1:2" ht="36" x14ac:dyDescent="0.55000000000000004">
      <c r="A10" s="23"/>
      <c r="B10" s="24" t="s">
        <v>38</v>
      </c>
    </row>
    <row r="11" spans="1:2" ht="36" x14ac:dyDescent="0.55000000000000004">
      <c r="A11" s="23"/>
      <c r="B11" s="24" t="s">
        <v>39</v>
      </c>
    </row>
    <row r="12" spans="1:2" ht="36" x14ac:dyDescent="0.55000000000000004">
      <c r="B12" s="22"/>
    </row>
    <row r="13" spans="1:2" ht="36" x14ac:dyDescent="0.55000000000000004">
      <c r="B13" s="22"/>
    </row>
    <row r="14" spans="1:2" ht="36" x14ac:dyDescent="0.55000000000000004">
      <c r="B14" s="21"/>
    </row>
  </sheetData>
  <hyperlinks>
    <hyperlink ref="B9" location="'Parcitipación Aforo por Concept'!A1" display="Participación Aforo vigente por Tipo de Recursos" xr:uid="{9D64E652-8765-4152-AA7C-6E448BBEEBD3}"/>
    <hyperlink ref="B10" location="'Recaudo Recursos Propios'!A1" display="Desagregación Recaudo por Concepto" xr:uid="{7162029C-E73E-4E49-AB97-C63F2FAA8E14}"/>
    <hyperlink ref="B11" location="'Aforo Vs Recaudo Rec Propios'!A1" display="Recaudo Vs Aforo" xr:uid="{4075A71D-4B3A-4CB3-8FF8-A16AA200F158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B5:G37"/>
  <sheetViews>
    <sheetView showGridLines="0" showRowColHeaders="0" workbookViewId="0"/>
  </sheetViews>
  <sheetFormatPr baseColWidth="10" defaultRowHeight="15" x14ac:dyDescent="0.25"/>
  <cols>
    <col min="2" max="2" width="15" bestFit="1" customWidth="1"/>
    <col min="3" max="3" width="17.140625" bestFit="1" customWidth="1"/>
    <col min="4" max="5" width="12.5703125" bestFit="1" customWidth="1"/>
    <col min="6" max="6" width="24.7109375" bestFit="1" customWidth="1"/>
    <col min="7" max="7" width="48.5703125" bestFit="1" customWidth="1"/>
    <col min="8" max="8" width="47.5703125" bestFit="1" customWidth="1"/>
    <col min="9" max="9" width="43" bestFit="1" customWidth="1"/>
    <col min="10" max="10" width="51.42578125" bestFit="1" customWidth="1"/>
    <col min="11" max="11" width="12.5703125" bestFit="1" customWidth="1"/>
  </cols>
  <sheetData>
    <row r="5" spans="2:6" x14ac:dyDescent="0.25">
      <c r="B5" s="7" t="s">
        <v>37</v>
      </c>
      <c r="C5" t="s">
        <v>14</v>
      </c>
    </row>
    <row r="6" spans="2:6" x14ac:dyDescent="0.25">
      <c r="B6" s="8" t="s">
        <v>5</v>
      </c>
      <c r="C6" s="12">
        <v>2725951.9109060001</v>
      </c>
    </row>
    <row r="7" spans="2:6" x14ac:dyDescent="0.25">
      <c r="B7" s="8" t="s">
        <v>4</v>
      </c>
      <c r="C7" s="12">
        <v>190805.66523899999</v>
      </c>
    </row>
    <row r="8" spans="2:6" x14ac:dyDescent="0.25">
      <c r="B8" s="8" t="s">
        <v>6</v>
      </c>
      <c r="C8" s="12">
        <v>2916757.5761449998</v>
      </c>
      <c r="F8" s="17" t="s">
        <v>35</v>
      </c>
    </row>
    <row r="32" ht="15.75" thickBot="1" x14ac:dyDescent="0.3"/>
    <row r="33" spans="2:7" ht="15.75" thickTop="1" x14ac:dyDescent="0.25">
      <c r="B33" s="25" t="s">
        <v>42</v>
      </c>
      <c r="C33" s="26"/>
      <c r="D33" s="26"/>
      <c r="E33" s="26"/>
      <c r="F33" s="26"/>
      <c r="G33" s="27"/>
    </row>
    <row r="34" spans="2:7" x14ac:dyDescent="0.25">
      <c r="B34" s="28"/>
      <c r="C34" s="29"/>
      <c r="D34" s="29"/>
      <c r="E34" s="29"/>
      <c r="F34" s="29"/>
      <c r="G34" s="30"/>
    </row>
    <row r="35" spans="2:7" x14ac:dyDescent="0.25">
      <c r="B35" s="28"/>
      <c r="C35" s="29"/>
      <c r="D35" s="29"/>
      <c r="E35" s="29"/>
      <c r="F35" s="29"/>
      <c r="G35" s="30"/>
    </row>
    <row r="36" spans="2:7" ht="15.75" thickBot="1" x14ac:dyDescent="0.3">
      <c r="B36" s="31"/>
      <c r="C36" s="32"/>
      <c r="D36" s="32"/>
      <c r="E36" s="32"/>
      <c r="F36" s="32"/>
      <c r="G36" s="33"/>
    </row>
    <row r="37" spans="2:7" ht="15.75" thickTop="1" x14ac:dyDescent="0.25"/>
  </sheetData>
  <mergeCells count="1">
    <mergeCell ref="B33:G36"/>
  </mergeCells>
  <pageMargins left="0.19685039370078741" right="0.19685039370078741" top="0.74803149606299213" bottom="0.74803149606299213" header="0.31496062992125984" footer="0.31496062992125984"/>
  <pageSetup scale="95" orientation="landscape" horizontalDpi="4294967293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5:E48"/>
  <sheetViews>
    <sheetView showGridLines="0" showRowColHeaders="0" topLeftCell="A13" zoomScale="85" zoomScaleNormal="85" workbookViewId="0">
      <selection activeCell="D18" sqref="D18"/>
    </sheetView>
  </sheetViews>
  <sheetFormatPr baseColWidth="10" defaultRowHeight="15" x14ac:dyDescent="0.25"/>
  <cols>
    <col min="2" max="2" width="57" bestFit="1" customWidth="1"/>
    <col min="3" max="4" width="24.140625" bestFit="1" customWidth="1"/>
    <col min="5" max="5" width="24.7109375" bestFit="1" customWidth="1"/>
    <col min="6" max="6" width="47.5703125" bestFit="1" customWidth="1"/>
    <col min="7" max="7" width="43" bestFit="1" customWidth="1"/>
    <col min="8" max="8" width="51.42578125" bestFit="1" customWidth="1"/>
    <col min="9" max="9" width="12.5703125" bestFit="1" customWidth="1"/>
  </cols>
  <sheetData>
    <row r="5" spans="2:4" x14ac:dyDescent="0.25">
      <c r="B5" s="7" t="s">
        <v>3</v>
      </c>
      <c r="C5" t="s">
        <v>4</v>
      </c>
    </row>
    <row r="6" spans="2:4" x14ac:dyDescent="0.25">
      <c r="B6" s="7" t="s">
        <v>26</v>
      </c>
      <c r="C6" t="s">
        <v>24</v>
      </c>
    </row>
    <row r="8" spans="2:4" x14ac:dyDescent="0.25">
      <c r="B8" s="7" t="s">
        <v>33</v>
      </c>
      <c r="C8" t="s">
        <v>34</v>
      </c>
      <c r="D8" t="s">
        <v>32</v>
      </c>
    </row>
    <row r="9" spans="2:4" x14ac:dyDescent="0.25">
      <c r="B9" s="8" t="s">
        <v>19</v>
      </c>
      <c r="C9" s="12">
        <v>192019.25450615</v>
      </c>
      <c r="D9" s="14">
        <v>0.87563288340228274</v>
      </c>
    </row>
    <row r="10" spans="2:4" x14ac:dyDescent="0.25">
      <c r="B10" s="8" t="s">
        <v>22</v>
      </c>
      <c r="C10" s="12">
        <v>10572.179838669999</v>
      </c>
      <c r="D10" s="14">
        <v>4.8210521073997807E-2</v>
      </c>
    </row>
    <row r="11" spans="2:4" x14ac:dyDescent="0.25">
      <c r="B11" s="8" t="s">
        <v>20</v>
      </c>
      <c r="C11" s="12">
        <v>7074.7190979999996</v>
      </c>
      <c r="D11" s="14">
        <v>3.2261643234556603E-2</v>
      </c>
    </row>
    <row r="12" spans="2:4" x14ac:dyDescent="0.25">
      <c r="B12" s="8" t="s">
        <v>41</v>
      </c>
      <c r="C12" s="12">
        <v>5502.330688</v>
      </c>
      <c r="D12" s="14">
        <v>2.5091346688943608E-2</v>
      </c>
    </row>
    <row r="13" spans="2:4" x14ac:dyDescent="0.25">
      <c r="B13" s="8" t="s">
        <v>2</v>
      </c>
      <c r="C13" s="12">
        <v>1700</v>
      </c>
      <c r="D13" s="14">
        <v>7.7522220655023141E-3</v>
      </c>
    </row>
    <row r="14" spans="2:4" x14ac:dyDescent="0.25">
      <c r="B14" s="8" t="s">
        <v>23</v>
      </c>
      <c r="C14" s="12">
        <v>890.35606383999982</v>
      </c>
      <c r="D14" s="14">
        <v>4.0601399554436668E-3</v>
      </c>
    </row>
    <row r="15" spans="2:4" x14ac:dyDescent="0.25">
      <c r="B15" s="8" t="s">
        <v>25</v>
      </c>
      <c r="C15" s="12">
        <v>697.756393</v>
      </c>
      <c r="D15" s="14">
        <v>3.1818602977411203E-3</v>
      </c>
    </row>
    <row r="16" spans="2:4" x14ac:dyDescent="0.25">
      <c r="B16" s="8" t="s">
        <v>21</v>
      </c>
      <c r="C16" s="12">
        <v>532.77993966999998</v>
      </c>
      <c r="D16" s="14">
        <v>2.4295461202157444E-3</v>
      </c>
    </row>
    <row r="17" spans="1:5" x14ac:dyDescent="0.25">
      <c r="B17" s="8" t="s">
        <v>18</v>
      </c>
      <c r="C17" s="12">
        <v>229.134916</v>
      </c>
      <c r="D17" s="14">
        <v>1.0448851481130702E-3</v>
      </c>
    </row>
    <row r="18" spans="1:5" x14ac:dyDescent="0.25">
      <c r="B18" s="8" t="s">
        <v>30</v>
      </c>
      <c r="C18" s="12">
        <v>61.539693890000002</v>
      </c>
      <c r="D18" s="14">
        <v>2.8062904286959764E-4</v>
      </c>
    </row>
    <row r="19" spans="1:5" x14ac:dyDescent="0.25">
      <c r="B19" s="8" t="s">
        <v>27</v>
      </c>
      <c r="C19" s="12">
        <v>11.476502999999999</v>
      </c>
      <c r="D19" s="16">
        <v>5.233435281847265E-5</v>
      </c>
    </row>
    <row r="20" spans="1:5" x14ac:dyDescent="0.25">
      <c r="B20" s="8" t="s">
        <v>28</v>
      </c>
      <c r="C20" s="12">
        <v>0.43608783999999995</v>
      </c>
      <c r="D20" s="16">
        <v>1.9886175151442603E-6</v>
      </c>
    </row>
    <row r="21" spans="1:5" x14ac:dyDescent="0.25">
      <c r="B21" s="52" t="s">
        <v>31</v>
      </c>
      <c r="C21" s="53">
        <v>0</v>
      </c>
      <c r="D21" s="54">
        <v>0</v>
      </c>
      <c r="E21" s="17"/>
    </row>
    <row r="22" spans="1:5" x14ac:dyDescent="0.25">
      <c r="B22" s="8" t="s">
        <v>6</v>
      </c>
      <c r="C22" s="12">
        <v>219291.96372806001</v>
      </c>
      <c r="D22" s="14">
        <v>1</v>
      </c>
      <c r="E22" s="17" t="s">
        <v>35</v>
      </c>
    </row>
    <row r="25" spans="1:5" x14ac:dyDescent="0.25">
      <c r="A25" s="44"/>
      <c r="B25" s="44"/>
      <c r="C25" s="44"/>
      <c r="D25" s="44"/>
      <c r="E25" s="44"/>
    </row>
    <row r="26" spans="1:5" x14ac:dyDescent="0.25">
      <c r="A26" s="45"/>
      <c r="B26" s="46"/>
      <c r="C26" s="46"/>
      <c r="D26" s="45"/>
      <c r="E26" s="45"/>
    </row>
    <row r="27" spans="1:5" x14ac:dyDescent="0.25">
      <c r="A27" s="45"/>
      <c r="B27" s="46"/>
      <c r="C27" s="46"/>
      <c r="D27" s="45"/>
      <c r="E27" s="45"/>
    </row>
    <row r="28" spans="1:5" x14ac:dyDescent="0.25">
      <c r="A28" s="45"/>
      <c r="B28" s="47" t="s">
        <v>3</v>
      </c>
      <c r="C28" s="47" t="s">
        <v>4</v>
      </c>
      <c r="D28" s="45"/>
      <c r="E28" s="45"/>
    </row>
    <row r="29" spans="1:5" x14ac:dyDescent="0.25">
      <c r="A29" s="45"/>
      <c r="B29" s="47" t="s">
        <v>26</v>
      </c>
      <c r="C29" s="47" t="s">
        <v>24</v>
      </c>
      <c r="D29" s="45"/>
      <c r="E29" s="45"/>
    </row>
    <row r="30" spans="1:5" x14ac:dyDescent="0.25">
      <c r="A30" s="45"/>
      <c r="B30" s="46"/>
      <c r="C30" s="46"/>
      <c r="D30" s="45"/>
      <c r="E30" s="45"/>
    </row>
    <row r="31" spans="1:5" x14ac:dyDescent="0.25">
      <c r="A31" s="45"/>
      <c r="B31" s="47" t="s">
        <v>33</v>
      </c>
      <c r="C31" s="47" t="s">
        <v>32</v>
      </c>
      <c r="D31" s="45"/>
      <c r="E31" s="45"/>
    </row>
    <row r="32" spans="1:5" x14ac:dyDescent="0.25">
      <c r="A32" s="45"/>
      <c r="B32" s="48" t="s">
        <v>2</v>
      </c>
      <c r="C32" s="49">
        <v>7.7522220655023141E-3</v>
      </c>
      <c r="D32" s="45"/>
      <c r="E32" s="45"/>
    </row>
    <row r="33" spans="1:5" x14ac:dyDescent="0.25">
      <c r="A33" s="45"/>
      <c r="B33" s="48" t="s">
        <v>19</v>
      </c>
      <c r="C33" s="49">
        <v>0.87563288340228274</v>
      </c>
      <c r="D33" s="45"/>
      <c r="E33" s="45"/>
    </row>
    <row r="34" spans="1:5" x14ac:dyDescent="0.25">
      <c r="A34" s="45"/>
      <c r="B34" s="48" t="s">
        <v>20</v>
      </c>
      <c r="C34" s="49">
        <v>3.2261643234556603E-2</v>
      </c>
      <c r="D34" s="45"/>
      <c r="E34" s="45"/>
    </row>
    <row r="35" spans="1:5" x14ac:dyDescent="0.25">
      <c r="A35" s="45"/>
      <c r="B35" s="48" t="s">
        <v>18</v>
      </c>
      <c r="C35" s="49">
        <v>1.0448851481130702E-3</v>
      </c>
      <c r="D35" s="45"/>
      <c r="E35" s="45"/>
    </row>
    <row r="36" spans="1:5" x14ac:dyDescent="0.25">
      <c r="A36" s="45"/>
      <c r="B36" s="48" t="s">
        <v>21</v>
      </c>
      <c r="C36" s="49">
        <v>2.4295461202157444E-3</v>
      </c>
      <c r="D36" s="45"/>
      <c r="E36" s="45"/>
    </row>
    <row r="37" spans="1:5" x14ac:dyDescent="0.25">
      <c r="A37" s="45"/>
      <c r="B37" s="48" t="s">
        <v>22</v>
      </c>
      <c r="C37" s="49">
        <v>4.8210521073997807E-2</v>
      </c>
      <c r="D37" s="45"/>
      <c r="E37" s="45"/>
    </row>
    <row r="38" spans="1:5" x14ac:dyDescent="0.25">
      <c r="A38" s="45"/>
      <c r="B38" s="48" t="s">
        <v>23</v>
      </c>
      <c r="C38" s="49">
        <v>4.0601399554436668E-3</v>
      </c>
      <c r="D38" s="45"/>
      <c r="E38" s="45"/>
    </row>
    <row r="39" spans="1:5" x14ac:dyDescent="0.25">
      <c r="A39" s="45"/>
      <c r="B39" s="48" t="s">
        <v>25</v>
      </c>
      <c r="C39" s="49">
        <v>3.1818602977411203E-3</v>
      </c>
      <c r="D39" s="45"/>
      <c r="E39" s="45"/>
    </row>
    <row r="40" spans="1:5" x14ac:dyDescent="0.25">
      <c r="A40" s="45"/>
      <c r="B40" s="48" t="s">
        <v>27</v>
      </c>
      <c r="C40" s="50">
        <v>5.233435281847265E-5</v>
      </c>
      <c r="D40" s="45"/>
      <c r="E40" s="45"/>
    </row>
    <row r="41" spans="1:5" x14ac:dyDescent="0.25">
      <c r="A41" s="45"/>
      <c r="B41" s="48" t="s">
        <v>28</v>
      </c>
      <c r="C41" s="51">
        <v>1.9886175151442603E-6</v>
      </c>
      <c r="D41" s="45"/>
      <c r="E41" s="45"/>
    </row>
    <row r="42" spans="1:5" x14ac:dyDescent="0.25">
      <c r="A42" s="45"/>
      <c r="B42" s="48" t="s">
        <v>30</v>
      </c>
      <c r="C42" s="49">
        <v>2.8062904286959764E-4</v>
      </c>
      <c r="D42" s="45"/>
      <c r="E42" s="45"/>
    </row>
    <row r="43" spans="1:5" x14ac:dyDescent="0.25">
      <c r="A43" s="45"/>
      <c r="B43" s="48" t="s">
        <v>31</v>
      </c>
      <c r="C43" s="49">
        <v>0</v>
      </c>
      <c r="D43" s="45"/>
      <c r="E43" s="45"/>
    </row>
    <row r="44" spans="1:5" x14ac:dyDescent="0.25">
      <c r="A44" s="45"/>
      <c r="B44" s="48" t="s">
        <v>41</v>
      </c>
      <c r="C44" s="49">
        <v>2.5091346688943608E-2</v>
      </c>
      <c r="D44" s="45"/>
      <c r="E44" s="45"/>
    </row>
    <row r="45" spans="1:5" x14ac:dyDescent="0.25">
      <c r="A45" s="45"/>
      <c r="B45" s="48" t="s">
        <v>6</v>
      </c>
      <c r="C45" s="49">
        <v>1</v>
      </c>
      <c r="D45" s="45"/>
      <c r="E45" s="45"/>
    </row>
    <row r="46" spans="1:5" x14ac:dyDescent="0.25">
      <c r="A46" s="45"/>
      <c r="B46" s="46"/>
      <c r="C46" s="46"/>
      <c r="D46" s="45"/>
      <c r="E46" s="45"/>
    </row>
    <row r="47" spans="1:5" x14ac:dyDescent="0.25">
      <c r="A47" s="15"/>
      <c r="B47" s="15"/>
      <c r="C47" s="15"/>
      <c r="D47" s="15"/>
      <c r="E47" s="15"/>
    </row>
    <row r="48" spans="1:5" x14ac:dyDescent="0.25">
      <c r="A48" s="15"/>
      <c r="B48" s="15"/>
      <c r="C48" s="15"/>
      <c r="D48" s="15"/>
      <c r="E48" s="15"/>
    </row>
  </sheetData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0"/>
  <sheetViews>
    <sheetView zoomScaleNormal="100" workbookViewId="0">
      <selection activeCell="G19" sqref="G19"/>
    </sheetView>
  </sheetViews>
  <sheetFormatPr baseColWidth="10" defaultRowHeight="20.100000000000001" customHeight="1" x14ac:dyDescent="0.25"/>
  <cols>
    <col min="1" max="1" width="14.42578125" style="1" bestFit="1" customWidth="1"/>
    <col min="2" max="2" width="56.7109375" style="1" bestFit="1" customWidth="1"/>
    <col min="3" max="3" width="8" style="1" bestFit="1" customWidth="1"/>
    <col min="4" max="4" width="14.5703125" style="2" bestFit="1" customWidth="1"/>
    <col min="5" max="5" width="17.28515625" style="2" bestFit="1" customWidth="1"/>
    <col min="6" max="6" width="15.85546875" style="2" bestFit="1" customWidth="1"/>
    <col min="7" max="7" width="21.42578125" style="2" customWidth="1"/>
    <col min="8" max="8" width="21.85546875" style="2" bestFit="1" customWidth="1"/>
    <col min="9" max="9" width="24" style="1" customWidth="1"/>
    <col min="10" max="10" width="22" style="1" customWidth="1"/>
    <col min="11" max="16384" width="11.42578125" style="1"/>
  </cols>
  <sheetData>
    <row r="1" spans="1:10" s="5" customFormat="1" ht="51" customHeight="1" thickBot="1" x14ac:dyDescent="0.3">
      <c r="A1" s="3" t="s">
        <v>0</v>
      </c>
      <c r="B1" s="35" t="s">
        <v>13</v>
      </c>
      <c r="C1" s="35" t="s">
        <v>3</v>
      </c>
      <c r="D1" s="4" t="s">
        <v>12</v>
      </c>
      <c r="E1" s="4" t="s">
        <v>1</v>
      </c>
      <c r="F1" s="4" t="s">
        <v>11</v>
      </c>
      <c r="G1" s="4" t="s">
        <v>7</v>
      </c>
      <c r="H1" s="34" t="s">
        <v>43</v>
      </c>
      <c r="I1" s="34" t="s">
        <v>8</v>
      </c>
    </row>
    <row r="2" spans="1:10" s="5" customFormat="1" ht="18" customHeight="1" thickBot="1" x14ac:dyDescent="0.3">
      <c r="A2" s="36">
        <v>3101102233</v>
      </c>
      <c r="B2" s="37" t="s">
        <v>41</v>
      </c>
      <c r="C2" s="37" t="s">
        <v>4</v>
      </c>
      <c r="D2" s="38">
        <v>0</v>
      </c>
      <c r="E2" s="39">
        <v>0</v>
      </c>
      <c r="F2" s="38">
        <v>0</v>
      </c>
      <c r="G2" s="39">
        <v>5502.330688</v>
      </c>
      <c r="H2" s="39">
        <v>0</v>
      </c>
      <c r="I2" s="39">
        <v>-5502.330688</v>
      </c>
    </row>
    <row r="3" spans="1:10" ht="18" customHeight="1" thickBot="1" x14ac:dyDescent="0.3">
      <c r="A3" s="40">
        <v>3101102266</v>
      </c>
      <c r="B3" s="41" t="s">
        <v>19</v>
      </c>
      <c r="C3" s="37" t="s">
        <v>4</v>
      </c>
      <c r="D3" s="38">
        <v>0</v>
      </c>
      <c r="E3" s="39">
        <v>0</v>
      </c>
      <c r="F3" s="38">
        <v>0</v>
      </c>
      <c r="G3" s="39">
        <v>192019.25450615</v>
      </c>
      <c r="H3" s="39">
        <v>0</v>
      </c>
      <c r="I3" s="39">
        <v>-192019.25450615</v>
      </c>
    </row>
    <row r="4" spans="1:10" ht="18" customHeight="1" thickBot="1" x14ac:dyDescent="0.3">
      <c r="A4" s="40">
        <v>310110230104</v>
      </c>
      <c r="B4" s="41" t="s">
        <v>20</v>
      </c>
      <c r="C4" s="37" t="s">
        <v>4</v>
      </c>
      <c r="D4" s="38">
        <v>0</v>
      </c>
      <c r="E4" s="39">
        <v>0</v>
      </c>
      <c r="F4" s="38">
        <v>0</v>
      </c>
      <c r="G4" s="39">
        <v>7074.7190979999996</v>
      </c>
      <c r="H4" s="39">
        <v>0</v>
      </c>
      <c r="I4" s="39">
        <v>-7074.7190979999996</v>
      </c>
    </row>
    <row r="5" spans="1:10" ht="18" customHeight="1" thickBot="1" x14ac:dyDescent="0.3">
      <c r="A5" s="42">
        <v>31011025</v>
      </c>
      <c r="B5" s="42" t="s">
        <v>18</v>
      </c>
      <c r="C5" s="37" t="s">
        <v>4</v>
      </c>
      <c r="D5" s="38">
        <v>189105.66523899999</v>
      </c>
      <c r="E5" s="39">
        <v>0</v>
      </c>
      <c r="F5" s="38">
        <v>189105.66523899999</v>
      </c>
      <c r="G5" s="39">
        <v>229.134916</v>
      </c>
      <c r="H5" s="39">
        <v>0</v>
      </c>
      <c r="I5" s="39">
        <v>188876.53032300001</v>
      </c>
    </row>
    <row r="6" spans="1:10" ht="18" customHeight="1" thickBot="1" x14ac:dyDescent="0.3">
      <c r="A6" s="36">
        <v>3101102602</v>
      </c>
      <c r="B6" s="42" t="s">
        <v>25</v>
      </c>
      <c r="C6" s="37" t="s">
        <v>4</v>
      </c>
      <c r="D6" s="38">
        <v>0</v>
      </c>
      <c r="E6" s="39">
        <v>0</v>
      </c>
      <c r="F6" s="38">
        <v>0</v>
      </c>
      <c r="G6" s="39">
        <v>697.756393</v>
      </c>
      <c r="H6" s="39">
        <v>0</v>
      </c>
      <c r="I6" s="39">
        <v>-697.756393</v>
      </c>
      <c r="J6" s="6"/>
    </row>
    <row r="7" spans="1:10" ht="18" customHeight="1" thickBot="1" x14ac:dyDescent="0.3">
      <c r="A7" s="36">
        <v>3101202</v>
      </c>
      <c r="B7" s="42" t="s">
        <v>2</v>
      </c>
      <c r="C7" s="37" t="s">
        <v>4</v>
      </c>
      <c r="D7" s="38">
        <v>1700</v>
      </c>
      <c r="E7" s="39">
        <v>0</v>
      </c>
      <c r="F7" s="38">
        <v>1700</v>
      </c>
      <c r="G7" s="39">
        <v>1700</v>
      </c>
      <c r="H7" s="39">
        <v>0</v>
      </c>
      <c r="I7" s="39">
        <v>0</v>
      </c>
    </row>
    <row r="8" spans="1:10" ht="18" customHeight="1" thickBot="1" x14ac:dyDescent="0.3">
      <c r="A8" s="36">
        <v>3101205102</v>
      </c>
      <c r="B8" s="42" t="s">
        <v>21</v>
      </c>
      <c r="C8" s="37" t="s">
        <v>4</v>
      </c>
      <c r="D8" s="38">
        <v>0</v>
      </c>
      <c r="E8" s="39">
        <v>0</v>
      </c>
      <c r="F8" s="38">
        <v>0</v>
      </c>
      <c r="G8" s="39">
        <v>532.77993966999998</v>
      </c>
      <c r="H8" s="39">
        <v>0</v>
      </c>
      <c r="I8" s="39">
        <v>-532.77993966999998</v>
      </c>
    </row>
    <row r="9" spans="1:10" ht="18" customHeight="1" thickBot="1" x14ac:dyDescent="0.3">
      <c r="A9" s="36">
        <v>3101205103</v>
      </c>
      <c r="B9" s="42" t="s">
        <v>22</v>
      </c>
      <c r="C9" s="37" t="s">
        <v>4</v>
      </c>
      <c r="D9" s="38">
        <v>0</v>
      </c>
      <c r="E9" s="39">
        <v>0</v>
      </c>
      <c r="F9" s="38">
        <v>0</v>
      </c>
      <c r="G9" s="39">
        <v>10572.179838669999</v>
      </c>
      <c r="H9" s="39">
        <v>0</v>
      </c>
      <c r="I9" s="39">
        <v>-10572.179838669999</v>
      </c>
    </row>
    <row r="10" spans="1:10" ht="18" customHeight="1" thickBot="1" x14ac:dyDescent="0.3">
      <c r="A10" s="36">
        <v>3101205301</v>
      </c>
      <c r="B10" s="42" t="s">
        <v>30</v>
      </c>
      <c r="C10" s="37" t="s">
        <v>4</v>
      </c>
      <c r="D10" s="38">
        <v>0</v>
      </c>
      <c r="E10" s="39">
        <v>0</v>
      </c>
      <c r="F10" s="38">
        <v>0</v>
      </c>
      <c r="G10" s="39">
        <v>61.539693890000002</v>
      </c>
      <c r="H10" s="39">
        <v>0</v>
      </c>
      <c r="I10" s="39">
        <v>-61.539693890000002</v>
      </c>
    </row>
    <row r="11" spans="1:10" ht="18" customHeight="1" thickBot="1" x14ac:dyDescent="0.3">
      <c r="A11" s="36">
        <v>3101213</v>
      </c>
      <c r="B11" s="42" t="s">
        <v>23</v>
      </c>
      <c r="C11" s="37" t="s">
        <v>4</v>
      </c>
      <c r="D11" s="38">
        <v>0</v>
      </c>
      <c r="E11" s="39">
        <v>0</v>
      </c>
      <c r="F11" s="38">
        <v>0</v>
      </c>
      <c r="G11" s="39">
        <v>890.35606383999982</v>
      </c>
      <c r="H11" s="39">
        <v>0</v>
      </c>
      <c r="I11" s="39">
        <v>-890.3606718399999</v>
      </c>
    </row>
    <row r="12" spans="1:10" ht="18" customHeight="1" thickBot="1" x14ac:dyDescent="0.3">
      <c r="A12" s="36">
        <v>3101213101</v>
      </c>
      <c r="B12" s="42" t="s">
        <v>27</v>
      </c>
      <c r="C12" s="37" t="s">
        <v>4</v>
      </c>
      <c r="D12" s="38">
        <v>0</v>
      </c>
      <c r="E12" s="39">
        <v>0</v>
      </c>
      <c r="F12" s="38">
        <v>0</v>
      </c>
      <c r="G12" s="39">
        <v>11.476502999999999</v>
      </c>
      <c r="H12" s="39">
        <v>0</v>
      </c>
      <c r="I12" s="39">
        <v>-11.476502999999999</v>
      </c>
    </row>
    <row r="13" spans="1:10" ht="18" customHeight="1" thickBot="1" x14ac:dyDescent="0.3">
      <c r="A13" s="36">
        <v>3101213103</v>
      </c>
      <c r="B13" s="42" t="s">
        <v>28</v>
      </c>
      <c r="C13" s="37" t="s">
        <v>4</v>
      </c>
      <c r="D13" s="38">
        <v>0</v>
      </c>
      <c r="E13" s="39">
        <v>0</v>
      </c>
      <c r="F13" s="38">
        <v>0</v>
      </c>
      <c r="G13" s="39">
        <v>0.43608783999999995</v>
      </c>
      <c r="H13" s="39">
        <v>0</v>
      </c>
      <c r="I13" s="39">
        <v>-0.43608783999999995</v>
      </c>
    </row>
    <row r="14" spans="1:10" ht="18" customHeight="1" thickBot="1" x14ac:dyDescent="0.3">
      <c r="A14" s="36">
        <v>3101213105</v>
      </c>
      <c r="B14" s="42" t="s">
        <v>31</v>
      </c>
      <c r="C14" s="37" t="s">
        <v>4</v>
      </c>
      <c r="D14" s="38">
        <v>0</v>
      </c>
      <c r="E14" s="39">
        <v>0</v>
      </c>
      <c r="F14" s="38">
        <v>0</v>
      </c>
      <c r="G14" s="39">
        <f>264.445392-H14</f>
        <v>0</v>
      </c>
      <c r="H14" s="39">
        <v>264.44539200000003</v>
      </c>
      <c r="I14" s="39">
        <v>0</v>
      </c>
    </row>
    <row r="15" spans="1:10" ht="20.100000000000001" customHeight="1" thickBot="1" x14ac:dyDescent="0.3">
      <c r="A15" s="42">
        <v>41</v>
      </c>
      <c r="B15" s="42" t="s">
        <v>15</v>
      </c>
      <c r="C15" s="37" t="s">
        <v>5</v>
      </c>
      <c r="D15" s="43">
        <v>1741</v>
      </c>
      <c r="E15" s="43">
        <v>0</v>
      </c>
      <c r="F15" s="43">
        <v>1741</v>
      </c>
      <c r="G15" s="43">
        <v>0</v>
      </c>
      <c r="H15" s="43">
        <v>0</v>
      </c>
      <c r="I15" s="43">
        <v>1741</v>
      </c>
    </row>
    <row r="16" spans="1:10" ht="20.100000000000001" customHeight="1" thickBot="1" x14ac:dyDescent="0.3">
      <c r="A16" s="42">
        <v>42</v>
      </c>
      <c r="B16" s="42" t="s">
        <v>16</v>
      </c>
      <c r="C16" s="37" t="s">
        <v>5</v>
      </c>
      <c r="D16" s="43">
        <v>608283.88239899999</v>
      </c>
      <c r="E16" s="43">
        <v>0</v>
      </c>
      <c r="F16" s="43">
        <v>608283.88239899999</v>
      </c>
      <c r="G16" s="43">
        <v>472403.72811800003</v>
      </c>
      <c r="H16" s="43">
        <v>0</v>
      </c>
      <c r="I16" s="43">
        <v>135880.154281</v>
      </c>
    </row>
    <row r="17" spans="1:10" ht="20.100000000000001" customHeight="1" thickBot="1" x14ac:dyDescent="0.3">
      <c r="A17" s="42">
        <v>43</v>
      </c>
      <c r="B17" s="42" t="s">
        <v>17</v>
      </c>
      <c r="C17" s="37" t="s">
        <v>5</v>
      </c>
      <c r="D17" s="43">
        <v>2301022.0285069998</v>
      </c>
      <c r="E17" s="43">
        <v>-185095</v>
      </c>
      <c r="F17" s="43">
        <v>2115927.0285069998</v>
      </c>
      <c r="G17" s="43">
        <v>102.813057</v>
      </c>
      <c r="H17" s="43">
        <v>0</v>
      </c>
      <c r="I17" s="43">
        <v>2115824.21545</v>
      </c>
    </row>
    <row r="18" spans="1:10" ht="20.100000000000001" customHeight="1" x14ac:dyDescent="0.25">
      <c r="D18" s="13"/>
      <c r="E18" s="13"/>
      <c r="F18" s="13"/>
      <c r="G18" s="13"/>
      <c r="I18" s="2"/>
      <c r="J18" s="2"/>
    </row>
    <row r="20" spans="1:10" ht="20.100000000000001" customHeight="1" x14ac:dyDescent="0.25">
      <c r="I20" s="6"/>
    </row>
  </sheetData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</sheetPr>
  <dimension ref="B6:H32"/>
  <sheetViews>
    <sheetView showGridLines="0" showRowColHeaders="0" workbookViewId="0"/>
  </sheetViews>
  <sheetFormatPr baseColWidth="10" defaultRowHeight="15" x14ac:dyDescent="0.25"/>
  <cols>
    <col min="2" max="2" width="18.85546875" bestFit="1" customWidth="1"/>
    <col min="3" max="3" width="17.140625" bestFit="1" customWidth="1"/>
    <col min="4" max="4" width="22.7109375" bestFit="1" customWidth="1"/>
    <col min="5" max="5" width="11" bestFit="1" customWidth="1"/>
  </cols>
  <sheetData>
    <row r="6" spans="2:5" x14ac:dyDescent="0.25">
      <c r="B6" s="7" t="s">
        <v>29</v>
      </c>
      <c r="C6" t="s">
        <v>14</v>
      </c>
      <c r="D6" t="s">
        <v>9</v>
      </c>
      <c r="E6" s="11" t="s">
        <v>36</v>
      </c>
    </row>
    <row r="7" spans="2:5" x14ac:dyDescent="0.25">
      <c r="B7" s="8" t="s">
        <v>4</v>
      </c>
      <c r="C7" s="12">
        <v>190805.67</v>
      </c>
      <c r="D7" s="12">
        <v>199327.06999999998</v>
      </c>
      <c r="E7" s="18">
        <f>+GETPIVOTDATA("RECAUDO EN EFECTIVO .",$B$6,"Aportes","Propios")/GETPIVOTDATA(" AFORO VIGENTE
",$B$6,"Aportes","Propios")</f>
        <v>1.0446600984132177</v>
      </c>
    </row>
    <row r="8" spans="2:5" x14ac:dyDescent="0.25">
      <c r="B8" s="8" t="s">
        <v>6</v>
      </c>
      <c r="C8" s="9">
        <v>190805.67</v>
      </c>
      <c r="D8" s="9">
        <v>199327.06999999998</v>
      </c>
      <c r="E8" s="19">
        <v>0.73</v>
      </c>
    </row>
    <row r="32" spans="8:8" x14ac:dyDescent="0.25">
      <c r="H32" s="10" t="s">
        <v>10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Menú</vt:lpstr>
      <vt:lpstr>Parcitipación Aforo por Concept</vt:lpstr>
      <vt:lpstr>Recaudo Recursos Propios</vt:lpstr>
      <vt:lpstr>SEP</vt:lpstr>
      <vt:lpstr>Aforo Vs Recaudo Rec Propios</vt:lpstr>
      <vt:lpstr>SEP!Área_de_impresión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Larri Javier Rodriguez Escobar</dc:creator>
  <cp:lastModifiedBy>Larri Javier Rodriguez Escobar</cp:lastModifiedBy>
  <dcterms:created xsi:type="dcterms:W3CDTF">2018-04-17T16:44:20Z</dcterms:created>
  <dcterms:modified xsi:type="dcterms:W3CDTF">2019-10-24T23:24:46Z</dcterms:modified>
</cp:coreProperties>
</file>