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Jun/"/>
    </mc:Choice>
  </mc:AlternateContent>
  <xr:revisionPtr revIDLastSave="74" documentId="11_B31576C9886CFFFD6A6777416A693588099CFB62" xr6:coauthVersionLast="47" xr6:coauthVersionMax="47" xr10:uidLastSave="{E028965A-3CCD-483E-A854-CEC1B11947E5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jun" sheetId="1" state="hidden" r:id="rId4"/>
    <sheet name="Recuado" sheetId="7" state="hidden" r:id="rId5"/>
    <sheet name="Aforo Vs Recaudo Rec Propios" sheetId="3" r:id="rId6"/>
  </sheets>
  <definedNames>
    <definedName name="_xlnm.Print_Area" localSheetId="3">jun!$A$1:$G$14</definedName>
  </definedNames>
  <calcPr calcId="191029"/>
  <pivotCaches>
    <pivotCache cacheId="36" r:id="rId7"/>
    <pivotCache cacheId="44" r:id="rId8"/>
    <pivotCache cacheId="5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F7" i="1" l="1"/>
  <c r="E7" i="1"/>
  <c r="D7" i="1"/>
  <c r="F6" i="1"/>
  <c r="E6" i="1"/>
  <c r="D6" i="1"/>
  <c r="D3" i="1" l="1"/>
  <c r="E3" i="1"/>
  <c r="F3" i="1"/>
  <c r="D4" i="1"/>
  <c r="E4" i="1"/>
  <c r="F4" i="1"/>
  <c r="D5" i="1"/>
  <c r="E5" i="1"/>
  <c r="F5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F2" i="1"/>
  <c r="E2" i="1"/>
  <c r="D2" i="1"/>
  <c r="E8" i="3" l="1"/>
  <c r="E7" i="3"/>
</calcChain>
</file>

<file path=xl/sharedStrings.xml><?xml version="1.0" encoding="utf-8"?>
<sst xmlns="http://schemas.openxmlformats.org/spreadsheetml/2006/main" count="171" uniqueCount="51">
  <si>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</si>
  <si>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</si>
  <si>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</si>
  <si>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</si>
  <si>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</si>
  <si>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</si>
  <si>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</si>
  <si>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</si>
  <si>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</si>
  <si>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</si>
  <si>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</si>
  <si>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</si>
  <si>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</si>
  <si>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</si>
  <si>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</si>
  <si>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</si>
  <si>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</si>
  <si>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</si>
  <si>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</si>
  <si>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</si>
  <si>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</si>
  <si>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</si>
  <si>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</si>
  <si>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</si>
  <si>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</si>
  <si>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</si>
  <si>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</si>
  <si>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</si>
  <si>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</si>
  <si>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</si>
  <si>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</si>
  <si>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</si>
  <si>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</si>
  <si>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</si>
  <si>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</si>
  <si>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</si>
  <si>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</si>
  <si>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</si>
  <si>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</si>
  <si>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</si>
  <si>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</si>
  <si>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</si>
  <si>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</si>
  <si>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</si>
  <si>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</si>
  <si>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</si>
  <si>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</si>
  <si>
    <t>3-1-01-1-02-6-01</t>
  </si>
  <si>
    <t>3-1-01-1-02-6-02</t>
  </si>
  <si>
    <t>INDEMNIZACIONES RELACIONADAS CON SEGUROS NO DE VIDA</t>
  </si>
  <si>
    <t>SENTENCIAS Y CONCILIACIONES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</si>
</sst>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  <xf numFmtId="164" fontId="6" fillId="4" borderId="1" xfId="1" applyFont="1" applyFill="1" applyBorder="1" applyAlignment="1">
      <alignment vertical="center"/>
    </xf>
    <xf numFmtId="166" fontId="0" fillId="0" borderId="0" xfId="0" applyNumberFormat="1"/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477"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7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7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7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7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6" formatCode="0.0000%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Jun 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Jun 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r>
                  <a:rPr lang="en-US"/>
                  <a:t>0,0008%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0,0008%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A2-4EE1-805F-35119960C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'Recaudo Recursos Propios'!$C$27:$C$38</c:f>
              <c:strCache>
                <c:ptCount val="11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INTERESES SOBRE DEPOSITOS EN INSTITUCIONES FINANCIERAS</c:v>
                </c:pt>
                <c:pt idx="3">
                  <c:v>SENTENCIAS Y CONCILIACIONES</c:v>
                </c:pt>
                <c:pt idx="4">
                  <c:v>RENDIMIENTOS RECURSOS ENTREGADOS EN ADMINISTRACION</c:v>
                </c:pt>
                <c:pt idx="5">
                  <c:v>SERVICIOS DE ARRENDAMIENTO SIN OPCION DE COMPRA DE OTROS BIENES</c:v>
                </c:pt>
                <c:pt idx="6">
                  <c:v>RECUPERACIONES</c:v>
                </c:pt>
                <c:pt idx="7">
                  <c:v>RENDIMIENTOS RECURSOS ENTREGADOS POR LA ENTIDAD CONCEDENTE EN LOS PATRIMONIOS AUTÓNOMOS</c:v>
                </c:pt>
                <c:pt idx="8">
                  <c:v>PEAJES</c:v>
                </c:pt>
                <c:pt idx="9">
                  <c:v>INDEMNIZACIONES RELACIONADAS CON SEGUROS NO DE VIDA</c:v>
                </c:pt>
                <c:pt idx="10">
                  <c:v>TASA POR EL USO DE LA INFRAESTRUCTURA DE TRANSPORTE</c:v>
                </c:pt>
              </c:strCache>
            </c:strRef>
          </c:cat>
          <c:val>
            <c:numRef>
              <c:f>'Recaudo Recursos Propios'!$D$27:$D$38</c:f>
              <c:numCache>
                <c:formatCode>0.00%</c:formatCode>
                <c:ptCount val="11"/>
                <c:pt idx="0">
                  <c:v>7.5878455933367398E-6</c:v>
                </c:pt>
                <c:pt idx="1">
                  <c:v>6.6349794525963194E-5</c:v>
                </c:pt>
                <c:pt idx="2">
                  <c:v>1.5733207957570723E-4</c:v>
                </c:pt>
                <c:pt idx="3">
                  <c:v>1.680934331001822E-4</c:v>
                </c:pt>
                <c:pt idx="4">
                  <c:v>4.1248738367557494E-4</c:v>
                </c:pt>
                <c:pt idx="5">
                  <c:v>2.0788536495555216E-3</c:v>
                </c:pt>
                <c:pt idx="6">
                  <c:v>5.9983872056824927E-3</c:v>
                </c:pt>
                <c:pt idx="7">
                  <c:v>8.0599970394979355E-3</c:v>
                </c:pt>
                <c:pt idx="8">
                  <c:v>0.10366530472450704</c:v>
                </c:pt>
                <c:pt idx="9">
                  <c:v>0.10589479491741562</c:v>
                </c:pt>
                <c:pt idx="10">
                  <c:v>0.77349081192687053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Jun 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104442.16217260998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junio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junio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636961</xdr:colOff>
      <xdr:row>22</xdr:row>
      <xdr:rowOff>50131</xdr:rowOff>
    </xdr:from>
    <xdr:to>
      <xdr:col>5</xdr:col>
      <xdr:colOff>451182</xdr:colOff>
      <xdr:row>44</xdr:row>
      <xdr:rowOff>140369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junio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1036988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822158</xdr:colOff>
      <xdr:row>20</xdr:row>
      <xdr:rowOff>170448</xdr:rowOff>
    </xdr:from>
    <xdr:to>
      <xdr:col>6</xdr:col>
      <xdr:colOff>110665</xdr:colOff>
      <xdr:row>22</xdr:row>
      <xdr:rowOff>10027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893342" y="4742448"/>
          <a:ext cx="2276349" cy="220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junio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37%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06.473507407405" createdVersion="6" refreshedVersion="7" minRefreshableVersion="3" recordCount="15" xr:uid="{00000000-000A-0000-FFFF-FFFF10000000}">
  <cacheSource type="worksheet">
    <worksheetSource ref="A1:G16" sheet="jun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349333.811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06.47397997685" createdVersion="7" refreshedVersion="7" minRefreshableVersion="3" recordCount="12" xr:uid="{6E44326E-B13E-4233-8F24-139DE02D3685}">
  <cacheSource type="worksheet">
    <worksheetSource ref="B1:H13" sheet="jun"/>
  </cacheSource>
  <cacheFields count="7">
    <cacheField name="CONCEPTO INGRESO" numFmtId="0">
      <sharedItems count="12">
        <s v="TASAS Y DERECHOS ADMINISTRATIVOS"/>
        <s v="PEAJES"/>
        <s v="TASA POR EL USO DE LA INFRAESTRUCTURA DE TRANSPORTE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80785.052818290002"/>
    </cacheField>
    <cacheField name="_x000a_SALDO DE AFORO POR RECAUDAR_x000a_" numFmtId="164">
      <sharedItems containsSemiMixedTypes="0" containsString="0" containsNumber="1" minValue="-80785.052818290002" maxValue="192554.918613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06.476481365738" createdVersion="7" refreshedVersion="7" minRefreshableVersion="3" recordCount="15" xr:uid="{FCAC8D0C-7F92-4FAE-BCF6-6C937395F33F}">
  <cacheSource type="worksheet">
    <worksheetSource ref="A1:C16" sheet="Recuado"/>
  </cacheSource>
  <cacheFields count="3">
    <cacheField name="CONCEPTO INGRESO" numFmtId="0">
      <sharedItems containsBlank="1" count="15">
        <s v="PEAJES"/>
        <s v="TASA POR EL USO DE LA INFRAESTRUCTURA DE TRANSPORTE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  <s v="FUNCIONAMIENTO"/>
        <s v="DEUDA"/>
        <s v="INVERSIÓN"/>
        <m/>
      </sharedItems>
    </cacheField>
    <cacheField name="Aportes" numFmtId="0">
      <sharedItems containsBlank="1" count="3">
        <s v="Propios"/>
        <s v="Nación"/>
        <m/>
      </sharedItems>
    </cacheField>
    <cacheField name="_x000a_RECAUDO EN EFECTIVO _x000a_" numFmtId="0">
      <sharedItems containsString="0" containsBlank="1" containsNumber="1" minValue="792491" maxValue="3493338115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80785.052818290002"/>
  </r>
  <r>
    <s v="3-1-01-1-02-5-02-07-3-2"/>
    <s v="SERVICIOS DE ARRENDAMIENTO SIN OPCION DE COMPRA DE OTROS BIENES"/>
    <x v="0"/>
    <n v="0"/>
    <n v="0"/>
    <n v="0"/>
    <n v="217.11997"/>
  </r>
  <r>
    <s v="3-1-01-1-02-6-01"/>
    <s v="INDEMNIZACIONES RELACIONADAS CON SEGUROS NO DE VIDA"/>
    <x v="0"/>
    <n v="0"/>
    <n v="0"/>
    <n v="0"/>
    <n v="11059.881343999999"/>
  </r>
  <r>
    <s v="3-1-01-1-02-6-02"/>
    <s v="SENTENCIAS Y CONCILIACIONES"/>
    <x v="0"/>
    <n v="0"/>
    <n v="0"/>
    <n v="0"/>
    <n v="17.5560416"/>
  </r>
  <r>
    <s v="3-1-01-2-05-1-02-01"/>
    <s v="INTERESES SOBRE DEPOSITOS EN INSTITUCIONES FINANCIERAS"/>
    <x v="0"/>
    <n v="0"/>
    <n v="0"/>
    <n v="0"/>
    <n v="16.432102570000001"/>
  </r>
  <r>
    <s v="3-1-01-2-05-1-02-04"/>
    <s v="RENDIMIENTOS RECURSOS ENTREGADOS EN ADMINISTRACION"/>
    <x v="0"/>
    <n v="0"/>
    <n v="0"/>
    <n v="0"/>
    <n v="43.081074220000005"/>
  </r>
  <r>
    <s v="3-1-01-2-05-3-05"/>
    <s v="RENDIMIENTOS RECURSOS ENTREGADOS POR LA ENTIDAD CONCEDENTE EN LOS PATRIMONIOS AUTÓNOMOS"/>
    <x v="0"/>
    <n v="0"/>
    <n v="0"/>
    <n v="0"/>
    <n v="841.80351790999998"/>
  </r>
  <r>
    <s v="3-1-01-2-13-1-01"/>
    <s v="REINTEGROS INCAPACIDADES"/>
    <x v="0"/>
    <n v="0"/>
    <n v="0"/>
    <n v="0"/>
    <n v="6.929716"/>
  </r>
  <r>
    <s v="3-1-01-2-13-1-03"/>
    <s v="REINTEGROS GASTOS DE FUNCIONAMIENTO"/>
    <x v="0"/>
    <n v="0"/>
    <n v="0"/>
    <n v="0"/>
    <n v="0.79249099999999995"/>
  </r>
  <r>
    <s v="3-1-01-2-13-2-02"/>
    <s v="RECUPERACIONES"/>
    <x v="0"/>
    <n v="0"/>
    <n v="0"/>
    <n v="0"/>
    <n v="626.48452930999997"/>
  </r>
  <r>
    <n v="41"/>
    <s v="FUNCIONAMIENTO"/>
    <x v="1"/>
    <n v="1408.779"/>
    <n v="0"/>
    <n v="1408.779"/>
    <n v="882.52483400000006"/>
  </r>
  <r>
    <n v="42"/>
    <s v="DEUDA"/>
    <x v="1"/>
    <n v="969198.47086200002"/>
    <n v="0"/>
    <n v="969198.47086200002"/>
    <n v="349333.81159"/>
  </r>
  <r>
    <n v="43"/>
    <s v="INVERSIÓN"/>
    <x v="1"/>
    <n v="4053517.0423050001"/>
    <n v="0"/>
    <n v="4053517.0423050001"/>
    <n v="126746.83505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284167"/>
    <n v="0"/>
    <n v="284167"/>
    <n v="0"/>
    <n v="192554.91861399999"/>
  </r>
  <r>
    <x v="1"/>
    <x v="0"/>
    <n v="0"/>
    <n v="0"/>
    <n v="0"/>
    <n v="10827.028567709998"/>
    <n v="-10827.028567709998"/>
  </r>
  <r>
    <x v="2"/>
    <x v="0"/>
    <n v="0"/>
    <n v="0"/>
    <n v="0"/>
    <n v="80785.052818290002"/>
    <n v="-80785.052818290002"/>
  </r>
  <r>
    <x v="3"/>
    <x v="0"/>
    <n v="0"/>
    <n v="0"/>
    <n v="0"/>
    <n v="217.11997"/>
    <n v="-217.11997"/>
  </r>
  <r>
    <x v="4"/>
    <x v="0"/>
    <n v="0"/>
    <n v="0"/>
    <n v="0"/>
    <n v="11059.881343999999"/>
    <n v="-11059.881343999999"/>
  </r>
  <r>
    <x v="5"/>
    <x v="0"/>
    <n v="0"/>
    <n v="0"/>
    <n v="0"/>
    <n v="17.5560416"/>
    <n v="-17.5560416"/>
  </r>
  <r>
    <x v="6"/>
    <x v="0"/>
    <n v="0"/>
    <n v="0"/>
    <n v="0"/>
    <n v="16.432102570000001"/>
    <n v="-16.432102570000001"/>
  </r>
  <r>
    <x v="7"/>
    <x v="0"/>
    <n v="0"/>
    <n v="0"/>
    <n v="0"/>
    <n v="43.081074220000005"/>
    <n v="-43.081074220000005"/>
  </r>
  <r>
    <x v="8"/>
    <x v="0"/>
    <n v="0"/>
    <n v="0"/>
    <n v="0"/>
    <n v="841.80351790999998"/>
    <n v="-841.80351790999998"/>
  </r>
  <r>
    <x v="9"/>
    <x v="0"/>
    <n v="0"/>
    <n v="0"/>
    <n v="0"/>
    <n v="6.929716"/>
    <n v="-6.929716"/>
  </r>
  <r>
    <x v="10"/>
    <x v="0"/>
    <n v="0"/>
    <n v="0"/>
    <n v="0"/>
    <n v="0.79249099999999995"/>
    <n v="-0.79249099999999995"/>
  </r>
  <r>
    <x v="11"/>
    <x v="0"/>
    <n v="0"/>
    <n v="0"/>
    <n v="0"/>
    <n v="626.48452930999997"/>
    <n v="-626.4845293099999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0827028567.709999"/>
  </r>
  <r>
    <x v="1"/>
    <x v="0"/>
    <n v="80785052818.290009"/>
  </r>
  <r>
    <x v="2"/>
    <x v="0"/>
    <n v="217119970"/>
  </r>
  <r>
    <x v="3"/>
    <x v="0"/>
    <n v="11059881344"/>
  </r>
  <r>
    <x v="4"/>
    <x v="0"/>
    <n v="17556041.600000001"/>
  </r>
  <r>
    <x v="5"/>
    <x v="0"/>
    <n v="16432102.57"/>
  </r>
  <r>
    <x v="6"/>
    <x v="0"/>
    <n v="43081074.220000006"/>
  </r>
  <r>
    <x v="7"/>
    <x v="0"/>
    <n v="841803517.90999997"/>
  </r>
  <r>
    <x v="8"/>
    <x v="0"/>
    <n v="6929716"/>
  </r>
  <r>
    <x v="9"/>
    <x v="0"/>
    <n v="792491"/>
  </r>
  <r>
    <x v="10"/>
    <x v="0"/>
    <n v="626484529.30999994"/>
  </r>
  <r>
    <x v="11"/>
    <x v="1"/>
    <n v="882524834"/>
  </r>
  <r>
    <x v="12"/>
    <x v="1"/>
    <n v="349333811590"/>
  </r>
  <r>
    <x v="13"/>
    <x v="1"/>
    <n v="126746835055"/>
  </r>
  <r>
    <x v="14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36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476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E7C4C-FA24-4C5E-AF94-E67B560EB150}" name="TablaDinámica4" cacheId="52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38" firstHeaderRow="1" firstDataRow="1" firstDataCol="1" rowPageCount="1" colPageCount="1"/>
  <pivotFields count="3">
    <pivotField axis="axisRow" showAll="0" sortType="ascending">
      <items count="16">
        <item x="8"/>
        <item x="6"/>
        <item x="5"/>
        <item x="10"/>
        <item x="0"/>
        <item x="1"/>
        <item x="2"/>
        <item x="7"/>
        <item x="11"/>
        <item x="12"/>
        <item x="13"/>
        <item x="9"/>
        <item x="3"/>
        <item x="4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sd="0" x="0"/>
        <item h="1" x="1"/>
        <item h="1" x="2"/>
        <item t="default"/>
      </items>
    </pivotField>
    <pivotField dataField="1" numFmtId="164" showAll="0"/>
  </pivotFields>
  <rowFields count="1">
    <field x="0"/>
  </rowFields>
  <rowItems count="12">
    <i>
      <x v="11"/>
    </i>
    <i>
      <x/>
    </i>
    <i>
      <x v="2"/>
    </i>
    <i>
      <x v="13"/>
    </i>
    <i>
      <x v="1"/>
    </i>
    <i>
      <x v="6"/>
    </i>
    <i>
      <x v="3"/>
    </i>
    <i>
      <x v="7"/>
    </i>
    <i>
      <x v="4"/>
    </i>
    <i>
      <x v="12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467">
      <pivotArea outline="0" collapsedLevelsAreSubtotals="1" fieldPosition="0"/>
    </format>
    <format dxfId="466">
      <pivotArea collapsedLevelsAreSubtotals="1" fieldPosition="0">
        <references count="1">
          <reference field="0" count="1">
            <x v="0"/>
          </reference>
        </references>
      </pivotArea>
    </format>
    <format dxfId="465">
      <pivotArea type="all" dataOnly="0" outline="0" fieldPosition="0"/>
    </format>
    <format dxfId="464">
      <pivotArea outline="0" collapsedLevelsAreSubtotals="1" fieldPosition="0"/>
    </format>
    <format dxfId="463">
      <pivotArea field="0" type="button" dataOnly="0" labelOnly="1" outline="0" axis="axisRow" fieldPosition="0"/>
    </format>
    <format dxfId="46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461">
      <pivotArea dataOnly="0" labelOnly="1" grandRow="1" outline="0" fieldPosition="0"/>
    </format>
    <format dxfId="460">
      <pivotArea dataOnly="0" labelOnly="1" outline="0" axis="axisValues" fieldPosition="0"/>
    </format>
    <format dxfId="459">
      <pivotArea type="all" dataOnly="0" outline="0" fieldPosition="0"/>
    </format>
    <format dxfId="458">
      <pivotArea outline="0" collapsedLevelsAreSubtotals="1" fieldPosition="0"/>
    </format>
    <format dxfId="457">
      <pivotArea field="0" type="button" dataOnly="0" labelOnly="1" outline="0" axis="axisRow" fieldPosition="0"/>
    </format>
    <format dxfId="45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455">
      <pivotArea dataOnly="0" labelOnly="1" grandRow="1" outline="0" fieldPosition="0"/>
    </format>
    <format dxfId="454">
      <pivotArea dataOnly="0" labelOnly="1" outline="0" axis="axisValues" fieldPosition="0"/>
    </format>
    <format dxfId="453">
      <pivotArea type="all" dataOnly="0" outline="0" fieldPosition="0"/>
    </format>
    <format dxfId="452">
      <pivotArea outline="0" collapsedLevelsAreSubtotals="1" fieldPosition="0"/>
    </format>
    <format dxfId="451">
      <pivotArea field="0" type="button" dataOnly="0" labelOnly="1" outline="0" axis="axisRow" fieldPosition="0"/>
    </format>
    <format dxfId="45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449">
      <pivotArea dataOnly="0" labelOnly="1" grandRow="1" outline="0" fieldPosition="0"/>
    </format>
    <format dxfId="448">
      <pivotArea dataOnly="0" labelOnly="1" outline="0" axis="axisValues" fieldPosition="0"/>
    </format>
    <format dxfId="447">
      <pivotArea type="all" dataOnly="0" outline="0" fieldPosition="0"/>
    </format>
    <format dxfId="446">
      <pivotArea outline="0" collapsedLevelsAreSubtotals="1" fieldPosition="0"/>
    </format>
    <format dxfId="445">
      <pivotArea field="0" type="button" dataOnly="0" labelOnly="1" outline="0" axis="axisRow" fieldPosition="0"/>
    </format>
    <format dxfId="44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443">
      <pivotArea dataOnly="0" labelOnly="1" grandRow="1" outline="0" fieldPosition="0"/>
    </format>
    <format dxfId="442">
      <pivotArea dataOnly="0" labelOnly="1" outline="0" axis="axisValues" fieldPosition="0"/>
    </format>
    <format dxfId="441">
      <pivotArea type="all" dataOnly="0" outline="0" fieldPosition="0"/>
    </format>
    <format dxfId="440">
      <pivotArea outline="0" collapsedLevelsAreSubtotals="1" fieldPosition="0"/>
    </format>
    <format dxfId="439">
      <pivotArea field="0" type="button" dataOnly="0" labelOnly="1" outline="0" axis="axisRow" fieldPosition="0"/>
    </format>
    <format dxfId="43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437">
      <pivotArea dataOnly="0" labelOnly="1" grandRow="1" outline="0" fieldPosition="0"/>
    </format>
    <format dxfId="436">
      <pivotArea dataOnly="0" labelOnly="1" outline="0" axis="axisValues" fieldPosition="0"/>
    </format>
    <format dxfId="435">
      <pivotArea type="all" dataOnly="0" outline="0" fieldPosition="0"/>
    </format>
    <format dxfId="434">
      <pivotArea outline="0" collapsedLevelsAreSubtotals="1" fieldPosition="0"/>
    </format>
    <format dxfId="433">
      <pivotArea field="0" type="button" dataOnly="0" labelOnly="1" outline="0" axis="axisRow" fieldPosition="0"/>
    </format>
    <format dxfId="43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431">
      <pivotArea dataOnly="0" labelOnly="1" grandRow="1" outline="0" fieldPosition="0"/>
    </format>
    <format dxfId="430">
      <pivotArea dataOnly="0" labelOnly="1" outline="0" axis="axisValues" fieldPosition="0"/>
    </format>
    <format dxfId="429">
      <pivotArea type="all" dataOnly="0" outline="0" fieldPosition="0"/>
    </format>
    <format dxfId="428">
      <pivotArea outline="0" collapsedLevelsAreSubtotals="1" fieldPosition="0"/>
    </format>
    <format dxfId="427">
      <pivotArea field="0" type="button" dataOnly="0" labelOnly="1" outline="0" axis="axisRow" fieldPosition="0"/>
    </format>
    <format dxfId="42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425">
      <pivotArea dataOnly="0" labelOnly="1" grandRow="1" outline="0" fieldPosition="0"/>
    </format>
    <format dxfId="424">
      <pivotArea dataOnly="0" labelOnly="1" outline="0" axis="axisValues" fieldPosition="0"/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field="0" type="button" dataOnly="0" labelOnly="1" outline="0" axis="axisRow" fieldPosition="0"/>
    </format>
    <format dxfId="42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419">
      <pivotArea dataOnly="0" labelOnly="1" grandRow="1" outline="0" fieldPosition="0"/>
    </format>
    <format dxfId="418">
      <pivotArea dataOnly="0" labelOnly="1" outline="0" axis="axisValues" fieldPosition="0"/>
    </format>
    <format dxfId="417">
      <pivotArea type="all" dataOnly="0" outline="0" fieldPosition="0"/>
    </format>
    <format dxfId="416">
      <pivotArea outline="0" collapsedLevelsAreSubtotals="1" fieldPosition="0"/>
    </format>
    <format dxfId="415">
      <pivotArea field="0" type="button" dataOnly="0" labelOnly="1" outline="0" axis="axisRow" fieldPosition="0"/>
    </format>
    <format dxfId="414">
      <pivotArea dataOnly="0" labelOnly="1" grandRow="1" outline="0" fieldPosition="0"/>
    </format>
    <format dxfId="413">
      <pivotArea dataOnly="0" labelOnly="1" outline="0" axis="axisValues" fieldPosition="0"/>
    </format>
    <format dxfId="412">
      <pivotArea type="all" dataOnly="0" outline="0" fieldPosition="0"/>
    </format>
    <format dxfId="411">
      <pivotArea outline="0" collapsedLevelsAreSubtotals="1" fieldPosition="0"/>
    </format>
    <format dxfId="410">
      <pivotArea field="0" type="button" dataOnly="0" labelOnly="1" outline="0" axis="axisRow" fieldPosition="0"/>
    </format>
    <format dxfId="409">
      <pivotArea dataOnly="0" labelOnly="1" outline="0" axis="axisValues" fieldPosition="0"/>
    </format>
    <format dxfId="408">
      <pivotArea dataOnly="0" labelOnly="1" fieldPosition="0">
        <references count="1">
          <reference field="0" count="0"/>
        </references>
      </pivotArea>
    </format>
    <format dxfId="407">
      <pivotArea dataOnly="0" labelOnly="1" grandRow="1" outline="0" fieldPosition="0"/>
    </format>
    <format dxfId="406">
      <pivotArea type="all" dataOnly="0" outline="0" fieldPosition="0"/>
    </format>
    <format dxfId="405">
      <pivotArea outline="0" collapsedLevelsAreSubtotals="1" fieldPosition="0"/>
    </format>
    <format dxfId="404">
      <pivotArea field="0" type="button" dataOnly="0" labelOnly="1" outline="0" axis="axisRow" fieldPosition="0"/>
    </format>
    <format dxfId="403">
      <pivotArea dataOnly="0" labelOnly="1" outline="0" axis="axisValues" fieldPosition="0"/>
    </format>
    <format dxfId="402">
      <pivotArea dataOnly="0" labelOnly="1" fieldPosition="0">
        <references count="1">
          <reference field="0" count="0"/>
        </references>
      </pivotArea>
    </format>
    <format dxfId="401">
      <pivotArea dataOnly="0" labelOnly="1" grandRow="1" outline="0" fieldPosition="0"/>
    </format>
    <format dxfId="400">
      <pivotArea outline="0" collapsedLevelsAreSubtotals="1" fieldPosition="0"/>
    </format>
    <format dxfId="399">
      <pivotArea type="all" dataOnly="0" outline="0" fieldPosition="0"/>
    </format>
    <format dxfId="398">
      <pivotArea outline="0" collapsedLevelsAreSubtotals="1" fieldPosition="0"/>
    </format>
    <format dxfId="397">
      <pivotArea field="0" type="button" dataOnly="0" labelOnly="1" outline="0" axis="axisRow" fieldPosition="0"/>
    </format>
    <format dxfId="396">
      <pivotArea dataOnly="0" labelOnly="1" outline="0" axis="axisValues" fieldPosition="0"/>
    </format>
    <format dxfId="395">
      <pivotArea dataOnly="0" labelOnly="1" fieldPosition="0">
        <references count="1">
          <reference field="0" count="0"/>
        </references>
      </pivotArea>
    </format>
    <format dxfId="394">
      <pivotArea dataOnly="0" labelOnly="1" grandRow="1" outline="0" fieldPosition="0"/>
    </format>
    <format dxfId="393">
      <pivotArea type="all" dataOnly="0" outline="0" fieldPosition="0"/>
    </format>
    <format dxfId="392">
      <pivotArea outline="0" collapsedLevelsAreSubtotals="1" fieldPosition="0"/>
    </format>
    <format dxfId="391">
      <pivotArea field="0" type="button" dataOnly="0" labelOnly="1" outline="0" axis="axisRow" fieldPosition="0"/>
    </format>
    <format dxfId="390">
      <pivotArea dataOnly="0" labelOnly="1" outline="0" axis="axisValues" fieldPosition="0"/>
    </format>
    <format dxfId="389">
      <pivotArea dataOnly="0" labelOnly="1" fieldPosition="0">
        <references count="1">
          <reference field="0" count="0"/>
        </references>
      </pivotArea>
    </format>
    <format dxfId="388">
      <pivotArea dataOnly="0" labelOnly="1" grandRow="1" outline="0" fieldPosition="0"/>
    </format>
    <format dxfId="387">
      <pivotArea type="all" dataOnly="0" outline="0" fieldPosition="0"/>
    </format>
    <format dxfId="386">
      <pivotArea outline="0" collapsedLevelsAreSubtotals="1" fieldPosition="0"/>
    </format>
    <format dxfId="385">
      <pivotArea field="0" type="button" dataOnly="0" labelOnly="1" outline="0" axis="axisRow" fieldPosition="0"/>
    </format>
    <format dxfId="384">
      <pivotArea dataOnly="0" labelOnly="1" fieldPosition="0">
        <references count="1">
          <reference field="0" count="0"/>
        </references>
      </pivotArea>
    </format>
    <format dxfId="383">
      <pivotArea dataOnly="0" labelOnly="1" grandRow="1" outline="0" fieldPosition="0"/>
    </format>
    <format dxfId="382">
      <pivotArea dataOnly="0" labelOnly="1" outline="0" axis="axisValues" fieldPosition="0"/>
    </format>
    <format dxfId="381">
      <pivotArea type="all" dataOnly="0" outline="0" fieldPosition="0"/>
    </format>
    <format dxfId="380">
      <pivotArea outline="0" collapsedLevelsAreSubtotals="1" fieldPosition="0"/>
    </format>
    <format dxfId="379">
      <pivotArea field="0" type="button" dataOnly="0" labelOnly="1" outline="0" axis="axisRow" fieldPosition="0"/>
    </format>
    <format dxfId="378">
      <pivotArea dataOnly="0" labelOnly="1" fieldPosition="0">
        <references count="1">
          <reference field="0" count="0"/>
        </references>
      </pivotArea>
    </format>
    <format dxfId="377">
      <pivotArea dataOnly="0" labelOnly="1" grandRow="1" outline="0" fieldPosition="0"/>
    </format>
    <format dxfId="376">
      <pivotArea dataOnly="0" labelOnly="1" outline="0" axis="axisValues" fieldPosition="0"/>
    </format>
    <format dxfId="375">
      <pivotArea type="all" dataOnly="0" outline="0" fieldPosition="0"/>
    </format>
    <format dxfId="374">
      <pivotArea outline="0" collapsedLevelsAreSubtotals="1" fieldPosition="0"/>
    </format>
    <format dxfId="373">
      <pivotArea field="0" type="button" dataOnly="0" labelOnly="1" outline="0" axis="axisRow" fieldPosition="0"/>
    </format>
    <format dxfId="372">
      <pivotArea dataOnly="0" labelOnly="1" fieldPosition="0">
        <references count="1">
          <reference field="0" count="0"/>
        </references>
      </pivotArea>
    </format>
    <format dxfId="371">
      <pivotArea dataOnly="0" labelOnly="1" grandRow="1" outline="0" fieldPosition="0"/>
    </format>
    <format dxfId="370">
      <pivotArea dataOnly="0" labelOnly="1" outline="0" axis="axisValues" fieldPosition="0"/>
    </format>
    <format dxfId="369">
      <pivotArea type="all" dataOnly="0" outline="0" fieldPosition="0"/>
    </format>
    <format dxfId="368">
      <pivotArea outline="0" collapsedLevelsAreSubtotals="1" fieldPosition="0"/>
    </format>
    <format dxfId="367">
      <pivotArea field="0" type="button" dataOnly="0" labelOnly="1" outline="0" axis="axisRow" fieldPosition="0"/>
    </format>
    <format dxfId="366">
      <pivotArea dataOnly="0" labelOnly="1" fieldPosition="0">
        <references count="1">
          <reference field="0" count="0"/>
        </references>
      </pivotArea>
    </format>
    <format dxfId="365">
      <pivotArea dataOnly="0" labelOnly="1" grandRow="1" outline="0" fieldPosition="0"/>
    </format>
    <format dxfId="364">
      <pivotArea dataOnly="0" labelOnly="1" outline="0" axis="axisValues" fieldPosition="0"/>
    </format>
    <format dxfId="363">
      <pivotArea collapsedLevelsAreSubtotals="1" fieldPosition="0">
        <references count="1">
          <reference field="0" count="0"/>
        </references>
      </pivotArea>
    </format>
    <format dxfId="362">
      <pivotArea dataOnly="0" labelOnly="1" fieldPosition="0">
        <references count="1">
          <reference field="0" count="0"/>
        </references>
      </pivotArea>
    </format>
    <format dxfId="361">
      <pivotArea collapsedLevelsAreSubtotals="1" fieldPosition="0">
        <references count="1">
          <reference field="0" count="0"/>
        </references>
      </pivotArea>
    </format>
    <format dxfId="360">
      <pivotArea outline="0" fieldPosition="0">
        <references count="1">
          <reference field="4294967294" count="1">
            <x v="0"/>
          </reference>
        </references>
      </pivotArea>
    </format>
    <format dxfId="359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58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2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CF4BF7-D312-40FE-A724-13F7087AD6F1}" name="TablaDinámica1" cacheId="52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20" firstHeaderRow="0" firstDataRow="1" firstDataCol="1" rowPageCount="1" colPageCount="1"/>
  <pivotFields count="3">
    <pivotField axis="axisRow" showAll="0" sortType="descending">
      <items count="16">
        <item x="12"/>
        <item x="11"/>
        <item x="5"/>
        <item x="13"/>
        <item x="0"/>
        <item x="10"/>
        <item x="8"/>
        <item x="6"/>
        <item x="7"/>
        <item x="2"/>
        <item x="1"/>
        <item x="9"/>
        <item x="3"/>
        <item x="4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h="1" sd="0" x="1"/>
        <item sd="0" x="0"/>
        <item h="1" x="2"/>
        <item t="default"/>
      </items>
    </pivotField>
    <pivotField dataField="1" numFmtId="164" showAll="0"/>
  </pivotFields>
  <rowFields count="1">
    <field x="0"/>
  </rowFields>
  <rowItems count="12">
    <i>
      <x v="10"/>
    </i>
    <i>
      <x v="12"/>
    </i>
    <i>
      <x v="4"/>
    </i>
    <i>
      <x v="8"/>
    </i>
    <i>
      <x v="5"/>
    </i>
    <i>
      <x v="9"/>
    </i>
    <i>
      <x v="7"/>
    </i>
    <i>
      <x v="13"/>
    </i>
    <i>
      <x v="2"/>
    </i>
    <i>
      <x v="6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8">
    <format dxfId="475">
      <pivotArea outline="0" collapsedLevelsAreSubtotals="1" fieldPosition="0"/>
    </format>
    <format dxfId="474">
      <pivotArea collapsedLevelsAreSubtotals="1" fieldPosition="0">
        <references count="1">
          <reference field="0" count="1">
            <x v="6"/>
          </reference>
        </references>
      </pivotArea>
    </format>
    <format dxfId="473">
      <pivotArea outline="0" fieldPosition="0">
        <references count="1">
          <reference field="4294967294" count="1">
            <x v="1"/>
          </reference>
        </references>
      </pivotArea>
    </format>
    <format dxfId="472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47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70">
      <pivotArea field="0" type="button" dataOnly="0" labelOnly="1" outline="0" axis="axisRow" fieldPosition="0"/>
    </format>
    <format dxfId="4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68">
      <pivotArea collapsedLevelsAreSubtotals="1" fieldPosition="0">
        <references count="2">
          <reference field="4294967294" count="1" selected="0">
            <x v="1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4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7"/>
        <item x="0"/>
        <item x="6"/>
        <item x="9"/>
        <item x="11"/>
        <item x="1"/>
        <item x="2"/>
        <item x="3"/>
        <item x="8"/>
        <item x="10"/>
        <item x="4"/>
        <item x="5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357">
      <pivotArea collapsedLevelsAreSubtotals="1" fieldPosition="0">
        <references count="1">
          <reference field="1" count="0"/>
        </references>
      </pivotArea>
    </format>
    <format dxfId="356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showRowColHeaders="0" topLeftCell="A16" workbookViewId="0">
      <selection activeCell="C6" sqref="C6"/>
    </sheetView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topLeftCell="A4" zoomScale="95" zoomScaleNormal="95" workbookViewId="0">
      <selection activeCell="C55" sqref="C55"/>
    </sheetView>
  </sheetViews>
  <sheetFormatPr baseColWidth="10" defaultRowHeight="15" x14ac:dyDescent="0.25"/>
  <cols>
    <col min="3" max="3" width="98.140625" bestFit="1" customWidth="1"/>
    <col min="4" max="4" width="16.7109375" bestFit="1" customWidth="1"/>
    <col min="5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75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80785052818.290009</v>
      </c>
      <c r="E9" s="10">
        <v>0.77349081192687053</v>
      </c>
    </row>
    <row r="10" spans="3:5" x14ac:dyDescent="0.25">
      <c r="C10" s="6" t="s">
        <v>49</v>
      </c>
      <c r="D10" s="38">
        <v>11059881344</v>
      </c>
      <c r="E10" s="10">
        <v>0.10589479491741562</v>
      </c>
    </row>
    <row r="11" spans="3:5" x14ac:dyDescent="0.25">
      <c r="C11" s="6" t="s">
        <v>28</v>
      </c>
      <c r="D11" s="38">
        <v>10827028567.709999</v>
      </c>
      <c r="E11" s="10">
        <v>0.10366530472450704</v>
      </c>
    </row>
    <row r="12" spans="3:5" x14ac:dyDescent="0.25">
      <c r="C12" s="6" t="s">
        <v>34</v>
      </c>
      <c r="D12" s="38">
        <v>841803517.90999997</v>
      </c>
      <c r="E12" s="10">
        <v>8.0599970394979355E-3</v>
      </c>
    </row>
    <row r="13" spans="3:5" x14ac:dyDescent="0.25">
      <c r="C13" s="6" t="s">
        <v>24</v>
      </c>
      <c r="D13" s="38">
        <v>626484529.30999994</v>
      </c>
      <c r="E13" s="10">
        <v>5.9983872056824927E-3</v>
      </c>
    </row>
    <row r="14" spans="3:5" x14ac:dyDescent="0.25">
      <c r="C14" s="6" t="s">
        <v>32</v>
      </c>
      <c r="D14" s="38">
        <v>217119970</v>
      </c>
      <c r="E14" s="10">
        <v>2.0788536495555216E-3</v>
      </c>
    </row>
    <row r="15" spans="3:5" x14ac:dyDescent="0.25">
      <c r="C15" s="6" t="s">
        <v>11</v>
      </c>
      <c r="D15" s="38">
        <v>43081074.220000006</v>
      </c>
      <c r="E15" s="10">
        <v>4.1248738367557494E-4</v>
      </c>
    </row>
    <row r="16" spans="3:5" x14ac:dyDescent="0.25">
      <c r="C16" s="6" t="s">
        <v>50</v>
      </c>
      <c r="D16" s="38">
        <v>17556041.600000001</v>
      </c>
      <c r="E16" s="10">
        <v>1.680934331001822E-4</v>
      </c>
    </row>
    <row r="17" spans="1:6" x14ac:dyDescent="0.25">
      <c r="C17" s="6" t="s">
        <v>19</v>
      </c>
      <c r="D17" s="38">
        <v>16432102.57</v>
      </c>
      <c r="E17" s="10">
        <v>1.5733207957570723E-4</v>
      </c>
    </row>
    <row r="18" spans="1:6" x14ac:dyDescent="0.25">
      <c r="C18" s="6" t="s">
        <v>21</v>
      </c>
      <c r="D18" s="9">
        <v>6929716</v>
      </c>
      <c r="E18" s="10">
        <v>6.6349794525963194E-5</v>
      </c>
    </row>
    <row r="19" spans="1:6" x14ac:dyDescent="0.25">
      <c r="C19" s="6" t="s">
        <v>46</v>
      </c>
      <c r="D19" s="38">
        <v>792491</v>
      </c>
      <c r="E19" s="46">
        <v>7.5878455933367398E-6</v>
      </c>
    </row>
    <row r="20" spans="1:6" x14ac:dyDescent="0.25">
      <c r="A20" s="22"/>
      <c r="B20" s="33"/>
      <c r="C20" s="6" t="s">
        <v>5</v>
      </c>
      <c r="D20" s="38">
        <v>104442162172.61002</v>
      </c>
      <c r="E20" s="10">
        <v>1</v>
      </c>
      <c r="F20" s="22"/>
    </row>
    <row r="21" spans="1:6" x14ac:dyDescent="0.25">
      <c r="A21" s="25"/>
      <c r="B21" s="32"/>
      <c r="C21" s="32"/>
      <c r="D21" s="32"/>
      <c r="E21" s="25"/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46</v>
      </c>
      <c r="D27" s="43">
        <v>7.5878455933367398E-6</v>
      </c>
      <c r="E27" s="25"/>
      <c r="F27" s="23"/>
    </row>
    <row r="28" spans="1:6" x14ac:dyDescent="0.25">
      <c r="A28" s="25"/>
      <c r="B28" s="32"/>
      <c r="C28" s="27" t="s">
        <v>21</v>
      </c>
      <c r="D28" s="28">
        <v>6.6349794525963194E-5</v>
      </c>
      <c r="E28" s="25"/>
      <c r="F28" s="23"/>
    </row>
    <row r="29" spans="1:6" x14ac:dyDescent="0.25">
      <c r="A29" s="25"/>
      <c r="B29" s="32"/>
      <c r="C29" s="27" t="s">
        <v>19</v>
      </c>
      <c r="D29" s="28">
        <v>1.5733207957570723E-4</v>
      </c>
      <c r="E29" s="25"/>
      <c r="F29" s="23"/>
    </row>
    <row r="30" spans="1:6" x14ac:dyDescent="0.25">
      <c r="A30" s="25"/>
      <c r="B30" s="32"/>
      <c r="C30" s="44" t="s">
        <v>50</v>
      </c>
      <c r="D30" s="43">
        <v>1.680934331001822E-4</v>
      </c>
      <c r="E30" s="25"/>
      <c r="F30" s="23"/>
    </row>
    <row r="31" spans="1:6" x14ac:dyDescent="0.25">
      <c r="A31" s="25"/>
      <c r="B31" s="32"/>
      <c r="C31" s="27" t="s">
        <v>11</v>
      </c>
      <c r="D31" s="28">
        <v>4.1248738367557494E-4</v>
      </c>
      <c r="E31" s="25"/>
      <c r="F31" s="23"/>
    </row>
    <row r="32" spans="1:6" x14ac:dyDescent="0.25">
      <c r="A32" s="25"/>
      <c r="B32" s="32"/>
      <c r="C32" s="27" t="s">
        <v>32</v>
      </c>
      <c r="D32" s="28">
        <v>2.0788536495555216E-3</v>
      </c>
      <c r="E32" s="25"/>
      <c r="F32" s="23"/>
    </row>
    <row r="33" spans="1:7" x14ac:dyDescent="0.25">
      <c r="A33" s="25"/>
      <c r="B33" s="32"/>
      <c r="C33" s="27" t="s">
        <v>24</v>
      </c>
      <c r="D33" s="28">
        <v>5.9983872056824927E-3</v>
      </c>
      <c r="E33" s="25"/>
      <c r="F33" s="23"/>
    </row>
    <row r="34" spans="1:7" x14ac:dyDescent="0.25">
      <c r="A34" s="25"/>
      <c r="B34" s="32"/>
      <c r="C34" s="27" t="s">
        <v>34</v>
      </c>
      <c r="D34" s="28">
        <v>8.0599970394979355E-3</v>
      </c>
      <c r="E34" s="25"/>
      <c r="F34" s="23"/>
    </row>
    <row r="35" spans="1:7" x14ac:dyDescent="0.25">
      <c r="A35" s="25"/>
      <c r="B35" s="32"/>
      <c r="C35" s="27" t="s">
        <v>28</v>
      </c>
      <c r="D35" s="28">
        <v>0.10366530472450704</v>
      </c>
      <c r="E35" s="25"/>
      <c r="F35" s="23"/>
    </row>
    <row r="36" spans="1:7" x14ac:dyDescent="0.25">
      <c r="A36" s="25"/>
      <c r="B36" s="32"/>
      <c r="C36" s="44" t="s">
        <v>49</v>
      </c>
      <c r="D36" s="43">
        <v>0.10589479491741562</v>
      </c>
      <c r="E36" s="25"/>
      <c r="F36" s="23"/>
    </row>
    <row r="37" spans="1:7" x14ac:dyDescent="0.25">
      <c r="A37" s="25"/>
      <c r="B37" s="32"/>
      <c r="C37" s="27" t="s">
        <v>30</v>
      </c>
      <c r="D37" s="28">
        <v>0.77349081192687053</v>
      </c>
      <c r="E37" s="25"/>
      <c r="F37" s="23"/>
    </row>
    <row r="38" spans="1:7" x14ac:dyDescent="0.25">
      <c r="A38" s="25"/>
      <c r="B38" s="32"/>
      <c r="C38" s="27" t="s">
        <v>5</v>
      </c>
      <c r="D38" s="28">
        <v>1</v>
      </c>
      <c r="E38" s="25"/>
      <c r="F38" s="23"/>
    </row>
    <row r="39" spans="1:7" x14ac:dyDescent="0.25">
      <c r="A39" s="25"/>
      <c r="B39" s="32"/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topLeftCell="C19" zoomScaleNormal="100" workbookViewId="0">
      <selection activeCell="G20" sqref="G20:G30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+D19/1000000</f>
        <v>284167</v>
      </c>
      <c r="E2" s="30">
        <f t="shared" ref="E2:H2" si="0">+E19/1000000</f>
        <v>0</v>
      </c>
      <c r="F2" s="30">
        <f t="shared" si="0"/>
        <v>284167</v>
      </c>
      <c r="G2" s="30">
        <f t="shared" si="0"/>
        <v>0</v>
      </c>
      <c r="H2" s="30">
        <f t="shared" si="0"/>
        <v>192554.91861399999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+D20/1000000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+D21/1000000</f>
        <v>0</v>
      </c>
      <c r="E4" s="30">
        <f t="shared" si="2"/>
        <v>0</v>
      </c>
      <c r="F4" s="30">
        <f t="shared" si="2"/>
        <v>0</v>
      </c>
      <c r="G4" s="30">
        <f t="shared" si="2"/>
        <v>80785.052818290002</v>
      </c>
      <c r="H4" s="30">
        <f t="shared" si="2"/>
        <v>-80785.052818290002</v>
      </c>
    </row>
    <row r="5" spans="1:9" ht="18" customHeight="1" thickBot="1" x14ac:dyDescent="0.3">
      <c r="A5" s="20" t="s">
        <v>31</v>
      </c>
      <c r="B5" s="21" t="s">
        <v>32</v>
      </c>
      <c r="C5" s="21" t="s">
        <v>3</v>
      </c>
      <c r="D5" s="30">
        <f t="shared" ref="D5:H5" si="3">+D22/1000000</f>
        <v>0</v>
      </c>
      <c r="E5" s="30">
        <f t="shared" si="3"/>
        <v>0</v>
      </c>
      <c r="F5" s="30">
        <f t="shared" si="3"/>
        <v>0</v>
      </c>
      <c r="G5" s="30">
        <f t="shared" si="3"/>
        <v>217.11997</v>
      </c>
      <c r="H5" s="30">
        <f t="shared" si="3"/>
        <v>-217.11997</v>
      </c>
    </row>
    <row r="6" spans="1:9" ht="18" customHeight="1" thickBot="1" x14ac:dyDescent="0.3">
      <c r="A6" s="20" t="s">
        <v>47</v>
      </c>
      <c r="B6" s="21" t="s">
        <v>49</v>
      </c>
      <c r="C6" s="21" t="s">
        <v>3</v>
      </c>
      <c r="D6" s="30">
        <f t="shared" ref="D6:H6" si="4">+D23/1000000</f>
        <v>0</v>
      </c>
      <c r="E6" s="30">
        <f t="shared" si="4"/>
        <v>0</v>
      </c>
      <c r="F6" s="30">
        <f t="shared" si="4"/>
        <v>0</v>
      </c>
      <c r="G6" s="30">
        <f t="shared" si="4"/>
        <v>11059.881343999999</v>
      </c>
      <c r="H6" s="30">
        <f t="shared" si="4"/>
        <v>-11059.881343999999</v>
      </c>
    </row>
    <row r="7" spans="1:9" ht="18" customHeight="1" thickBot="1" x14ac:dyDescent="0.3">
      <c r="A7" s="20" t="s">
        <v>48</v>
      </c>
      <c r="B7" s="21" t="s">
        <v>50</v>
      </c>
      <c r="C7" s="21" t="s">
        <v>3</v>
      </c>
      <c r="D7" s="30">
        <f t="shared" ref="D7:H7" si="5">+D24/1000000</f>
        <v>0</v>
      </c>
      <c r="E7" s="30">
        <f t="shared" si="5"/>
        <v>0</v>
      </c>
      <c r="F7" s="30">
        <f t="shared" si="5"/>
        <v>0</v>
      </c>
      <c r="G7" s="30">
        <f t="shared" si="5"/>
        <v>17.5560416</v>
      </c>
      <c r="H7" s="30">
        <f t="shared" si="5"/>
        <v>-17.5560416</v>
      </c>
    </row>
    <row r="8" spans="1:9" ht="18" customHeight="1" thickBot="1" x14ac:dyDescent="0.3">
      <c r="A8" s="20" t="s">
        <v>18</v>
      </c>
      <c r="B8" s="21" t="s">
        <v>19</v>
      </c>
      <c r="C8" s="21" t="s">
        <v>3</v>
      </c>
      <c r="D8" s="30">
        <f t="shared" ref="D8:H8" si="6">+D25/1000000</f>
        <v>0</v>
      </c>
      <c r="E8" s="30">
        <f t="shared" si="6"/>
        <v>0</v>
      </c>
      <c r="F8" s="30">
        <f t="shared" si="6"/>
        <v>0</v>
      </c>
      <c r="G8" s="30">
        <f t="shared" si="6"/>
        <v>16.432102570000001</v>
      </c>
      <c r="H8" s="30">
        <f t="shared" si="6"/>
        <v>-16.432102570000001</v>
      </c>
      <c r="I8" s="4"/>
    </row>
    <row r="9" spans="1:9" ht="18" customHeight="1" thickBot="1" x14ac:dyDescent="0.3">
      <c r="A9" s="20" t="s">
        <v>33</v>
      </c>
      <c r="B9" s="21" t="s">
        <v>11</v>
      </c>
      <c r="C9" s="21" t="s">
        <v>3</v>
      </c>
      <c r="D9" s="30">
        <f t="shared" ref="D9:H9" si="7">+D26/1000000</f>
        <v>0</v>
      </c>
      <c r="E9" s="30">
        <f t="shared" si="7"/>
        <v>0</v>
      </c>
      <c r="F9" s="30">
        <f t="shared" si="7"/>
        <v>0</v>
      </c>
      <c r="G9" s="30">
        <f t="shared" si="7"/>
        <v>43.081074220000005</v>
      </c>
      <c r="H9" s="30">
        <f t="shared" si="7"/>
        <v>-43.081074220000005</v>
      </c>
      <c r="I9" s="4"/>
    </row>
    <row r="10" spans="1:9" ht="18" customHeight="1" thickBot="1" x14ac:dyDescent="0.3">
      <c r="A10" s="20" t="s">
        <v>22</v>
      </c>
      <c r="B10" s="21" t="s">
        <v>34</v>
      </c>
      <c r="C10" s="21" t="s">
        <v>3</v>
      </c>
      <c r="D10" s="30">
        <f t="shared" ref="D10:H10" si="8">+D27/1000000</f>
        <v>0</v>
      </c>
      <c r="E10" s="30">
        <f t="shared" si="8"/>
        <v>0</v>
      </c>
      <c r="F10" s="30">
        <f t="shared" si="8"/>
        <v>0</v>
      </c>
      <c r="G10" s="30">
        <f t="shared" si="8"/>
        <v>841.80351790999998</v>
      </c>
      <c r="H10" s="30">
        <f t="shared" si="8"/>
        <v>-841.80351790999998</v>
      </c>
    </row>
    <row r="11" spans="1:9" ht="18" customHeight="1" thickBot="1" x14ac:dyDescent="0.3">
      <c r="A11" s="20" t="s">
        <v>20</v>
      </c>
      <c r="B11" s="21" t="s">
        <v>21</v>
      </c>
      <c r="C11" s="21" t="s">
        <v>3</v>
      </c>
      <c r="D11" s="30">
        <f t="shared" ref="D11:H11" si="9">+D28/1000000</f>
        <v>0</v>
      </c>
      <c r="E11" s="30">
        <f t="shared" si="9"/>
        <v>0</v>
      </c>
      <c r="F11" s="30">
        <f t="shared" si="9"/>
        <v>0</v>
      </c>
      <c r="G11" s="30">
        <f t="shared" si="9"/>
        <v>6.929716</v>
      </c>
      <c r="H11" s="30">
        <f t="shared" si="9"/>
        <v>-6.929716</v>
      </c>
    </row>
    <row r="12" spans="1:9" ht="18" customHeight="1" thickBot="1" x14ac:dyDescent="0.3">
      <c r="A12" s="20" t="s">
        <v>45</v>
      </c>
      <c r="B12" s="21" t="s">
        <v>46</v>
      </c>
      <c r="C12" s="21" t="s">
        <v>3</v>
      </c>
      <c r="D12" s="30">
        <f t="shared" ref="D12:H12" si="10">+D29/1000000</f>
        <v>0</v>
      </c>
      <c r="E12" s="30">
        <f t="shared" si="10"/>
        <v>0</v>
      </c>
      <c r="F12" s="30">
        <f t="shared" si="10"/>
        <v>0</v>
      </c>
      <c r="G12" s="30">
        <f t="shared" si="10"/>
        <v>0.79249099999999995</v>
      </c>
      <c r="H12" s="30">
        <f t="shared" si="10"/>
        <v>-0.79249099999999995</v>
      </c>
    </row>
    <row r="13" spans="1:9" ht="18" customHeight="1" thickBot="1" x14ac:dyDescent="0.3">
      <c r="A13" s="20" t="s">
        <v>23</v>
      </c>
      <c r="B13" s="21" t="s">
        <v>24</v>
      </c>
      <c r="C13" s="21" t="s">
        <v>3</v>
      </c>
      <c r="D13" s="30">
        <f t="shared" ref="D13:H13" si="11">+D30/1000000</f>
        <v>0</v>
      </c>
      <c r="E13" s="30">
        <f t="shared" si="11"/>
        <v>0</v>
      </c>
      <c r="F13" s="30">
        <f t="shared" si="11"/>
        <v>0</v>
      </c>
      <c r="G13" s="30">
        <f t="shared" si="11"/>
        <v>626.48452930999997</v>
      </c>
      <c r="H13" s="30">
        <f t="shared" si="11"/>
        <v>-626.48452930999997</v>
      </c>
    </row>
    <row r="14" spans="1:9" ht="18" customHeight="1" thickBot="1" x14ac:dyDescent="0.3">
      <c r="A14" s="20">
        <v>41</v>
      </c>
      <c r="B14" s="21" t="s">
        <v>35</v>
      </c>
      <c r="C14" s="21" t="s">
        <v>4</v>
      </c>
      <c r="D14" s="30">
        <f t="shared" ref="D14:H14" si="12">+D31/1000000</f>
        <v>1408.779</v>
      </c>
      <c r="E14" s="30">
        <f t="shared" si="12"/>
        <v>0</v>
      </c>
      <c r="F14" s="30">
        <f t="shared" si="12"/>
        <v>1408.779</v>
      </c>
      <c r="G14" s="30">
        <f t="shared" si="12"/>
        <v>882.52483400000006</v>
      </c>
      <c r="H14" s="30">
        <f t="shared" si="12"/>
        <v>526.25416600000005</v>
      </c>
    </row>
    <row r="15" spans="1:9" ht="18" customHeight="1" thickBot="1" x14ac:dyDescent="0.3">
      <c r="A15" s="20">
        <v>42</v>
      </c>
      <c r="B15" s="21" t="s">
        <v>8</v>
      </c>
      <c r="C15" s="21" t="s">
        <v>4</v>
      </c>
      <c r="D15" s="30">
        <f t="shared" ref="D15:H15" si="13">+D32/1000000</f>
        <v>969198.47086200002</v>
      </c>
      <c r="E15" s="30">
        <f t="shared" si="13"/>
        <v>0</v>
      </c>
      <c r="F15" s="30">
        <f t="shared" si="13"/>
        <v>969198.47086200002</v>
      </c>
      <c r="G15" s="30">
        <f t="shared" si="13"/>
        <v>349333.81159</v>
      </c>
      <c r="H15" s="30">
        <f t="shared" si="13"/>
        <v>619864.65927199996</v>
      </c>
    </row>
    <row r="16" spans="1:9" ht="20.100000000000001" customHeight="1" thickBot="1" x14ac:dyDescent="0.3">
      <c r="A16" s="20">
        <v>43</v>
      </c>
      <c r="B16" s="21" t="s">
        <v>9</v>
      </c>
      <c r="C16" s="21" t="s">
        <v>4</v>
      </c>
      <c r="D16" s="30">
        <f t="shared" ref="D16:G16" si="14">+D33/1000000</f>
        <v>4053517.0423050001</v>
      </c>
      <c r="E16" s="30">
        <f t="shared" si="14"/>
        <v>0</v>
      </c>
      <c r="F16" s="30">
        <f t="shared" si="14"/>
        <v>4053517.0423050001</v>
      </c>
      <c r="G16" s="30">
        <f t="shared" si="14"/>
        <v>126746.835055</v>
      </c>
      <c r="H16" s="30">
        <f>+H33/1000000</f>
        <v>3926770.20725</v>
      </c>
    </row>
    <row r="19" spans="1:8" ht="20.100000000000001" customHeight="1" x14ac:dyDescent="0.25">
      <c r="A19" s="1" t="s">
        <v>16</v>
      </c>
      <c r="B19" s="1" t="s">
        <v>17</v>
      </c>
      <c r="C19" s="1" t="s">
        <v>3</v>
      </c>
      <c r="D19" s="2">
        <v>284167000000</v>
      </c>
      <c r="E19" s="2">
        <v>0</v>
      </c>
      <c r="F19" s="2">
        <v>284167000000</v>
      </c>
      <c r="H19" s="29">
        <v>192554918614</v>
      </c>
    </row>
    <row r="20" spans="1:8" ht="20.100000000000001" customHeight="1" x14ac:dyDescent="0.25">
      <c r="A20" s="1" t="s">
        <v>27</v>
      </c>
      <c r="B20" s="1" t="s">
        <v>28</v>
      </c>
      <c r="C20" s="1" t="s">
        <v>3</v>
      </c>
      <c r="D20" s="2">
        <v>0</v>
      </c>
      <c r="E20" s="2">
        <v>0</v>
      </c>
      <c r="F20" s="2">
        <v>0</v>
      </c>
      <c r="G20" s="2">
        <v>10827028567.709999</v>
      </c>
      <c r="H20" s="29">
        <v>-10827028567.709999</v>
      </c>
    </row>
    <row r="21" spans="1:8" ht="20.100000000000001" customHeight="1" x14ac:dyDescent="0.25">
      <c r="A21" s="1" t="s">
        <v>29</v>
      </c>
      <c r="B21" s="1" t="s">
        <v>30</v>
      </c>
      <c r="C21" s="1" t="s">
        <v>3</v>
      </c>
      <c r="D21" s="2">
        <v>0</v>
      </c>
      <c r="E21" s="2">
        <v>0</v>
      </c>
      <c r="F21" s="2">
        <v>0</v>
      </c>
      <c r="G21" s="2">
        <v>80785052818.290009</v>
      </c>
      <c r="H21" s="29">
        <v>-80785052818.290009</v>
      </c>
    </row>
    <row r="22" spans="1:8" ht="20.100000000000001" customHeight="1" x14ac:dyDescent="0.25">
      <c r="A22" s="1" t="s">
        <v>31</v>
      </c>
      <c r="B22" s="1" t="s">
        <v>32</v>
      </c>
      <c r="C22" s="1" t="s">
        <v>3</v>
      </c>
      <c r="D22" s="2">
        <v>0</v>
      </c>
      <c r="E22" s="2">
        <v>0</v>
      </c>
      <c r="F22" s="2">
        <v>0</v>
      </c>
      <c r="G22" s="2">
        <v>217119970</v>
      </c>
      <c r="H22" s="29">
        <v>-217119970</v>
      </c>
    </row>
    <row r="23" spans="1:8" ht="20.100000000000001" customHeight="1" x14ac:dyDescent="0.25">
      <c r="A23" s="1" t="s">
        <v>47</v>
      </c>
      <c r="B23" s="1" t="s">
        <v>49</v>
      </c>
      <c r="C23" s="1" t="s">
        <v>3</v>
      </c>
      <c r="D23" s="2">
        <v>0</v>
      </c>
      <c r="E23" s="2">
        <v>0</v>
      </c>
      <c r="F23" s="2">
        <v>0</v>
      </c>
      <c r="G23" s="2">
        <v>11059881344</v>
      </c>
      <c r="H23" s="29">
        <v>-11059881344</v>
      </c>
    </row>
    <row r="24" spans="1:8" ht="20.100000000000001" customHeight="1" x14ac:dyDescent="0.25">
      <c r="A24" s="1" t="s">
        <v>48</v>
      </c>
      <c r="B24" s="1" t="s">
        <v>50</v>
      </c>
      <c r="C24" s="1" t="s">
        <v>3</v>
      </c>
      <c r="D24" s="2">
        <v>0</v>
      </c>
      <c r="E24" s="2">
        <v>0</v>
      </c>
      <c r="F24" s="2">
        <v>0</v>
      </c>
      <c r="G24" s="2">
        <v>17556041.600000001</v>
      </c>
      <c r="H24" s="29">
        <v>-17556041.600000001</v>
      </c>
    </row>
    <row r="25" spans="1:8" ht="20.100000000000001" customHeight="1" x14ac:dyDescent="0.25">
      <c r="A25" s="1" t="s">
        <v>18</v>
      </c>
      <c r="B25" s="1" t="s">
        <v>19</v>
      </c>
      <c r="C25" s="1" t="s">
        <v>3</v>
      </c>
      <c r="D25" s="2">
        <v>0</v>
      </c>
      <c r="E25" s="2">
        <v>0</v>
      </c>
      <c r="F25" s="2">
        <v>0</v>
      </c>
      <c r="G25" s="2">
        <v>16432102.57</v>
      </c>
      <c r="H25" s="29">
        <v>-16432102.57</v>
      </c>
    </row>
    <row r="26" spans="1:8" ht="20.100000000000001" customHeight="1" x14ac:dyDescent="0.25">
      <c r="A26" s="1" t="s">
        <v>33</v>
      </c>
      <c r="B26" s="1" t="s">
        <v>11</v>
      </c>
      <c r="C26" s="1" t="s">
        <v>3</v>
      </c>
      <c r="D26" s="2">
        <v>0</v>
      </c>
      <c r="E26" s="2">
        <v>0</v>
      </c>
      <c r="F26" s="2">
        <v>0</v>
      </c>
      <c r="G26" s="2">
        <v>43081074.220000006</v>
      </c>
      <c r="H26" s="29">
        <v>-43081074.220000006</v>
      </c>
    </row>
    <row r="27" spans="1:8" ht="20.100000000000001" customHeight="1" x14ac:dyDescent="0.25">
      <c r="A27" s="1" t="s">
        <v>22</v>
      </c>
      <c r="B27" s="1" t="s">
        <v>34</v>
      </c>
      <c r="C27" s="1" t="s">
        <v>3</v>
      </c>
      <c r="D27" s="2">
        <v>0</v>
      </c>
      <c r="E27" s="2">
        <v>0</v>
      </c>
      <c r="F27" s="2">
        <v>0</v>
      </c>
      <c r="G27" s="2">
        <v>841803517.90999997</v>
      </c>
      <c r="H27" s="29">
        <v>-841803517.90999997</v>
      </c>
    </row>
    <row r="28" spans="1:8" ht="20.100000000000001" customHeight="1" x14ac:dyDescent="0.25">
      <c r="A28" s="1" t="s">
        <v>20</v>
      </c>
      <c r="B28" s="1" t="s">
        <v>21</v>
      </c>
      <c r="C28" s="1" t="s">
        <v>3</v>
      </c>
      <c r="D28" s="2">
        <v>0</v>
      </c>
      <c r="E28" s="2">
        <v>0</v>
      </c>
      <c r="F28" s="2">
        <v>0</v>
      </c>
      <c r="G28" s="2">
        <v>6929716</v>
      </c>
      <c r="H28" s="29">
        <v>-6929716</v>
      </c>
    </row>
    <row r="29" spans="1:8" ht="20.100000000000001" customHeight="1" x14ac:dyDescent="0.25">
      <c r="A29" s="1" t="s">
        <v>45</v>
      </c>
      <c r="B29" s="1" t="s">
        <v>46</v>
      </c>
      <c r="C29" s="1" t="s">
        <v>3</v>
      </c>
      <c r="D29" s="2">
        <v>0</v>
      </c>
      <c r="E29" s="2">
        <v>0</v>
      </c>
      <c r="F29" s="2">
        <v>0</v>
      </c>
      <c r="G29" s="2">
        <v>792491</v>
      </c>
      <c r="H29" s="29">
        <v>-792491</v>
      </c>
    </row>
    <row r="30" spans="1:8" ht="20.100000000000001" customHeight="1" x14ac:dyDescent="0.25">
      <c r="A30" s="1" t="s">
        <v>23</v>
      </c>
      <c r="B30" s="1" t="s">
        <v>24</v>
      </c>
      <c r="C30" s="1" t="s">
        <v>3</v>
      </c>
      <c r="D30" s="2">
        <v>0</v>
      </c>
      <c r="E30" s="2">
        <v>0</v>
      </c>
      <c r="F30" s="2">
        <v>0</v>
      </c>
      <c r="G30" s="2">
        <v>626484529.30999994</v>
      </c>
      <c r="H30" s="29">
        <v>-626484529.30999994</v>
      </c>
    </row>
    <row r="31" spans="1:8" ht="20.100000000000001" customHeight="1" x14ac:dyDescent="0.25">
      <c r="A31" s="1">
        <v>41</v>
      </c>
      <c r="B31" s="1" t="s">
        <v>35</v>
      </c>
      <c r="C31" s="1" t="s">
        <v>4</v>
      </c>
      <c r="D31" s="2">
        <v>1408779000</v>
      </c>
      <c r="E31" s="2">
        <v>0</v>
      </c>
      <c r="F31" s="2">
        <v>1408779000</v>
      </c>
      <c r="G31" s="2">
        <v>882524834</v>
      </c>
      <c r="H31" s="29">
        <v>526254166</v>
      </c>
    </row>
    <row r="32" spans="1:8" ht="20.100000000000001" customHeight="1" x14ac:dyDescent="0.25">
      <c r="A32" s="1">
        <v>42</v>
      </c>
      <c r="B32" s="1" t="s">
        <v>8</v>
      </c>
      <c r="C32" s="1" t="s">
        <v>4</v>
      </c>
      <c r="D32" s="2">
        <v>969198470862</v>
      </c>
      <c r="E32" s="2">
        <v>0</v>
      </c>
      <c r="F32" s="2">
        <v>969198470862</v>
      </c>
      <c r="G32" s="2">
        <v>349333811590</v>
      </c>
      <c r="H32" s="29">
        <v>619864659272</v>
      </c>
    </row>
    <row r="33" spans="1:8" ht="20.100000000000001" customHeight="1" x14ac:dyDescent="0.25">
      <c r="A33" s="1">
        <v>43</v>
      </c>
      <c r="B33" s="1" t="s">
        <v>9</v>
      </c>
      <c r="C33" s="1" t="s">
        <v>4</v>
      </c>
      <c r="D33" s="2">
        <v>4053517042305</v>
      </c>
      <c r="E33" s="2">
        <v>0</v>
      </c>
      <c r="F33" s="2">
        <v>4053517042305</v>
      </c>
      <c r="G33" s="2">
        <v>126746835055</v>
      </c>
      <c r="H33" s="29">
        <v>3926770207250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5"/>
  <sheetViews>
    <sheetView workbookViewId="0">
      <selection activeCell="A13" sqref="A13"/>
    </sheetView>
  </sheetViews>
  <sheetFormatPr baseColWidth="10" defaultRowHeight="15" x14ac:dyDescent="0.25"/>
  <cols>
    <col min="1" max="1" width="98.140625" bestFit="1" customWidth="1"/>
    <col min="3" max="3" width="18.8554687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45">
        <v>10827028567.709999</v>
      </c>
    </row>
    <row r="3" spans="1:3" ht="15.75" thickBot="1" x14ac:dyDescent="0.3">
      <c r="A3" s="40" t="s">
        <v>30</v>
      </c>
      <c r="B3" s="40" t="s">
        <v>3</v>
      </c>
      <c r="C3" s="45">
        <v>80785052818.290009</v>
      </c>
    </row>
    <row r="4" spans="1:3" ht="15.75" thickBot="1" x14ac:dyDescent="0.3">
      <c r="A4" s="40" t="s">
        <v>32</v>
      </c>
      <c r="B4" s="40" t="s">
        <v>3</v>
      </c>
      <c r="C4" s="45">
        <v>217119970</v>
      </c>
    </row>
    <row r="5" spans="1:3" ht="15.75" thickBot="1" x14ac:dyDescent="0.3">
      <c r="A5" s="40" t="s">
        <v>49</v>
      </c>
      <c r="B5" s="40" t="s">
        <v>3</v>
      </c>
      <c r="C5" s="45">
        <v>11059881344</v>
      </c>
    </row>
    <row r="6" spans="1:3" ht="15.75" thickBot="1" x14ac:dyDescent="0.3">
      <c r="A6" s="40" t="s">
        <v>50</v>
      </c>
      <c r="B6" s="40" t="s">
        <v>3</v>
      </c>
      <c r="C6" s="45">
        <v>17556041.600000001</v>
      </c>
    </row>
    <row r="7" spans="1:3" ht="15.75" thickBot="1" x14ac:dyDescent="0.3">
      <c r="A7" s="40" t="s">
        <v>19</v>
      </c>
      <c r="B7" s="40" t="s">
        <v>3</v>
      </c>
      <c r="C7" s="45">
        <v>16432102.57</v>
      </c>
    </row>
    <row r="8" spans="1:3" ht="15.75" thickBot="1" x14ac:dyDescent="0.3">
      <c r="A8" s="40" t="s">
        <v>11</v>
      </c>
      <c r="B8" s="40" t="s">
        <v>3</v>
      </c>
      <c r="C8" s="45">
        <v>43081074.220000006</v>
      </c>
    </row>
    <row r="9" spans="1:3" ht="15.75" thickBot="1" x14ac:dyDescent="0.3">
      <c r="A9" s="40" t="s">
        <v>34</v>
      </c>
      <c r="B9" s="40" t="s">
        <v>3</v>
      </c>
      <c r="C9" s="45">
        <v>841803517.90999997</v>
      </c>
    </row>
    <row r="10" spans="1:3" ht="15.75" thickBot="1" x14ac:dyDescent="0.3">
      <c r="A10" s="40" t="s">
        <v>21</v>
      </c>
      <c r="B10" s="40" t="s">
        <v>3</v>
      </c>
      <c r="C10" s="45">
        <v>6929716</v>
      </c>
    </row>
    <row r="11" spans="1:3" ht="15.75" thickBot="1" x14ac:dyDescent="0.3">
      <c r="A11" s="40" t="s">
        <v>46</v>
      </c>
      <c r="B11" s="40" t="s">
        <v>3</v>
      </c>
      <c r="C11" s="45">
        <v>792491</v>
      </c>
    </row>
    <row r="12" spans="1:3" ht="15.75" thickBot="1" x14ac:dyDescent="0.3">
      <c r="A12" s="40" t="s">
        <v>24</v>
      </c>
      <c r="B12" s="40" t="s">
        <v>3</v>
      </c>
      <c r="C12" s="45">
        <v>626484529.30999994</v>
      </c>
    </row>
    <row r="13" spans="1:3" ht="15.75" thickBot="1" x14ac:dyDescent="0.3">
      <c r="A13" s="40" t="s">
        <v>35</v>
      </c>
      <c r="B13" s="40" t="s">
        <v>4</v>
      </c>
      <c r="C13" s="45">
        <v>882524834</v>
      </c>
    </row>
    <row r="14" spans="1:3" ht="15.75" thickBot="1" x14ac:dyDescent="0.3">
      <c r="A14" s="40" t="s">
        <v>8</v>
      </c>
      <c r="B14" s="40" t="s">
        <v>4</v>
      </c>
      <c r="C14" s="45">
        <v>349333811590</v>
      </c>
    </row>
    <row r="15" spans="1:3" ht="15.75" thickBot="1" x14ac:dyDescent="0.3">
      <c r="A15" s="40" t="s">
        <v>9</v>
      </c>
      <c r="B15" s="40" t="s">
        <v>4</v>
      </c>
      <c r="C15" s="45">
        <v>126746835055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104442.16217260998</v>
      </c>
      <c r="E7" s="13">
        <f>+GETPIVOTDATA("Suma de 
RECAUDO EN EFECTIVO 
",$B$6,"Aportes","Propios")/GETPIVOTDATA("Suma de 
AFORO VIGENTE
",$B$6,"Aportes","Propios")</f>
        <v>0.36753796947784217</v>
      </c>
    </row>
    <row r="8" spans="2:5" x14ac:dyDescent="0.25">
      <c r="B8" s="6" t="s">
        <v>5</v>
      </c>
      <c r="C8" s="31">
        <v>284167</v>
      </c>
      <c r="D8" s="31">
        <v>104442.16217260998</v>
      </c>
      <c r="E8" s="14">
        <f>+GETPIVOTDATA("Suma de 
RECAUDO EN EFECTIVO 
",$B$6)/GETPIVOTDATA("Suma de 
AFORO VIGENTE
",$B$6)</f>
        <v>0.36753796947784217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jun</vt:lpstr>
      <vt:lpstr>Recuado</vt:lpstr>
      <vt:lpstr>Aforo Vs Recaudo Rec Propios</vt:lpstr>
      <vt:lpstr>jun!Área_de_impresión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2021-07-29T16:26:58Z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