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Ene/"/>
    </mc:Choice>
  </mc:AlternateContent>
  <xr:revisionPtr revIDLastSave="10" documentId="11_B31576C9886CFFFD6A6777416A693588099CFB62" xr6:coauthVersionLast="46" xr6:coauthVersionMax="46" xr10:uidLastSave="{0540C655-B1E0-43DA-ABCA-11D6B5F40809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ENE" sheetId="1" state="hidden" r:id="rId4"/>
    <sheet name="Recuado" sheetId="7" state="hidden" r:id="rId5"/>
    <sheet name="Aforo Vs Recaudo Rec Propios" sheetId="3" r:id="rId6"/>
  </sheets>
  <definedNames>
    <definedName name="_xlnm.Print_Area" localSheetId="3">ENE!$A$1:$G$11</definedName>
  </definedNames>
  <calcPr calcId="191029"/>
  <pivotCaches>
    <pivotCache cacheId="18" r:id="rId7"/>
    <pivotCache cacheId="19" r:id="rId8"/>
    <pivotCache cacheId="24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<sst xmlns="http://schemas.openxmlformats.org/spreadsheetml/2006/main" count="108" uniqueCount="45">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</sst>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9" fontId="8" fillId="2" borderId="3" xfId="0" applyNumberFormat="1" applyFont="1" applyFill="1" applyBorder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19"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Ene Ingresos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Ene Ingresos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'Recaudo Recursos Propios'!$C$27:$C$35</c:f>
              <c:strCache>
                <c:ptCount val="8"/>
                <c:pt idx="0">
                  <c:v>RECUPERACIONES</c:v>
                </c:pt>
                <c:pt idx="1">
                  <c:v>INTERESES SOBRE DEPOSITOS EN INSTITUCIONES FINANCIERAS</c:v>
                </c:pt>
                <c:pt idx="2">
                  <c:v>REINTEGROS INCAPACIDADES</c:v>
                </c:pt>
                <c:pt idx="3">
                  <c:v>RENDIMIENTOS RECURSOS ENTREGADOS EN ADMINISTRACION</c:v>
                </c:pt>
                <c:pt idx="4">
                  <c:v>SERVICIOS DE ARRENDAMIENTO SIN OPCION DE COMPRA DE OTROS BIENES</c:v>
                </c:pt>
                <c:pt idx="5">
                  <c:v>RENDIMIENTOS RECURSOS ENTREGADOS POR LA ENTIDAD CONCEDENTE EN LOS PATRIMONIOS AUTÓNOMOS</c:v>
                </c:pt>
                <c:pt idx="6">
                  <c:v>PEAJES</c:v>
                </c:pt>
                <c:pt idx="7">
                  <c:v>TASA POR EL USO DE LA INFRAESTRUCTURA DE TRANSPORTE</c:v>
                </c:pt>
              </c:strCache>
            </c:strRef>
          </c:cat>
          <c:val>
            <c:numRef>
              <c:f>'Recaudo Recursos Propios'!$D$27:$D$35</c:f>
              <c:numCache>
                <c:formatCode>0.00%</c:formatCode>
                <c:ptCount val="8"/>
                <c:pt idx="0">
                  <c:v>2.1824814085010213E-10</c:v>
                </c:pt>
                <c:pt idx="1">
                  <c:v>1.0385933628547574E-4</c:v>
                </c:pt>
                <c:pt idx="2">
                  <c:v>1.8338680222369167E-4</c:v>
                </c:pt>
                <c:pt idx="3">
                  <c:v>2.6096127364597679E-4</c:v>
                </c:pt>
                <c:pt idx="4">
                  <c:v>2.1721272810248378E-3</c:v>
                </c:pt>
                <c:pt idx="5">
                  <c:v>2.1758113603203455E-2</c:v>
                </c:pt>
                <c:pt idx="6">
                  <c:v>0.44500543424362543</c:v>
                </c:pt>
                <c:pt idx="7">
                  <c:v>0.53051611724174286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Ene Ingresos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24330.104161790005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enero 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enero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245936</xdr:colOff>
      <xdr:row>19</xdr:row>
      <xdr:rowOff>0</xdr:rowOff>
    </xdr:from>
    <xdr:to>
      <xdr:col>5</xdr:col>
      <xdr:colOff>60157</xdr:colOff>
      <xdr:row>41</xdr:row>
      <xdr:rowOff>90238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enero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enero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9%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7.733743865741" createdVersion="6" refreshedVersion="7" minRefreshableVersion="3" recordCount="12" xr:uid="{00000000-000A-0000-FFFF-FFFF10000000}">
  <cacheSource type="worksheet">
    <worksheetSource ref="A1:G13" sheet="ENE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 count="20">
        <s v="TASAS Y DERECHOS ADMINISTRATIVOS"/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  <s v="FUNCIONAMIENTO"/>
        <s v="DEUDA"/>
        <s v="INVERSIÓN"/>
        <s v="RENDIMIENTOS RECURSOS ENTREGADOS POR LA ENTIDAD CONCEDENTE EN LOS PATRIMONIOS AUTONOMOS" u="1"/>
        <s v="REINTEGROS GASTOS DE FUNCIONAMIENTO" u="1"/>
        <s v="INDEMNIZACIONES RELACIONADAS CON SEGUROS NO DE VIDA" u="1"/>
        <s v="MULTAS Y SANCIONES" u="1"/>
        <s v="REINTEGROS GASTOS DE INVERSION" u="1"/>
        <s v="SENTENCIAS Y CONCILIACIONES" u="1"/>
        <s v="VENTA DE BIENES Y SERVICIOS" u="1"/>
        <s v="TRANSFERENCIAS DE OTRAS UNIDADES DE GOBIERNO" u="1"/>
      </sharedItems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118076.598129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7.73849340278" createdVersion="7" refreshedVersion="7" minRefreshableVersion="3" recordCount="11" xr:uid="{EFA47B41-EC20-47EC-8100-A03536C02492}">
  <cacheSource type="worksheet">
    <worksheetSource ref="A1:C12" sheet="Recuado"/>
  </cacheSource>
  <cacheFields count="3">
    <cacheField name="CONCEPTO INGRESO" numFmtId="0">
      <sharedItems count="11"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0" maxValue="118076.598129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4688935185" createdVersion="7" refreshedVersion="7" minRefreshableVersion="3" recordCount="9" xr:uid="{6E44326E-B13E-4233-8F24-139DE02D3685}">
  <cacheSource type="worksheet">
    <worksheetSource ref="B1:H10" sheet="ENE"/>
  </cacheSource>
  <cacheFields count="7">
    <cacheField name="CONCEPTO INGRESO" numFmtId="0">
      <sharedItems count="9">
        <s v="TASAS Y DERECHOS ADMINISTRATIVOS"/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tring="0" containsBlank="1" containsNumber="1" minValue="5.31E-6" maxValue="12907.512392000001"/>
    </cacheField>
    <cacheField name="_x000a_SALDO DE AFORO POR RECAUDAR_x000a_" numFmtId="164">
      <sharedItems containsSemiMixedTypes="0" containsString="0" containsNumber="1" minValue="-12907.512392000001" maxValue="260432.45904029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x v="0"/>
    <x v="0"/>
    <n v="284167"/>
    <n v="0"/>
    <n v="284167"/>
    <n v="23734.540959710001"/>
  </r>
  <r>
    <s v="3-1-01-1-02-2-33"/>
    <x v="1"/>
    <x v="0"/>
    <n v="0"/>
    <n v="0"/>
    <n v="0"/>
    <n v="10827.028567709998"/>
  </r>
  <r>
    <s v="3-1-01-1-02-2-66"/>
    <x v="2"/>
    <x v="0"/>
    <n v="0"/>
    <n v="0"/>
    <n v="0"/>
    <n v="12907.512392000001"/>
  </r>
  <r>
    <s v="3-1-01-1-02-5-02-07-3-2"/>
    <x v="3"/>
    <x v="0"/>
    <n v="0"/>
    <n v="0"/>
    <n v="0"/>
    <n v="52.848083000000003"/>
  </r>
  <r>
    <s v="3-1-01-2-05-1-02-01"/>
    <x v="4"/>
    <x v="0"/>
    <n v="0"/>
    <n v="0"/>
    <n v="0"/>
    <n v="2.5269084700000004"/>
  </r>
  <r>
    <s v="3-1-01-2-05-1-02-04"/>
    <x v="5"/>
    <x v="0"/>
    <n v="0"/>
    <n v="0"/>
    <n v="0"/>
    <n v="6.3492149699999993"/>
  </r>
  <r>
    <s v="3-1-01-2-05-3-05"/>
    <x v="6"/>
    <x v="0"/>
    <n v="0"/>
    <n v="0"/>
    <n v="0"/>
    <n v="529.37717033000001"/>
  </r>
  <r>
    <s v="3-1-01-2-13-1-01"/>
    <x v="7"/>
    <x v="0"/>
    <n v="0"/>
    <n v="0"/>
    <n v="0"/>
    <n v="4.4618200000000003"/>
  </r>
  <r>
    <s v="3-1-01-2-13-2-02"/>
    <x v="8"/>
    <x v="0"/>
    <n v="0"/>
    <n v="0"/>
    <n v="0"/>
    <n v="5.31E-6"/>
  </r>
  <r>
    <n v="41"/>
    <x v="9"/>
    <x v="1"/>
    <n v="1408.779"/>
    <n v="0"/>
    <n v="1408.779"/>
    <n v="0"/>
  </r>
  <r>
    <n v="42"/>
    <x v="10"/>
    <x v="1"/>
    <n v="969198.47086200002"/>
    <n v="0"/>
    <n v="969198.47086200002"/>
    <n v="0"/>
  </r>
  <r>
    <n v="43"/>
    <x v="11"/>
    <x v="1"/>
    <n v="4053517.0423050001"/>
    <n v="0"/>
    <n v="4053517.0423050001"/>
    <n v="118076.598129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10827.028567709998"/>
  </r>
  <r>
    <x v="1"/>
    <x v="0"/>
    <n v="12907.512392000001"/>
  </r>
  <r>
    <x v="2"/>
    <x v="0"/>
    <n v="52.848083000000003"/>
  </r>
  <r>
    <x v="3"/>
    <x v="0"/>
    <n v="2.5269084700000004"/>
  </r>
  <r>
    <x v="4"/>
    <x v="0"/>
    <n v="6.3492149699999993"/>
  </r>
  <r>
    <x v="5"/>
    <x v="0"/>
    <n v="529.37717033000001"/>
  </r>
  <r>
    <x v="6"/>
    <x v="0"/>
    <n v="4.4618200000000003"/>
  </r>
  <r>
    <x v="7"/>
    <x v="0"/>
    <n v="5.31E-6"/>
  </r>
  <r>
    <x v="8"/>
    <x v="1"/>
    <n v="0"/>
  </r>
  <r>
    <x v="9"/>
    <x v="1"/>
    <n v="0"/>
  </r>
  <r>
    <x v="10"/>
    <x v="1"/>
    <n v="118076.59812900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284167"/>
    <n v="0"/>
    <n v="284167"/>
    <m/>
    <n v="260432.45904029001"/>
  </r>
  <r>
    <x v="1"/>
    <x v="0"/>
    <n v="0"/>
    <n v="0"/>
    <n v="0"/>
    <n v="10827.028567709998"/>
    <n v="-10827.028567709998"/>
  </r>
  <r>
    <x v="2"/>
    <x v="0"/>
    <n v="0"/>
    <n v="0"/>
    <n v="0"/>
    <n v="12907.512392000001"/>
    <n v="-12907.512392000001"/>
  </r>
  <r>
    <x v="3"/>
    <x v="0"/>
    <n v="0"/>
    <n v="0"/>
    <n v="0"/>
    <n v="52.848083000000003"/>
    <n v="-52.848083000000003"/>
  </r>
  <r>
    <x v="4"/>
    <x v="0"/>
    <n v="0"/>
    <n v="0"/>
    <n v="0"/>
    <n v="2.5269084700000004"/>
    <n v="-2.5269084700000004"/>
  </r>
  <r>
    <x v="5"/>
    <x v="0"/>
    <n v="0"/>
    <n v="0"/>
    <n v="0"/>
    <n v="6.3492149699999993"/>
    <n v="-6.3492149699999993"/>
  </r>
  <r>
    <x v="6"/>
    <x v="0"/>
    <n v="0"/>
    <n v="0"/>
    <n v="0"/>
    <n v="529.37717033000001"/>
    <n v="-529.37717033000001"/>
  </r>
  <r>
    <x v="7"/>
    <x v="0"/>
    <n v="0"/>
    <n v="0"/>
    <n v="0"/>
    <n v="4.4618200000000003"/>
    <n v="-4.4618200000000003"/>
  </r>
  <r>
    <x v="8"/>
    <x v="0"/>
    <n v="0"/>
    <n v="0"/>
    <n v="0"/>
    <n v="5.31E-6"/>
    <n v="-5.31E-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18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1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17" firstHeaderRow="0" firstDataRow="1" firstDataCol="1" rowPageCount="1" colPageCount="1"/>
  <pivotFields count="3">
    <pivotField axis="axisRow" showAll="0" sortType="descending">
      <items count="12">
        <item x="9"/>
        <item x="8"/>
        <item x="3"/>
        <item x="10"/>
        <item x="0"/>
        <item x="7"/>
        <item x="6"/>
        <item x="4"/>
        <item x="5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9">
    <i>
      <x v="10"/>
    </i>
    <i>
      <x v="4"/>
    </i>
    <i>
      <x v="8"/>
    </i>
    <i>
      <x v="9"/>
    </i>
    <i>
      <x v="7"/>
    </i>
    <i>
      <x v="6"/>
    </i>
    <i>
      <x v="2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4">
    <format dxfId="7">
      <pivotArea outline="0" collapsedLevelsAreSubtotals="1" fieldPosition="0"/>
    </format>
    <format dxfId="6">
      <pivotArea collapsedLevelsAreSubtotals="1" fieldPosition="0">
        <references count="1">
          <reference field="0" count="1">
            <x v="6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  <format dxfId="4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1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5" firstHeaderRow="1" firstDataRow="1" firstDataCol="1" rowPageCount="1" colPageCount="1"/>
  <pivotFields count="3">
    <pivotField axis="axisRow" showAll="0" sortType="ascending">
      <items count="12">
        <item x="6"/>
        <item x="4"/>
        <item x="3"/>
        <item x="7"/>
        <item x="0"/>
        <item x="1"/>
        <item x="2"/>
        <item x="5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9">
    <i>
      <x v="3"/>
    </i>
    <i>
      <x v="2"/>
    </i>
    <i>
      <x/>
    </i>
    <i>
      <x v="1"/>
    </i>
    <i>
      <x v="6"/>
    </i>
    <i>
      <x v="7"/>
    </i>
    <i>
      <x v="4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7">
      <pivotArea outline="0" collapsedLevelsAreSubtotals="1" fieldPosition="0"/>
    </format>
    <format dxfId="116">
      <pivotArea collapsedLevelsAreSubtotals="1" fieldPosition="0">
        <references count="1">
          <reference field="0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0" type="button" dataOnly="0" labelOnly="1" outline="0" axis="axisRow" fieldPosition="0"/>
    </format>
    <format dxfId="11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0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fieldPosition="0">
        <references count="1">
          <reference field="0" count="0"/>
        </references>
      </pivotArea>
    </format>
    <format dxfId="57">
      <pivotArea dataOnly="0" labelOnly="1" grandRow="1" outline="0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0" type="button" dataOnly="0" labelOnly="1" outline="0" axis="axisRow" fieldPosition="0"/>
    </format>
    <format dxfId="46">
      <pivotArea dataOnly="0" labelOnly="1" outline="0" axis="axisValues" fieldPosition="0"/>
    </format>
    <format dxfId="45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labelOnly="1" grandRow="1" outline="0" fieldPosition="0"/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collapsedLevelsAreSubtotals="1" fieldPosition="0">
        <references count="1">
          <reference field="0" count="0"/>
        </references>
      </pivotArea>
    </format>
    <format dxfId="12">
      <pivotArea dataOnly="0" labelOnly="1" fieldPosition="0">
        <references count="1">
          <reference field="0" count="0"/>
        </references>
      </pivotArea>
    </format>
    <format dxfId="11">
      <pivotArea collapsedLevelsAreSubtotals="1" fieldPosition="0">
        <references count="1">
          <reference field="0" count="0"/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8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2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0">
        <item x="5"/>
        <item x="0"/>
        <item x="4"/>
        <item x="7"/>
        <item x="8"/>
        <item x="1"/>
        <item x="2"/>
        <item x="3"/>
        <item x="6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3">
      <pivotArea collapsedLevelsAreSubtotals="1" fieldPosition="0">
        <references count="1">
          <reference field="1" count="0"/>
        </references>
      </pivotArea>
    </format>
    <format dxfId="2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/>
  </sheetViews>
  <sheetFormatPr baseColWidth="10" defaultRowHeight="15" x14ac:dyDescent="0.25"/>
  <cols>
    <col min="3" max="3" width="54.140625" customWidth="1"/>
    <col min="4" max="4" width="32.7109375" bestFit="1" customWidth="1"/>
    <col min="5" max="5" width="33.710937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43</v>
      </c>
      <c r="E8" t="s">
        <v>44</v>
      </c>
    </row>
    <row r="9" spans="3:5" x14ac:dyDescent="0.25">
      <c r="C9" s="6" t="s">
        <v>30</v>
      </c>
      <c r="D9" s="38">
        <v>12907.512392000001</v>
      </c>
      <c r="E9" s="10">
        <v>0.53051611724174297</v>
      </c>
    </row>
    <row r="10" spans="3:5" x14ac:dyDescent="0.25">
      <c r="C10" s="6" t="s">
        <v>28</v>
      </c>
      <c r="D10" s="38">
        <v>10827.028567709998</v>
      </c>
      <c r="E10" s="10">
        <v>0.44500543424362554</v>
      </c>
    </row>
    <row r="11" spans="3:5" x14ac:dyDescent="0.25">
      <c r="C11" s="6" t="s">
        <v>34</v>
      </c>
      <c r="D11" s="38">
        <v>529.37717033000001</v>
      </c>
      <c r="E11" s="10">
        <v>2.1758113603203458E-2</v>
      </c>
    </row>
    <row r="12" spans="3:5" x14ac:dyDescent="0.25">
      <c r="C12" s="6" t="s">
        <v>32</v>
      </c>
      <c r="D12" s="38">
        <v>52.848083000000003</v>
      </c>
      <c r="E12" s="10">
        <v>2.1721272810248382E-3</v>
      </c>
    </row>
    <row r="13" spans="3:5" x14ac:dyDescent="0.25">
      <c r="C13" s="6" t="s">
        <v>11</v>
      </c>
      <c r="D13" s="38">
        <v>6.3492149699999993</v>
      </c>
      <c r="E13" s="10">
        <v>2.6096127364597685E-4</v>
      </c>
    </row>
    <row r="14" spans="3:5" x14ac:dyDescent="0.25">
      <c r="C14" s="6" t="s">
        <v>21</v>
      </c>
      <c r="D14" s="9">
        <v>4.4618200000000003</v>
      </c>
      <c r="E14" s="10">
        <v>1.833868022236917E-4</v>
      </c>
    </row>
    <row r="15" spans="3:5" x14ac:dyDescent="0.25">
      <c r="C15" s="6" t="s">
        <v>19</v>
      </c>
      <c r="D15" s="38">
        <v>2.5269084700000004</v>
      </c>
      <c r="E15" s="10">
        <v>1.0385933628547575E-4</v>
      </c>
    </row>
    <row r="16" spans="3:5" x14ac:dyDescent="0.25">
      <c r="C16" s="6" t="s">
        <v>24</v>
      </c>
      <c r="D16" s="38">
        <v>5.31E-6</v>
      </c>
      <c r="E16" s="10">
        <v>2.1824814085010216E-10</v>
      </c>
    </row>
    <row r="17" spans="1:6" x14ac:dyDescent="0.25">
      <c r="C17" s="6" t="s">
        <v>5</v>
      </c>
      <c r="D17" s="38">
        <v>24330.104161789997</v>
      </c>
      <c r="E17" s="10">
        <v>1</v>
      </c>
    </row>
    <row r="20" spans="1:6" x14ac:dyDescent="0.25">
      <c r="A20" s="22"/>
      <c r="B20" s="33"/>
      <c r="C20" s="33"/>
      <c r="D20" s="33"/>
      <c r="E20" s="22"/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27" t="s">
        <v>24</v>
      </c>
      <c r="D27" s="28">
        <v>2.1824814085010213E-10</v>
      </c>
      <c r="E27" s="25"/>
      <c r="F27" s="23"/>
    </row>
    <row r="28" spans="1:6" x14ac:dyDescent="0.25">
      <c r="A28" s="25"/>
      <c r="B28" s="32"/>
      <c r="C28" s="27" t="s">
        <v>19</v>
      </c>
      <c r="D28" s="28">
        <v>1.0385933628547574E-4</v>
      </c>
      <c r="E28" s="25"/>
      <c r="F28" s="23"/>
    </row>
    <row r="29" spans="1:6" x14ac:dyDescent="0.25">
      <c r="A29" s="25"/>
      <c r="B29" s="32"/>
      <c r="C29" s="27" t="s">
        <v>21</v>
      </c>
      <c r="D29" s="28">
        <v>1.8338680222369167E-4</v>
      </c>
      <c r="E29" s="25"/>
      <c r="F29" s="23"/>
    </row>
    <row r="30" spans="1:6" x14ac:dyDescent="0.25">
      <c r="A30" s="25"/>
      <c r="B30" s="32"/>
      <c r="C30" s="27" t="s">
        <v>11</v>
      </c>
      <c r="D30" s="28">
        <v>2.6096127364597679E-4</v>
      </c>
      <c r="E30" s="25"/>
      <c r="F30" s="23"/>
    </row>
    <row r="31" spans="1:6" x14ac:dyDescent="0.25">
      <c r="A31" s="25"/>
      <c r="B31" s="32"/>
      <c r="C31" s="27" t="s">
        <v>32</v>
      </c>
      <c r="D31" s="28">
        <v>2.1721272810248378E-3</v>
      </c>
      <c r="E31" s="25"/>
      <c r="F31" s="23"/>
    </row>
    <row r="32" spans="1:6" x14ac:dyDescent="0.25">
      <c r="A32" s="25"/>
      <c r="B32" s="32"/>
      <c r="C32" s="27" t="s">
        <v>34</v>
      </c>
      <c r="D32" s="28">
        <v>2.1758113603203455E-2</v>
      </c>
      <c r="E32" s="25"/>
      <c r="F32" s="23"/>
    </row>
    <row r="33" spans="1:7" x14ac:dyDescent="0.25">
      <c r="A33" s="25"/>
      <c r="B33" s="32"/>
      <c r="C33" s="27" t="s">
        <v>28</v>
      </c>
      <c r="D33" s="28">
        <v>0.44500543424362543</v>
      </c>
      <c r="E33" s="25"/>
      <c r="F33" s="23"/>
    </row>
    <row r="34" spans="1:7" x14ac:dyDescent="0.25">
      <c r="A34" s="25"/>
      <c r="B34" s="32"/>
      <c r="C34" s="27" t="s">
        <v>30</v>
      </c>
      <c r="D34" s="28">
        <v>0.53051611724174286</v>
      </c>
      <c r="E34" s="25"/>
      <c r="F34" s="23"/>
    </row>
    <row r="35" spans="1:7" x14ac:dyDescent="0.25">
      <c r="A35" s="25"/>
      <c r="B35" s="32"/>
      <c r="C35" s="27" t="s">
        <v>5</v>
      </c>
      <c r="D35" s="28">
        <v>1</v>
      </c>
      <c r="E35" s="25"/>
      <c r="F35" s="23"/>
    </row>
    <row r="36" spans="1:7" x14ac:dyDescent="0.25">
      <c r="A36" s="25"/>
      <c r="B36" s="32"/>
      <c r="E36" s="25"/>
      <c r="F36" s="23"/>
    </row>
    <row r="37" spans="1:7" x14ac:dyDescent="0.25">
      <c r="A37" s="25"/>
      <c r="B37" s="32"/>
      <c r="E37" s="25"/>
      <c r="F37" s="23"/>
    </row>
    <row r="38" spans="1:7" x14ac:dyDescent="0.25">
      <c r="A38" s="25"/>
      <c r="B38" s="32"/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"/>
  <sheetViews>
    <sheetView topLeftCell="B1" zoomScaleNormal="100" workbookViewId="0">
      <selection activeCell="G2" sqref="G2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v>284167</v>
      </c>
      <c r="E2" s="30">
        <v>0</v>
      </c>
      <c r="F2" s="30">
        <v>284167</v>
      </c>
      <c r="G2" s="30"/>
      <c r="H2" s="30">
        <v>260432.45904029001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v>0</v>
      </c>
      <c r="E3" s="30">
        <v>0</v>
      </c>
      <c r="F3" s="30">
        <v>0</v>
      </c>
      <c r="G3" s="30">
        <v>10827.028567709998</v>
      </c>
      <c r="H3" s="30"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v>0</v>
      </c>
      <c r="E4" s="30">
        <v>0</v>
      </c>
      <c r="F4" s="30">
        <v>0</v>
      </c>
      <c r="G4" s="30">
        <v>12907.512392000001</v>
      </c>
      <c r="H4" s="30">
        <v>-12907.512392000001</v>
      </c>
    </row>
    <row r="5" spans="1:9" ht="18" customHeight="1" thickBot="1" x14ac:dyDescent="0.3">
      <c r="A5" s="20" t="s">
        <v>31</v>
      </c>
      <c r="B5" s="21" t="s">
        <v>32</v>
      </c>
      <c r="C5" s="21" t="s">
        <v>3</v>
      </c>
      <c r="D5" s="30">
        <v>0</v>
      </c>
      <c r="E5" s="30">
        <v>0</v>
      </c>
      <c r="F5" s="30">
        <v>0</v>
      </c>
      <c r="G5" s="30">
        <v>52.848083000000003</v>
      </c>
      <c r="H5" s="30">
        <v>-52.848083000000003</v>
      </c>
    </row>
    <row r="6" spans="1:9" ht="18" customHeight="1" thickBot="1" x14ac:dyDescent="0.3">
      <c r="A6" s="20" t="s">
        <v>18</v>
      </c>
      <c r="B6" s="21" t="s">
        <v>19</v>
      </c>
      <c r="C6" s="21" t="s">
        <v>3</v>
      </c>
      <c r="D6" s="30">
        <v>0</v>
      </c>
      <c r="E6" s="30">
        <v>0</v>
      </c>
      <c r="F6" s="30">
        <v>0</v>
      </c>
      <c r="G6" s="30">
        <v>2.5269084700000004</v>
      </c>
      <c r="H6" s="30">
        <v>-2.5269084700000004</v>
      </c>
      <c r="I6" s="4"/>
    </row>
    <row r="7" spans="1:9" ht="18" customHeight="1" thickBot="1" x14ac:dyDescent="0.3">
      <c r="A7" s="20" t="s">
        <v>33</v>
      </c>
      <c r="B7" s="21" t="s">
        <v>11</v>
      </c>
      <c r="C7" s="21" t="s">
        <v>3</v>
      </c>
      <c r="D7" s="30">
        <v>0</v>
      </c>
      <c r="E7" s="30">
        <v>0</v>
      </c>
      <c r="F7" s="30">
        <v>0</v>
      </c>
      <c r="G7" s="30">
        <v>6.3492149699999993</v>
      </c>
      <c r="H7" s="30">
        <v>-6.3492149699999993</v>
      </c>
      <c r="I7" s="4"/>
    </row>
    <row r="8" spans="1:9" ht="18" customHeight="1" thickBot="1" x14ac:dyDescent="0.3">
      <c r="A8" s="20" t="s">
        <v>22</v>
      </c>
      <c r="B8" s="21" t="s">
        <v>34</v>
      </c>
      <c r="C8" s="21" t="s">
        <v>3</v>
      </c>
      <c r="D8" s="30">
        <v>0</v>
      </c>
      <c r="E8" s="30">
        <v>0</v>
      </c>
      <c r="F8" s="30">
        <v>0</v>
      </c>
      <c r="G8" s="30">
        <v>529.37717033000001</v>
      </c>
      <c r="H8" s="30">
        <v>-529.37717033000001</v>
      </c>
    </row>
    <row r="9" spans="1:9" ht="18" customHeight="1" thickBot="1" x14ac:dyDescent="0.3">
      <c r="A9" s="20" t="s">
        <v>20</v>
      </c>
      <c r="B9" s="21" t="s">
        <v>21</v>
      </c>
      <c r="C9" s="21" t="s">
        <v>3</v>
      </c>
      <c r="D9" s="30">
        <v>0</v>
      </c>
      <c r="E9" s="30">
        <v>0</v>
      </c>
      <c r="F9" s="30">
        <v>0</v>
      </c>
      <c r="G9" s="30">
        <v>4.4618200000000003</v>
      </c>
      <c r="H9" s="30">
        <v>-4.4618200000000003</v>
      </c>
    </row>
    <row r="10" spans="1:9" ht="18" customHeight="1" thickBot="1" x14ac:dyDescent="0.3">
      <c r="A10" s="20" t="s">
        <v>23</v>
      </c>
      <c r="B10" s="21" t="s">
        <v>24</v>
      </c>
      <c r="C10" s="21" t="s">
        <v>3</v>
      </c>
      <c r="D10" s="30">
        <v>0</v>
      </c>
      <c r="E10" s="30">
        <v>0</v>
      </c>
      <c r="F10" s="30">
        <v>0</v>
      </c>
      <c r="G10" s="30">
        <v>5.31E-6</v>
      </c>
      <c r="H10" s="30">
        <v>-5.31E-6</v>
      </c>
    </row>
    <row r="11" spans="1:9" ht="18" customHeight="1" thickBot="1" x14ac:dyDescent="0.3">
      <c r="A11" s="20">
        <v>41</v>
      </c>
      <c r="B11" s="21" t="s">
        <v>35</v>
      </c>
      <c r="C11" s="21" t="s">
        <v>4</v>
      </c>
      <c r="D11" s="30">
        <v>1408.779</v>
      </c>
      <c r="E11" s="30">
        <v>0</v>
      </c>
      <c r="F11" s="30">
        <v>1408.779</v>
      </c>
      <c r="G11" s="30">
        <v>0</v>
      </c>
      <c r="H11" s="30">
        <v>1408.779</v>
      </c>
    </row>
    <row r="12" spans="1:9" ht="18" customHeight="1" thickBot="1" x14ac:dyDescent="0.3">
      <c r="A12" s="20">
        <v>42</v>
      </c>
      <c r="B12" s="21" t="s">
        <v>8</v>
      </c>
      <c r="C12" s="21" t="s">
        <v>4</v>
      </c>
      <c r="D12" s="30">
        <v>969198.47086200002</v>
      </c>
      <c r="E12" s="30">
        <v>0</v>
      </c>
      <c r="F12" s="30">
        <v>969198.47086200002</v>
      </c>
      <c r="G12" s="30">
        <v>0</v>
      </c>
      <c r="H12" s="30">
        <v>969198.47086200002</v>
      </c>
    </row>
    <row r="13" spans="1:9" ht="20.100000000000001" customHeight="1" thickBot="1" x14ac:dyDescent="0.3">
      <c r="A13" s="20">
        <v>43</v>
      </c>
      <c r="B13" s="21" t="s">
        <v>9</v>
      </c>
      <c r="C13" s="21" t="s">
        <v>4</v>
      </c>
      <c r="D13" s="30">
        <v>4053517.0423050001</v>
      </c>
      <c r="E13" s="30">
        <v>0</v>
      </c>
      <c r="F13" s="30">
        <v>4053517.0423050001</v>
      </c>
      <c r="G13" s="30">
        <v>118076.59812900001</v>
      </c>
      <c r="H13" s="30">
        <v>3935440.4441760001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2"/>
  <sheetViews>
    <sheetView workbookViewId="0">
      <selection sqref="A1:A1048576"/>
    </sheetView>
  </sheetViews>
  <sheetFormatPr baseColWidth="10" defaultRowHeight="15" x14ac:dyDescent="0.25"/>
  <cols>
    <col min="1" max="1" width="98.14062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30">
        <v>10827.028567709998</v>
      </c>
    </row>
    <row r="3" spans="1:3" ht="15.75" thickBot="1" x14ac:dyDescent="0.3">
      <c r="A3" s="40" t="s">
        <v>30</v>
      </c>
      <c r="B3" s="40" t="s">
        <v>3</v>
      </c>
      <c r="C3" s="30">
        <v>12907.512392000001</v>
      </c>
    </row>
    <row r="4" spans="1:3" ht="15.75" thickBot="1" x14ac:dyDescent="0.3">
      <c r="A4" s="40" t="s">
        <v>32</v>
      </c>
      <c r="B4" s="40" t="s">
        <v>3</v>
      </c>
      <c r="C4" s="30">
        <v>52.848083000000003</v>
      </c>
    </row>
    <row r="5" spans="1:3" ht="15.75" thickBot="1" x14ac:dyDescent="0.3">
      <c r="A5" s="40" t="s">
        <v>19</v>
      </c>
      <c r="B5" s="40" t="s">
        <v>3</v>
      </c>
      <c r="C5" s="30">
        <v>2.5269084700000004</v>
      </c>
    </row>
    <row r="6" spans="1:3" ht="15.75" thickBot="1" x14ac:dyDescent="0.3">
      <c r="A6" s="40" t="s">
        <v>11</v>
      </c>
      <c r="B6" s="40" t="s">
        <v>3</v>
      </c>
      <c r="C6" s="30">
        <v>6.3492149699999993</v>
      </c>
    </row>
    <row r="7" spans="1:3" ht="15.75" thickBot="1" x14ac:dyDescent="0.3">
      <c r="A7" s="40" t="s">
        <v>34</v>
      </c>
      <c r="B7" s="40" t="s">
        <v>3</v>
      </c>
      <c r="C7" s="30">
        <v>529.37717033000001</v>
      </c>
    </row>
    <row r="8" spans="1:3" ht="15.75" thickBot="1" x14ac:dyDescent="0.3">
      <c r="A8" s="40" t="s">
        <v>21</v>
      </c>
      <c r="B8" s="40" t="s">
        <v>3</v>
      </c>
      <c r="C8" s="30">
        <v>4.4618200000000003</v>
      </c>
    </row>
    <row r="9" spans="1:3" ht="15.75" thickBot="1" x14ac:dyDescent="0.3">
      <c r="A9" s="40" t="s">
        <v>24</v>
      </c>
      <c r="B9" s="40" t="s">
        <v>3</v>
      </c>
      <c r="C9" s="30">
        <v>5.31E-6</v>
      </c>
    </row>
    <row r="10" spans="1:3" ht="15.75" thickBot="1" x14ac:dyDescent="0.3">
      <c r="A10" s="40" t="s">
        <v>35</v>
      </c>
      <c r="B10" s="40" t="s">
        <v>4</v>
      </c>
      <c r="C10" s="30">
        <v>0</v>
      </c>
    </row>
    <row r="11" spans="1:3" ht="15.75" thickBot="1" x14ac:dyDescent="0.3">
      <c r="A11" s="40" t="s">
        <v>8</v>
      </c>
      <c r="B11" s="40" t="s">
        <v>4</v>
      </c>
      <c r="C11" s="30">
        <v>0</v>
      </c>
    </row>
    <row r="12" spans="1:3" ht="15.75" thickBot="1" x14ac:dyDescent="0.3">
      <c r="A12" s="40" t="s">
        <v>9</v>
      </c>
      <c r="B12" s="40" t="s">
        <v>4</v>
      </c>
      <c r="C12" s="30">
        <v>118076.59812900001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>
      <selection activeCell="H6" sqref="H6"/>
    </sheetView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24330.104161790005</v>
      </c>
      <c r="E7" s="13">
        <f>+GETPIVOTDATA("Suma de 
RECAUDO EN EFECTIVO 
",$B$6,"Aportes","Propios")/GETPIVOTDATA("Suma de 
AFORO VIGENTE
",$B$6,"Aportes","Propios")</f>
        <v>8.5619034447314446E-2</v>
      </c>
    </row>
    <row r="8" spans="2:5" x14ac:dyDescent="0.25">
      <c r="B8" s="6" t="s">
        <v>5</v>
      </c>
      <c r="C8" s="31">
        <v>284167</v>
      </c>
      <c r="D8" s="31">
        <v>24330.104161790005</v>
      </c>
      <c r="E8" s="14">
        <f>+GETPIVOTDATA("Suma de 
RECAUDO EN EFECTIVO 
",$B$6)/GETPIVOTDATA("Suma de 
AFORO VIGENTE
",$B$6)</f>
        <v>8.5619034447314446E-2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ENE</vt:lpstr>
      <vt:lpstr>Recuado</vt:lpstr>
      <vt:lpstr>Aforo Vs Recaudo Rec Propios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2021-04-22T15:43:41Z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