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20\Graficas Cierre\ene\"/>
    </mc:Choice>
  </mc:AlternateContent>
  <xr:revisionPtr revIDLastSave="0" documentId="13_ncr:1_{421098F4-90C7-4BC8-8FE4-EAC002637524}" xr6:coauthVersionLast="44" xr6:coauthVersionMax="44" xr10:uidLastSave="{00000000-0000-0000-0000-000000000000}"/>
  <bookViews>
    <workbookView xWindow="-120" yWindow="-120" windowWidth="29040" windowHeight="1584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ENE" sheetId="1" state="hidden" r:id="rId4"/>
    <sheet name="Aforo Vs Recaudo Rec Propios" sheetId="3" r:id="rId5"/>
  </sheets>
  <externalReferences>
    <externalReference r:id="rId6"/>
  </externalReferences>
  <definedNames>
    <definedName name="_xlnm.Print_Area" localSheetId="3">ENE!$A$1:$G$11</definedName>
  </definedNames>
  <calcPr calcId="191029"/>
  <pivotCaches>
    <pivotCache cacheId="16" r:id="rId7"/>
    <pivotCache cacheId="3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3" i="1"/>
  <c r="H2" i="1"/>
  <c r="G3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  <c r="F3" i="1"/>
  <c r="E3" i="1"/>
  <c r="D3" i="1"/>
  <c r="G2" i="1"/>
  <c r="F2" i="1"/>
  <c r="E2" i="1"/>
  <c r="D2" i="1"/>
  <c r="E8" i="3"/>
  <c r="E7" i="3"/>
</calcChain>
</file>

<file path=xl/sharedStrings.xml><?xml version="1.0" encoding="utf-8"?>
<sst xmlns="http://schemas.openxmlformats.org/spreadsheetml/2006/main" count="83" uniqueCount="44">
  <si>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</si>
  <si>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</si>
  <si>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</si>
  <si>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</si>
  <si>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</si>
  <si>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</si>
  <si>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</si>
  <si>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</si>
  <si>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</si>
  <si>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</si>
  <si>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</si>
  <si>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</si>
  <si>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</si>
  <si>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</si>
  <si>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</si>
  <si>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</si>
  <si>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</si>
  <si>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</si>
  <si>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</si>
  <si>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</si>
  <si>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</si>
  <si>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</si>
  <si>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</si>
  <si>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</si>
  <si>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</si>
  <si>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</si>
  <si>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>Cifras en Millones de pesos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</si>
  <si>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</si>
  <si>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</si>
  <si>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</si>
  <si>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</si>
  <si>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</si>
  <si>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3-1-01-1-02-5</t>
  </si>
  <si>
    <t>3-1-01-1-02-2</t>
  </si>
  <si>
    <t>TASAS Y DERECHOS ADMINISTRATIVOS</t>
  </si>
  <si>
    <t>3-1-01-1-02-5-02-07-3</t>
  </si>
  <si>
    <t>SERVICIOS DE ARRENDAMIENTO O ALQUILER SIN OPERARIO</t>
  </si>
  <si>
    <t>3-1-01-1-02-5-02-08-9</t>
  </si>
  <si>
    <t>OTROS SERVICIOS DE FABRICACIÓN; SERVICIOS DE EDICIÓN, IMPRESIÓN Y REPRODUCCIÓN; SERVICIOS DE RECUPERACIÓN DE MATERIALES</t>
  </si>
  <si>
    <t>3-1-01-1-02-6-02</t>
  </si>
  <si>
    <t>3-1-01-2-05-1-02-01</t>
  </si>
  <si>
    <t>INTERESES SOBRE DEPOSITOS EN INSTITUCIONES FINANCIERAS</t>
  </si>
  <si>
    <t>3-1-01-2-05-3-01</t>
  </si>
  <si>
    <t>3-1-01-2-13-1-03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</si>
</sst>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66" fontId="9" fillId="0" borderId="0" xfId="0" applyNumberFormat="1" applyFont="1" applyFill="1"/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A0B2B267-880A-4D85-AD2A-48B41875EAFA}"/>
    <cellStyle name="Porcentaje" xfId="3" builtinId="5"/>
  </cellStyles>
  <dxfs count="346"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7" formatCode="0.000%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66" formatCode="0.0000%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6" formatCode="0.0000%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6" formatCode="0.00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Dic Ingresos 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Dic Ingresos 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0,0019%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0,0063%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layout>
            <c:manualLayout>
              <c:x val="5.3797465673404042E-3"/>
              <c:y val="2.341690010430251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0,0021%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6.3791839296285846E-2"/>
                  <c:h val="3.7430533366201738E-2"/>
                </c:manualLayout>
              </c15:layout>
            </c:ext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3.4446328834846059E-2"/>
                  <c:h val="4.6796924652360301E-2"/>
                </c:manualLayout>
              </c15:layout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C6F-4957-AF8B-68AF90B65EB5}"/>
              </c:ext>
            </c:extLst>
          </c:dPt>
          <c:dPt>
            <c:idx val="1"/>
            <c:invertIfNegative val="0"/>
            <c:bubble3D val="0"/>
            <c:spPr>
              <a:noFill/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0,0004%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446328834846059E-2"/>
                      <c:h val="4.67969246523603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C6F-4957-AF8B-68AF90B65EB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0,0019%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6F-4957-AF8B-68AF90B65EB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Propios'!$B$32:$B$40</c:f>
              <c:strCache>
                <c:ptCount val="8"/>
                <c:pt idx="0">
                  <c:v>OTROS SERVICIOS DE FABRICACIÓN; SERVICIOS DE EDICIÓN, IMPRESIÓN Y REPRODUCCIÓN; SERVICIOS DE RECUPERACIÓN DE MATERIALES</c:v>
                </c:pt>
                <c:pt idx="1">
                  <c:v>REINTEGROS GASTOS DE FUNCIONAMIENTO</c:v>
                </c:pt>
                <c:pt idx="2">
                  <c:v>RENDIMIENTOS RECURSOS ENTREGADOS EN ADMINISTRACION</c:v>
                </c:pt>
                <c:pt idx="3">
                  <c:v>SERVICIOS DE ARRENDAMIENTO O ALQUILER SIN OPERARIO</c:v>
                </c:pt>
                <c:pt idx="4">
                  <c:v>VENTA DE BIENES Y SERVICIOS</c:v>
                </c:pt>
                <c:pt idx="5">
                  <c:v>INTERESES SOBRE DEPOSITOS EN INSTITUCIONES FINANCIERAS</c:v>
                </c:pt>
                <c:pt idx="6">
                  <c:v>SENTENCIAS Y CONCILIACIONES</c:v>
                </c:pt>
                <c:pt idx="7">
                  <c:v>TASAS Y DERECHOS ADMINISTRATIVOS</c:v>
                </c:pt>
              </c:strCache>
            </c:strRef>
          </c:cat>
          <c:val>
            <c:numRef>
              <c:f>'Recaudo Recursos Propios'!$C$32:$C$40</c:f>
              <c:numCache>
                <c:formatCode>General</c:formatCode>
                <c:ptCount val="8"/>
                <c:pt idx="0">
                  <c:v>3.734272367774525E-6</c:v>
                </c:pt>
                <c:pt idx="1">
                  <c:v>1.8863758352253399E-5</c:v>
                </c:pt>
                <c:pt idx="2">
                  <c:v>7.5469969866241346E-4</c:v>
                </c:pt>
                <c:pt idx="3">
                  <c:v>3.2155002646406636E-3</c:v>
                </c:pt>
                <c:pt idx="4">
                  <c:v>3.2192345370084374E-3</c:v>
                </c:pt>
                <c:pt idx="5">
                  <c:v>1.8433256787049747E-2</c:v>
                </c:pt>
                <c:pt idx="6">
                  <c:v>8.7367668024822931E-2</c:v>
                </c:pt>
                <c:pt idx="7">
                  <c:v>0.88698704265709594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562608431"/>
        <c:axId val="550506095"/>
      </c:barChart>
      <c:catAx>
        <c:axId val="562608431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506095"/>
        <c:crosses val="autoZero"/>
        <c:auto val="1"/>
        <c:lblAlgn val="ctr"/>
        <c:lblOffset val="100"/>
        <c:noMultiLvlLbl val="0"/>
      </c:catAx>
      <c:valAx>
        <c:axId val="550506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62608431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Dic Ingresos 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_-* #,##0.00_-;\-* #,##0.00_-;_-* "-"_-;_-@_-</c:formatCode>
                <c:ptCount val="1"/>
                <c:pt idx="0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_-* #,##0.00_-;\-* #,##0.00_-;_-* "-"_-;_-@_-</c:formatCode>
                <c:ptCount val="1"/>
                <c:pt idx="0">
                  <c:v>20561.703174789996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0020559"/>
        <c:axId val="1074345071"/>
      </c:barChart>
      <c:catAx>
        <c:axId val="107002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345071"/>
        <c:crosses val="autoZero"/>
        <c:auto val="1"/>
        <c:lblAlgn val="ctr"/>
        <c:lblOffset val="100"/>
        <c:noMultiLvlLbl val="0"/>
      </c:catAx>
      <c:valAx>
        <c:axId val="10743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02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enero 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Enero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22410</xdr:colOff>
      <xdr:row>25</xdr:row>
      <xdr:rowOff>56029</xdr:rowOff>
    </xdr:from>
    <xdr:to>
      <xdr:col>5</xdr:col>
      <xdr:colOff>1692088</xdr:colOff>
      <xdr:row>53</xdr:row>
      <xdr:rowOff>145676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enero de  2020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enero 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0.03646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288925" y="879476"/>
          <a:ext cx="1073150" cy="4825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8%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jrodriguez/AppData/Local/Microsoft/Windows/INetCache/Content.Outlook/X1QFKTL6/INFORME%20DE%20INGRESOS_PUBLIC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>
        <row r="4">
          <cell r="I4" t="str">
            <v xml:space="preserve">SECCION:   2413 </v>
          </cell>
          <cell r="L4" t="str">
            <v xml:space="preserve">            MES:              </v>
          </cell>
          <cell r="M4" t="str">
            <v>ENERO</v>
          </cell>
          <cell r="N4" t="str">
            <v>VIGENCIA FISCAL:   2020</v>
          </cell>
        </row>
        <row r="6">
          <cell r="I6" t="str">
            <v>CODIFICACION
PRESUPUESTAL</v>
          </cell>
          <cell r="K6" t="str">
            <v>AFORO
INICIAL
(1)</v>
          </cell>
          <cell r="L6" t="str">
            <v>MODIFICACIONES AFORO  (2)</v>
          </cell>
          <cell r="M6" t="str">
            <v>AFORO
DEFINITIVO
(3)= (1)-(2)</v>
          </cell>
          <cell r="N6" t="str">
            <v>RECAUDO EN EFECTIVO ACUMULADO
( 4 )</v>
          </cell>
          <cell r="O6" t="str">
            <v>SALDO DE AFORO POR RECAUDAR
( 5 ) =  ( 3 ) - ( 4 )</v>
          </cell>
        </row>
        <row r="7">
          <cell r="I7">
            <v>3</v>
          </cell>
          <cell r="K7">
            <v>262400000600</v>
          </cell>
          <cell r="L7">
            <v>0</v>
          </cell>
          <cell r="M7">
            <v>262400000600</v>
          </cell>
          <cell r="N7">
            <v>20495510229.790001</v>
          </cell>
          <cell r="O7">
            <v>241904490370.20999</v>
          </cell>
        </row>
        <row r="8">
          <cell r="I8" t="str">
            <v>3-1</v>
          </cell>
          <cell r="K8">
            <v>262400000600</v>
          </cell>
          <cell r="L8">
            <v>0</v>
          </cell>
          <cell r="M8">
            <v>262400000600</v>
          </cell>
          <cell r="N8">
            <v>20495510229.790001</v>
          </cell>
          <cell r="O8">
            <v>241904490370.20999</v>
          </cell>
        </row>
        <row r="9">
          <cell r="I9" t="str">
            <v>3-1-01</v>
          </cell>
          <cell r="K9">
            <v>262400000600</v>
          </cell>
          <cell r="L9">
            <v>0</v>
          </cell>
          <cell r="M9">
            <v>262400000600</v>
          </cell>
          <cell r="N9">
            <v>20495510229.790001</v>
          </cell>
          <cell r="O9">
            <v>241904490370.20999</v>
          </cell>
        </row>
        <row r="10">
          <cell r="I10" t="str">
            <v>3-1-01-1</v>
          </cell>
          <cell r="K10">
            <v>262400000600</v>
          </cell>
          <cell r="L10">
            <v>0</v>
          </cell>
          <cell r="M10">
            <v>262400000600</v>
          </cell>
          <cell r="N10">
            <v>20100585293</v>
          </cell>
          <cell r="O10">
            <v>242299415307</v>
          </cell>
        </row>
        <row r="11">
          <cell r="I11" t="str">
            <v>3-1-01-1-02</v>
          </cell>
          <cell r="K11">
            <v>262400000600</v>
          </cell>
          <cell r="L11">
            <v>0</v>
          </cell>
          <cell r="M11">
            <v>262400000600</v>
          </cell>
          <cell r="N11">
            <v>20100585293</v>
          </cell>
          <cell r="O11">
            <v>242299415307</v>
          </cell>
        </row>
        <row r="12">
          <cell r="I12" t="str">
            <v>3-1-01-1-02-2</v>
          </cell>
          <cell r="K12">
            <v>262004000600</v>
          </cell>
          <cell r="L12">
            <v>0</v>
          </cell>
          <cell r="M12">
            <v>262004000600</v>
          </cell>
          <cell r="N12">
            <v>18237964291</v>
          </cell>
          <cell r="O12">
            <v>243766036309</v>
          </cell>
        </row>
        <row r="13">
          <cell r="I13" t="str">
            <v>3-1-01-1-02-2-66</v>
          </cell>
          <cell r="K13">
            <v>0</v>
          </cell>
          <cell r="L13">
            <v>0</v>
          </cell>
          <cell r="M13">
            <v>0</v>
          </cell>
          <cell r="N13">
            <v>18237964291</v>
          </cell>
          <cell r="O13">
            <v>-18237964291</v>
          </cell>
        </row>
        <row r="14">
          <cell r="I14" t="str">
            <v>3-1-01-1-02-5</v>
          </cell>
          <cell r="K14">
            <v>396000000</v>
          </cell>
          <cell r="L14">
            <v>0</v>
          </cell>
          <cell r="M14">
            <v>396000000</v>
          </cell>
          <cell r="N14">
            <v>66192945</v>
          </cell>
          <cell r="O14">
            <v>329807055</v>
          </cell>
        </row>
        <row r="15">
          <cell r="I15" t="str">
            <v>3-1-01-1-02-5-02</v>
          </cell>
          <cell r="K15">
            <v>0</v>
          </cell>
          <cell r="L15">
            <v>0</v>
          </cell>
          <cell r="M15">
            <v>0</v>
          </cell>
          <cell r="N15">
            <v>66192945</v>
          </cell>
          <cell r="O15">
            <v>-66192945</v>
          </cell>
        </row>
        <row r="16">
          <cell r="I16" t="str">
            <v>3-1-01-1-02-5-02-07</v>
          </cell>
          <cell r="N16">
            <v>66116162</v>
          </cell>
          <cell r="O16">
            <v>-66116162</v>
          </cell>
        </row>
        <row r="17">
          <cell r="I17" t="str">
            <v>3-1-01-1-02-5-02-07-3</v>
          </cell>
          <cell r="N17">
            <v>66116162</v>
          </cell>
          <cell r="O17">
            <v>-66116162</v>
          </cell>
        </row>
        <row r="18">
          <cell r="I18" t="str">
            <v>3-1-01-1-02-5-02-07-3-2</v>
          </cell>
          <cell r="N18">
            <v>66116162</v>
          </cell>
          <cell r="O18">
            <v>-66116162</v>
          </cell>
        </row>
        <row r="19">
          <cell r="I19" t="str">
            <v>3-1-01-1-02-5-02-08</v>
          </cell>
          <cell r="K19">
            <v>0</v>
          </cell>
          <cell r="L19">
            <v>0</v>
          </cell>
          <cell r="M19">
            <v>0</v>
          </cell>
          <cell r="N19">
            <v>76783</v>
          </cell>
          <cell r="O19">
            <v>-76783</v>
          </cell>
        </row>
        <row r="20">
          <cell r="I20" t="str">
            <v>3-1-01-1-02-5-02-08-9</v>
          </cell>
          <cell r="K20">
            <v>0</v>
          </cell>
          <cell r="L20">
            <v>0</v>
          </cell>
          <cell r="M20">
            <v>0</v>
          </cell>
          <cell r="N20">
            <v>76783</v>
          </cell>
          <cell r="O20">
            <v>-76783</v>
          </cell>
        </row>
        <row r="21">
          <cell r="I21" t="str">
            <v>3-1-01-1-02-5-02-08-9-1</v>
          </cell>
          <cell r="K21">
            <v>0</v>
          </cell>
          <cell r="L21">
            <v>0</v>
          </cell>
          <cell r="M21">
            <v>0</v>
          </cell>
          <cell r="N21">
            <v>76783</v>
          </cell>
          <cell r="O21">
            <v>-76783</v>
          </cell>
        </row>
        <row r="22">
          <cell r="I22" t="str">
            <v>3-1-01-1-02-6</v>
          </cell>
          <cell r="K22">
            <v>0</v>
          </cell>
          <cell r="L22">
            <v>0</v>
          </cell>
          <cell r="M22">
            <v>0</v>
          </cell>
          <cell r="N22">
            <v>1796428057</v>
          </cell>
          <cell r="O22">
            <v>-1796428057</v>
          </cell>
        </row>
        <row r="23">
          <cell r="I23" t="str">
            <v>3-1-01-1-02-6-02</v>
          </cell>
          <cell r="K23">
            <v>0</v>
          </cell>
          <cell r="L23">
            <v>0</v>
          </cell>
          <cell r="M23">
            <v>0</v>
          </cell>
          <cell r="N23">
            <v>1796428057</v>
          </cell>
          <cell r="O23">
            <v>-1796428057</v>
          </cell>
        </row>
        <row r="24">
          <cell r="I24" t="str">
            <v>3-1-01-2</v>
          </cell>
          <cell r="K24">
            <v>0</v>
          </cell>
          <cell r="L24">
            <v>0</v>
          </cell>
          <cell r="M24">
            <v>0</v>
          </cell>
          <cell r="N24">
            <v>394924936.79000002</v>
          </cell>
          <cell r="O24">
            <v>-394924936.79000002</v>
          </cell>
        </row>
        <row r="25">
          <cell r="I25" t="str">
            <v>3-1-01-2-05</v>
          </cell>
          <cell r="K25">
            <v>0</v>
          </cell>
          <cell r="L25">
            <v>0</v>
          </cell>
          <cell r="M25">
            <v>0</v>
          </cell>
          <cell r="N25">
            <v>394537065.79000002</v>
          </cell>
          <cell r="O25">
            <v>-394537065.79000002</v>
          </cell>
        </row>
        <row r="26">
          <cell r="I26" t="str">
            <v>3-1-01-2-05-1</v>
          </cell>
          <cell r="K26">
            <v>0</v>
          </cell>
          <cell r="L26">
            <v>0</v>
          </cell>
          <cell r="M26">
            <v>0</v>
          </cell>
          <cell r="N26">
            <v>379019154.60000002</v>
          </cell>
          <cell r="O26">
            <v>-379019154.60000002</v>
          </cell>
        </row>
        <row r="27">
          <cell r="I27" t="str">
            <v>3-1-01-2-05-1-02</v>
          </cell>
          <cell r="K27">
            <v>0</v>
          </cell>
          <cell r="L27">
            <v>0</v>
          </cell>
          <cell r="M27">
            <v>0</v>
          </cell>
          <cell r="N27">
            <v>379019154.60000002</v>
          </cell>
          <cell r="O27">
            <v>-379019154.60000002</v>
          </cell>
        </row>
        <row r="28">
          <cell r="I28" t="str">
            <v>3-1-01-2-05-1-02-01</v>
          </cell>
          <cell r="K28">
            <v>0</v>
          </cell>
          <cell r="L28">
            <v>0</v>
          </cell>
          <cell r="M28">
            <v>0</v>
          </cell>
          <cell r="N28">
            <v>379019154.60000002</v>
          </cell>
          <cell r="O28">
            <v>-379019154.60000002</v>
          </cell>
        </row>
        <row r="29">
          <cell r="I29" t="str">
            <v>3-1-01-2-05-3</v>
          </cell>
          <cell r="N29">
            <v>15517911.189999999</v>
          </cell>
          <cell r="O29">
            <v>-15517911.189999999</v>
          </cell>
        </row>
        <row r="30">
          <cell r="I30" t="str">
            <v>3-1-01-2-05-3-01</v>
          </cell>
          <cell r="K30">
            <v>0</v>
          </cell>
          <cell r="L30">
            <v>0</v>
          </cell>
          <cell r="M30">
            <v>0</v>
          </cell>
          <cell r="N30">
            <v>15517911.189999999</v>
          </cell>
          <cell r="O30">
            <v>-15517911.189999999</v>
          </cell>
        </row>
        <row r="31">
          <cell r="I31" t="str">
            <v>3-1-01-2-13</v>
          </cell>
          <cell r="K31">
            <v>0</v>
          </cell>
          <cell r="L31">
            <v>0</v>
          </cell>
          <cell r="M31">
            <v>0</v>
          </cell>
          <cell r="N31">
            <v>387871</v>
          </cell>
          <cell r="O31">
            <v>-387871</v>
          </cell>
        </row>
        <row r="32">
          <cell r="I32" t="str">
            <v>3-1-01-2-13-1</v>
          </cell>
          <cell r="K32">
            <v>0</v>
          </cell>
          <cell r="L32">
            <v>0</v>
          </cell>
          <cell r="M32">
            <v>0</v>
          </cell>
          <cell r="N32">
            <v>387871</v>
          </cell>
          <cell r="O32">
            <v>-387871</v>
          </cell>
        </row>
        <row r="33">
          <cell r="I33" t="str">
            <v>3-1-01-2-13-1-03</v>
          </cell>
          <cell r="K33">
            <v>0</v>
          </cell>
          <cell r="L33">
            <v>0</v>
          </cell>
          <cell r="M33">
            <v>0</v>
          </cell>
          <cell r="N33">
            <v>387871</v>
          </cell>
          <cell r="O33">
            <v>-387871</v>
          </cell>
        </row>
        <row r="34">
          <cell r="I34">
            <v>4</v>
          </cell>
          <cell r="K34">
            <v>4425451246744</v>
          </cell>
          <cell r="L34">
            <v>0</v>
          </cell>
          <cell r="M34">
            <v>4425451246744</v>
          </cell>
          <cell r="N34">
            <v>44756554298</v>
          </cell>
          <cell r="O34">
            <v>4380694692446</v>
          </cell>
        </row>
        <row r="35">
          <cell r="I35">
            <v>41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I36">
            <v>42</v>
          </cell>
          <cell r="K36">
            <v>896061000000</v>
          </cell>
          <cell r="L36">
            <v>0</v>
          </cell>
          <cell r="M36">
            <v>896061000000</v>
          </cell>
          <cell r="N36">
            <v>0</v>
          </cell>
          <cell r="O36">
            <v>896061000000</v>
          </cell>
        </row>
        <row r="37">
          <cell r="I37">
            <v>43</v>
          </cell>
          <cell r="K37">
            <v>3529390246744</v>
          </cell>
          <cell r="L37">
            <v>0</v>
          </cell>
          <cell r="M37">
            <v>3529390246744</v>
          </cell>
          <cell r="N37">
            <v>44756554298</v>
          </cell>
          <cell r="O37">
            <v>3484633692446</v>
          </cell>
        </row>
        <row r="38">
          <cell r="I38" t="str">
            <v xml:space="preserve">                                                                                     TOTALES:</v>
          </cell>
          <cell r="K38">
            <v>4687851247344</v>
          </cell>
          <cell r="L38">
            <v>0</v>
          </cell>
          <cell r="M38">
            <v>4687851247344</v>
          </cell>
          <cell r="N38">
            <v>65252064527.790001</v>
          </cell>
          <cell r="O38">
            <v>4622599182816.21</v>
          </cell>
        </row>
        <row r="42">
          <cell r="M42" t="str">
            <v>___________________________________________</v>
          </cell>
        </row>
        <row r="43">
          <cell r="M43" t="str">
            <v>NELCY JENITH MALDONADO BALLEN</v>
          </cell>
        </row>
        <row r="44">
          <cell r="M44" t="str">
            <v xml:space="preserve">COORD. GRUPO INT. TRAB ADTIVO Y FCRO  </v>
          </cell>
        </row>
        <row r="46">
          <cell r="M46" t="str">
            <v>________________________________________</v>
          </cell>
        </row>
        <row r="47">
          <cell r="L47" t="str">
            <v xml:space="preserve"> </v>
          </cell>
          <cell r="M47" t="str">
            <v>ELSA LILIANA LIÉVANO TORRES</v>
          </cell>
        </row>
        <row r="48">
          <cell r="M48" t="str">
            <v>EXPG3-6 CON FUNCIONES JEFE DE PPTO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900.420187268515" createdVersion="6" refreshedVersion="6" minRefreshableVersion="3" recordCount="10" xr:uid="{69E10D2F-FA92-47EC-B2B8-9B2F16F0EC60}">
  <cacheSource type="worksheet">
    <worksheetSource ref="A1:G11" sheet="ENE"/>
  </cacheSource>
  <cacheFields count="8">
    <cacheField name="CODIFICACION_x000a_PRESUPUESTAL" numFmtId="0">
      <sharedItems containsMixedTypes="1" containsNumber="1" containsInteger="1" minValue="42" maxValue="43"/>
    </cacheField>
    <cacheField name="CONCEPTO INGRESO" numFmtId="0">
      <sharedItems count="21">
        <s v="TASAS Y DERECHOS ADMINISTRATIVOS"/>
        <s v="VENTA DE BIENES Y SERVICIOS"/>
        <s v="SERVICIOS DE ARRENDAMIENTO O ALQUILER SIN OPERARIO"/>
        <s v="OTROS SERVICIOS DE FABRICACIÓN; SERVICIOS DE EDICIÓN, IMPRESIÓN Y REPRODUCCIÓN; SERVICIOS DE RECUPERACIÓN DE MATERIALES"/>
        <s v="SENTENCIAS Y CONCILIACIONES"/>
        <s v="INTERESES SOBRE DEPOSITOS EN INSTITUCIONES FINANCIERAS"/>
        <s v="RENDIMIENTOS RECURSOS ENTREGADOS EN ADMINISTRACION"/>
        <s v="REINTEGROS GASTOS DE FUNCIONAMIENTO"/>
        <s v="DEUDA"/>
        <s v="INVERSIÓN"/>
        <s v="INDEMNIZACIONES RELACIONADAS CON SEGUROS NO DE VIDA" u="1"/>
        <s v="PEAJES" u="1"/>
        <s v="VALORES DISTINTOS DE ACCIONES" u="1"/>
        <s v="TASA POR EL USO DE LA INFRAESTRUCTURA DE TRANSPORTE" u="1"/>
        <s v="SANCIONES CONTRACTUALES" u="1"/>
        <s v="REINTEGROS INCAPACIDADES" u="1"/>
        <s v="OTROS UNIDADES DE GOBIERNO" u="1"/>
        <s v="REINTEGROS Y OTROS RECURSOS NO APROPIADOS" u="1"/>
        <s v="FUNCIONAMIENTO" u="1"/>
        <s v="DEPÓSITOS" u="1"/>
        <s v="EXCEDENTES FINANCIEROS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10">
        <n v="262004.0006"/>
        <n v="396"/>
        <n v="0"/>
        <n v="896061"/>
        <n v="3529390.2467439999"/>
        <n v="1700" u="1"/>
        <n v="608283.88239899999" u="1"/>
        <n v="2301022.0285069998" u="1"/>
        <n v="1741" u="1"/>
        <n v="189105.66523899999" u="1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0" maxValue="44756.554298000003"/>
    </cacheField>
    <cacheField name="DEVOLUCIONES PAGADAS ACUMULADAS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900.426234837963" createdVersion="6" refreshedVersion="6" minRefreshableVersion="3" recordCount="8" xr:uid="{F15B2EB9-61C7-4BB8-8280-0B5D16BD33EB}">
  <cacheSource type="worksheet">
    <worksheetSource ref="B1:H9" sheet="ENE"/>
  </cacheSource>
  <cacheFields count="7">
    <cacheField name="CONCEPTO INGRESO" numFmtId="0">
      <sharedItems count="8">
        <s v="TASAS Y DERECHOS ADMINISTRATIVOS"/>
        <s v="VENTA DE BIENES Y SERVICIOS"/>
        <s v="SERVICIOS DE ARRENDAMIENTO O ALQUILER SIN OPERARIO"/>
        <s v="OTROS SERVICIOS DE FABRICACIÓN; SERVICIOS DE EDICIÓN, IMPRESIÓN Y REPRODUCCIÓN; SERVICIOS DE RECUPERACIÓN DE MATERIALES"/>
        <s v="SENTENCIAS Y CONCILIACIONES"/>
        <s v="INTERESES SOBRE DEPOSITOS EN INSTITUCIONES FINANCIERAS"/>
        <s v="RENDIMIENTOS RECURSOS ENTREGADOS EN ADMINISTRACION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7.6783000000000004E-2" maxValue="18237.964291"/>
    </cacheField>
    <cacheField name="SALDO DE AFORO POR RECAUDAR_x000a_" numFmtId="164">
      <sharedItems containsSemiMixedTypes="0" containsString="0" containsNumber="1" minValue="-1796.4280570000001" maxValue="243766.036308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3-1-01-1-02-2"/>
    <x v="0"/>
    <x v="0"/>
    <x v="0"/>
    <n v="0"/>
    <n v="262004.0006"/>
    <n v="18237.964291"/>
    <m/>
  </r>
  <r>
    <s v="3-1-01-1-02-5"/>
    <x v="1"/>
    <x v="0"/>
    <x v="1"/>
    <n v="0"/>
    <n v="396"/>
    <n v="66.192944999999995"/>
    <m/>
  </r>
  <r>
    <s v="3-1-01-1-02-5-02-07-3"/>
    <x v="2"/>
    <x v="0"/>
    <x v="2"/>
    <n v="0"/>
    <n v="0"/>
    <n v="66.116162000000003"/>
    <m/>
  </r>
  <r>
    <s v="3-1-01-1-02-5-02-08-9"/>
    <x v="3"/>
    <x v="0"/>
    <x v="2"/>
    <n v="0"/>
    <n v="0"/>
    <n v="7.6783000000000004E-2"/>
    <m/>
  </r>
  <r>
    <s v="3-1-01-1-02-6-02"/>
    <x v="4"/>
    <x v="0"/>
    <x v="2"/>
    <n v="0"/>
    <n v="0"/>
    <n v="1796.4280570000001"/>
    <m/>
  </r>
  <r>
    <s v="3-1-01-2-05-1-02-01"/>
    <x v="5"/>
    <x v="0"/>
    <x v="2"/>
    <n v="0"/>
    <n v="0"/>
    <n v="379.01915460000004"/>
    <m/>
  </r>
  <r>
    <s v="3-1-01-2-05-3-01"/>
    <x v="6"/>
    <x v="0"/>
    <x v="2"/>
    <n v="0"/>
    <n v="0"/>
    <n v="15.51791119"/>
    <m/>
  </r>
  <r>
    <s v="3-1-01-2-13-1-03"/>
    <x v="7"/>
    <x v="0"/>
    <x v="2"/>
    <n v="0"/>
    <n v="0"/>
    <n v="0.38787100000000002"/>
    <m/>
  </r>
  <r>
    <n v="42"/>
    <x v="8"/>
    <x v="1"/>
    <x v="3"/>
    <n v="0"/>
    <n v="896061"/>
    <n v="0"/>
    <m/>
  </r>
  <r>
    <n v="43"/>
    <x v="9"/>
    <x v="1"/>
    <x v="4"/>
    <n v="0"/>
    <n v="3529390.2467439999"/>
    <n v="44756.55429800000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262004.0006"/>
    <n v="0"/>
    <n v="262004.0006"/>
    <n v="18237.964291"/>
    <n v="243766.03630899999"/>
  </r>
  <r>
    <x v="1"/>
    <x v="0"/>
    <n v="396"/>
    <n v="0"/>
    <n v="396"/>
    <n v="66.192944999999995"/>
    <n v="329.80705499999999"/>
  </r>
  <r>
    <x v="2"/>
    <x v="0"/>
    <n v="0"/>
    <n v="0"/>
    <n v="0"/>
    <n v="66.116162000000003"/>
    <n v="0"/>
  </r>
  <r>
    <x v="3"/>
    <x v="0"/>
    <n v="0"/>
    <n v="0"/>
    <n v="0"/>
    <n v="7.6783000000000004E-2"/>
    <n v="0"/>
  </r>
  <r>
    <x v="4"/>
    <x v="0"/>
    <n v="0"/>
    <n v="0"/>
    <n v="0"/>
    <n v="1796.4280570000001"/>
    <n v="-1796.4280570000001"/>
  </r>
  <r>
    <x v="5"/>
    <x v="0"/>
    <n v="0"/>
    <n v="0"/>
    <n v="0"/>
    <n v="379.01915460000004"/>
    <n v="-379.01915460000004"/>
  </r>
  <r>
    <x v="6"/>
    <x v="0"/>
    <n v="0"/>
    <n v="0"/>
    <n v="0"/>
    <n v="15.51791119"/>
    <n v="-15.51791119"/>
  </r>
  <r>
    <x v="7"/>
    <x v="0"/>
    <n v="0"/>
    <n v="0"/>
    <n v="0"/>
    <n v="0.38787100000000002"/>
    <n v="-0.387871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1B8CEB-DB9D-4D7D-AF87-D20FB84476A5}" name="TablaDinámica1" cacheId="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 rowHeaderCaption="Tipo Recurso ">
  <location ref="B5:C8" firstHeaderRow="1" firstDataRow="1" firstDataCol="1"/>
  <pivotFields count="8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345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CA2D3C-B92D-4E3E-A36E-747116AD84DA}" name="TablaDinámica4" cacheId="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0" firstHeaderRow="1" firstDataRow="1" firstDataCol="1" rowPageCount="2" colPageCount="1"/>
  <pivotFields count="8">
    <pivotField subtotalTop="0" showAll="0"/>
    <pivotField axis="axisRow" showAll="0" sortType="ascending">
      <items count="22">
        <item m="1" x="20"/>
        <item m="1" x="18"/>
        <item x="8"/>
        <item x="9"/>
        <item m="1" x="13"/>
        <item m="1" x="14"/>
        <item x="1"/>
        <item m="1" x="19"/>
        <item m="1" x="12"/>
        <item m="1" x="17"/>
        <item x="4"/>
        <item m="1" x="15"/>
        <item x="7"/>
        <item x="6"/>
        <item m="1" x="11"/>
        <item m="1" x="16"/>
        <item m="1" x="10"/>
        <item x="0"/>
        <item x="2"/>
        <item x="3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1">
        <item x="2"/>
        <item m="1" x="5"/>
        <item m="1" x="8"/>
        <item m="1" x="9"/>
        <item m="1" x="6"/>
        <item m="1" x="7"/>
        <item x="0"/>
        <item x="1"/>
        <item x="3"/>
        <item x="4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9">
    <i>
      <x v="19"/>
    </i>
    <i>
      <x v="12"/>
    </i>
    <i>
      <x v="13"/>
    </i>
    <i>
      <x v="18"/>
    </i>
    <i>
      <x v="6"/>
    </i>
    <i>
      <x v="20"/>
    </i>
    <i>
      <x v="10"/>
    </i>
    <i>
      <x v="17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9">
    <format dxfId="336">
      <pivotArea outline="0" collapsedLevelsAreSubtotals="1" fieldPosition="0"/>
    </format>
    <format dxfId="335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34">
      <pivotArea outline="0" fieldPosition="0">
        <references count="1">
          <reference field="4294967294" count="1">
            <x v="0"/>
          </reference>
        </references>
      </pivotArea>
    </format>
    <format dxfId="333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332">
      <pivotArea type="all" dataOnly="0" outline="0" fieldPosition="0"/>
    </format>
    <format dxfId="331">
      <pivotArea outline="0" collapsedLevelsAreSubtotals="1" fieldPosition="0"/>
    </format>
    <format dxfId="330">
      <pivotArea field="1" type="button" dataOnly="0" labelOnly="1" outline="0" axis="axisRow" fieldPosition="0"/>
    </format>
    <format dxfId="329">
      <pivotArea dataOnly="0" labelOnly="1" fieldPosition="0">
        <references count="1">
          <reference field="1" count="11">
            <x v="0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328">
      <pivotArea dataOnly="0" labelOnly="1" grandRow="1" outline="0" fieldPosition="0"/>
    </format>
    <format dxfId="327">
      <pivotArea dataOnly="0" labelOnly="1" outline="0" axis="axisValues" fieldPosition="0"/>
    </format>
    <format dxfId="326">
      <pivotArea type="all" dataOnly="0" outline="0" fieldPosition="0"/>
    </format>
    <format dxfId="325">
      <pivotArea outline="0" collapsedLevelsAreSubtotals="1" fieldPosition="0"/>
    </format>
    <format dxfId="324">
      <pivotArea field="1" type="button" dataOnly="0" labelOnly="1" outline="0" axis="axisRow" fieldPosition="0"/>
    </format>
    <format dxfId="323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22">
      <pivotArea dataOnly="0" labelOnly="1" grandRow="1" outline="0" fieldPosition="0"/>
    </format>
    <format dxfId="321">
      <pivotArea dataOnly="0" labelOnly="1" outline="0" axis="axisValues" fieldPosition="0"/>
    </format>
    <format dxfId="320">
      <pivotArea type="all" dataOnly="0" outline="0" fieldPosition="0"/>
    </format>
    <format dxfId="319">
      <pivotArea outline="0" collapsedLevelsAreSubtotals="1" fieldPosition="0"/>
    </format>
    <format dxfId="318">
      <pivotArea field="1" type="button" dataOnly="0" labelOnly="1" outline="0" axis="axisRow" fieldPosition="0"/>
    </format>
    <format dxfId="317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16">
      <pivotArea dataOnly="0" labelOnly="1" grandRow="1" outline="0" fieldPosition="0"/>
    </format>
    <format dxfId="315">
      <pivotArea dataOnly="0" labelOnly="1" outline="0" axis="axisValues" fieldPosition="0"/>
    </format>
    <format dxfId="314">
      <pivotArea type="all" dataOnly="0" outline="0" fieldPosition="0"/>
    </format>
    <format dxfId="313">
      <pivotArea outline="0" collapsedLevelsAreSubtotals="1" fieldPosition="0"/>
    </format>
    <format dxfId="312">
      <pivotArea field="1" type="button" dataOnly="0" labelOnly="1" outline="0" axis="axisRow" fieldPosition="0"/>
    </format>
    <format dxfId="311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10">
      <pivotArea dataOnly="0" labelOnly="1" grandRow="1" outline="0" fieldPosition="0"/>
    </format>
    <format dxfId="309">
      <pivotArea dataOnly="0" labelOnly="1" outline="0" axis="axisValues" fieldPosition="0"/>
    </format>
    <format dxfId="308">
      <pivotArea type="all" dataOnly="0" outline="0" fieldPosition="0"/>
    </format>
    <format dxfId="307">
      <pivotArea outline="0" collapsedLevelsAreSubtotals="1" fieldPosition="0"/>
    </format>
    <format dxfId="306">
      <pivotArea field="1" type="button" dataOnly="0" labelOnly="1" outline="0" axis="axisRow" fieldPosition="0"/>
    </format>
    <format dxfId="305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04">
      <pivotArea dataOnly="0" labelOnly="1" grandRow="1" outline="0" fieldPosition="0"/>
    </format>
    <format dxfId="303">
      <pivotArea dataOnly="0" labelOnly="1" outline="0" axis="axisValues" fieldPosition="0"/>
    </format>
    <format dxfId="302">
      <pivotArea type="all" dataOnly="0" outline="0" fieldPosition="0"/>
    </format>
    <format dxfId="301">
      <pivotArea outline="0" collapsedLevelsAreSubtotals="1" fieldPosition="0"/>
    </format>
    <format dxfId="300">
      <pivotArea field="1" type="button" dataOnly="0" labelOnly="1" outline="0" axis="axisRow" fieldPosition="0"/>
    </format>
    <format dxfId="299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98">
      <pivotArea dataOnly="0" labelOnly="1" grandRow="1" outline="0" fieldPosition="0"/>
    </format>
    <format dxfId="297">
      <pivotArea dataOnly="0" labelOnly="1" outline="0" axis="axisValues" fieldPosition="0"/>
    </format>
    <format dxfId="296">
      <pivotArea collapsedLevelsAreSubtotals="1" fieldPosition="0">
        <references count="1">
          <reference field="1" count="1">
            <x v="12"/>
          </reference>
        </references>
      </pivotArea>
    </format>
    <format dxfId="295">
      <pivotArea type="all" dataOnly="0" outline="0" fieldPosition="0"/>
    </format>
    <format dxfId="294">
      <pivotArea outline="0" collapsedLevelsAreSubtotals="1" fieldPosition="0"/>
    </format>
    <format dxfId="293">
      <pivotArea field="1" type="button" dataOnly="0" labelOnly="1" outline="0" axis="axisRow" fieldPosition="0"/>
    </format>
    <format dxfId="292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91">
      <pivotArea dataOnly="0" labelOnly="1" grandRow="1" outline="0" fieldPosition="0"/>
    </format>
    <format dxfId="290">
      <pivotArea dataOnly="0" labelOnly="1" outline="0" axis="axisValues" fieldPosition="0"/>
    </format>
    <format dxfId="289">
      <pivotArea type="all" dataOnly="0" outline="0" fieldPosition="0"/>
    </format>
    <format dxfId="288">
      <pivotArea outline="0" collapsedLevelsAreSubtotals="1" fieldPosition="0"/>
    </format>
    <format dxfId="287">
      <pivotArea field="1" type="button" dataOnly="0" labelOnly="1" outline="0" axis="axisRow" fieldPosition="0"/>
    </format>
    <format dxfId="286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85">
      <pivotArea dataOnly="0" labelOnly="1" grandRow="1" outline="0" fieldPosition="0"/>
    </format>
    <format dxfId="284">
      <pivotArea dataOnly="0" labelOnly="1" outline="0" axis="axisValues" fieldPosition="0"/>
    </format>
    <format dxfId="283">
      <pivotArea type="all" dataOnly="0" outline="0" fieldPosition="0"/>
    </format>
    <format dxfId="282">
      <pivotArea outline="0" collapsedLevelsAreSubtotals="1" fieldPosition="0"/>
    </format>
    <format dxfId="281">
      <pivotArea field="1" type="button" dataOnly="0" labelOnly="1" outline="0" axis="axisRow" fieldPosition="0"/>
    </format>
    <format dxfId="280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279">
      <pivotArea dataOnly="0" labelOnly="1" grandRow="1" outline="0" fieldPosition="0"/>
    </format>
    <format dxfId="278">
      <pivotArea dataOnly="0" labelOnly="1" outline="0" axis="axisValues" fieldPosition="0"/>
    </format>
  </formats>
  <chartFormats count="8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CF9030-EEA0-4821-A4DA-39821E322802}" name="TablaDinámica1" cacheId="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 rowHeaderCaption="Concepto de Ingreso ">
  <location ref="B8:D17" firstHeaderRow="0" firstDataRow="1" firstDataCol="1" rowPageCount="2" colPageCount="1"/>
  <pivotFields count="8">
    <pivotField subtotalTop="0" showAll="0"/>
    <pivotField axis="axisRow" showAll="0" sortType="ascending">
      <items count="22">
        <item m="1" x="20"/>
        <item m="1" x="18"/>
        <item x="8"/>
        <item x="9"/>
        <item m="1" x="13"/>
        <item m="1" x="14"/>
        <item x="1"/>
        <item m="1" x="19"/>
        <item m="1" x="12"/>
        <item m="1" x="17"/>
        <item x="4"/>
        <item m="1" x="15"/>
        <item x="7"/>
        <item x="6"/>
        <item m="1" x="11"/>
        <item m="1" x="16"/>
        <item m="1" x="10"/>
        <item x="0"/>
        <item x="2"/>
        <item x="3"/>
        <item x="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1">
        <item x="2"/>
        <item m="1" x="5"/>
        <item m="1" x="8"/>
        <item m="1" x="9"/>
        <item m="1" x="6"/>
        <item m="1" x="7"/>
        <item x="0"/>
        <item x="1"/>
        <item x="3"/>
        <item x="4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9">
    <i>
      <x v="19"/>
    </i>
    <i>
      <x v="12"/>
    </i>
    <i>
      <x v="13"/>
    </i>
    <i>
      <x v="18"/>
    </i>
    <i>
      <x v="6"/>
    </i>
    <i>
      <x v="20"/>
    </i>
    <i>
      <x v="10"/>
    </i>
    <i>
      <x v="17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9">
    <format dxfId="344">
      <pivotArea outline="0" collapsedLevelsAreSubtotals="1" fieldPosition="0"/>
    </format>
    <format dxfId="343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42">
      <pivotArea outline="0" fieldPosition="0">
        <references count="1">
          <reference field="4294967294" count="1">
            <x v="1"/>
          </reference>
        </references>
      </pivotArea>
    </format>
    <format dxfId="341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340">
      <pivotArea collapsedLevelsAreSubtotals="1" fieldPosition="0">
        <references count="2">
          <reference field="4294967294" count="1" selected="0">
            <x v="0"/>
          </reference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3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38">
      <pivotArea collapsedLevelsAreSubtotals="1" fieldPosition="0">
        <references count="2">
          <reference field="4294967294" count="1" selected="0">
            <x v="1"/>
          </reference>
          <reference field="1" count="1">
            <x v="12"/>
          </reference>
        </references>
      </pivotArea>
    </format>
    <format dxfId="337">
      <pivotArea collapsedLevelsAreSubtotals="1" fieldPosition="0">
        <references count="2">
          <reference field="4294967294" count="1" selected="0">
            <x v="1"/>
          </reference>
          <reference field="1" count="1">
            <x v="16"/>
          </reference>
        </references>
      </pivotArea>
    </format>
    <format dxfId="73">
      <pivotArea collapsedLevelsAreSubtotals="1" fieldPosition="0">
        <references count="2">
          <reference field="4294967294" count="1" selected="0">
            <x v="1"/>
          </reference>
          <reference field="1" count="1"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839B7A-EE00-47FA-B89B-F166D20C6A04}" name="TablaDinámica1" cacheId="3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9">
        <item x="1"/>
        <item x="4"/>
        <item x="7"/>
        <item x="6"/>
        <item x="0"/>
        <item x="2"/>
        <item x="3"/>
        <item x="5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63">
      <pivotArea outline="0" collapsedLevelsAreSubtotals="1" fieldPosition="0"/>
    </format>
    <format dxfId="64">
      <pivotArea collapsedLevelsAreSubtotals="1" fieldPosition="0">
        <references count="1">
          <reference field="1" count="0"/>
        </references>
      </pivotArea>
    </format>
    <format dxfId="65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B19-49D7-4B58-AE10-4B5666A74BC8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7" bestFit="1" customWidth="1"/>
    <col min="2" max="2" width="165.5703125" style="17" bestFit="1" customWidth="1"/>
    <col min="3" max="16384" width="11.42578125" style="17"/>
  </cols>
  <sheetData>
    <row r="9" spans="1:2" ht="36" x14ac:dyDescent="0.55000000000000004">
      <c r="A9" s="20"/>
      <c r="B9" s="21" t="s">
        <v>31</v>
      </c>
    </row>
    <row r="10" spans="1:2" ht="36" x14ac:dyDescent="0.55000000000000004">
      <c r="A10" s="20"/>
      <c r="B10" s="21" t="s">
        <v>29</v>
      </c>
    </row>
    <row r="11" spans="1:2" ht="36" x14ac:dyDescent="0.55000000000000004">
      <c r="A11" s="20"/>
      <c r="B11" s="21" t="s">
        <v>30</v>
      </c>
    </row>
    <row r="12" spans="1:2" ht="36" x14ac:dyDescent="0.55000000000000004">
      <c r="B12" s="19"/>
    </row>
    <row r="13" spans="1:2" ht="36" x14ac:dyDescent="0.55000000000000004">
      <c r="B13" s="19"/>
    </row>
    <row r="14" spans="1:2" ht="36" x14ac:dyDescent="0.55000000000000004">
      <c r="B14" s="18"/>
    </row>
  </sheetData>
  <hyperlinks>
    <hyperlink ref="B9" location="'Parcitipación Aforo por Concept'!A1" display="Participación Aforo vigente por Tipo de Recursos" xr:uid="{9D64E652-8765-4152-AA7C-6E448BBEEBD3}"/>
    <hyperlink ref="B10" location="'Recaudo Recursos Propios'!A1" display="Desagregación Recaudo por Concepto" xr:uid="{7162029C-E73E-4E49-AB97-C63F2FAA8E14}"/>
    <hyperlink ref="B11" location="'Aforo Vs Recaudo Rec Propios'!A1" display="Recaudo Vs Aforo" xr:uid="{4075A71D-4B3A-4CB3-8FF8-A16AA200F158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5:F8"/>
  <sheetViews>
    <sheetView showGridLines="0" workbookViewId="0">
      <selection activeCell="G26" sqref="G26"/>
    </sheetView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28</v>
      </c>
      <c r="C5" t="s">
        <v>13</v>
      </c>
    </row>
    <row r="6" spans="2:6" x14ac:dyDescent="0.25">
      <c r="B6" s="6" t="s">
        <v>4</v>
      </c>
      <c r="C6" s="10">
        <v>4425451.2467439994</v>
      </c>
    </row>
    <row r="7" spans="2:6" x14ac:dyDescent="0.25">
      <c r="B7" s="6" t="s">
        <v>3</v>
      </c>
      <c r="C7" s="10">
        <v>262400.00060000003</v>
      </c>
    </row>
    <row r="8" spans="2:6" x14ac:dyDescent="0.25">
      <c r="B8" s="6" t="s">
        <v>5</v>
      </c>
      <c r="C8" s="10">
        <v>4687851.2473439993</v>
      </c>
      <c r="F8" s="14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5:F84"/>
  <sheetViews>
    <sheetView showGridLines="0" showRowColHeaders="0" zoomScale="85" zoomScaleNormal="85" workbookViewId="0"/>
  </sheetViews>
  <sheetFormatPr baseColWidth="10" defaultRowHeight="15" x14ac:dyDescent="0.25"/>
  <cols>
    <col min="2" max="2" width="123.7109375" bestFit="1" customWidth="1"/>
    <col min="3" max="3" width="20" bestFit="1" customWidth="1"/>
    <col min="4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5" t="s">
        <v>2</v>
      </c>
      <c r="C5" t="s">
        <v>3</v>
      </c>
    </row>
    <row r="6" spans="2:4" x14ac:dyDescent="0.25">
      <c r="B6" s="5" t="s">
        <v>19</v>
      </c>
      <c r="C6" t="s">
        <v>17</v>
      </c>
    </row>
    <row r="8" spans="2:4" x14ac:dyDescent="0.25">
      <c r="B8" s="5" t="s">
        <v>24</v>
      </c>
      <c r="C8" t="s">
        <v>25</v>
      </c>
      <c r="D8" t="s">
        <v>23</v>
      </c>
    </row>
    <row r="9" spans="2:4" x14ac:dyDescent="0.25">
      <c r="B9" s="6" t="s">
        <v>38</v>
      </c>
      <c r="C9" s="10">
        <v>7.6783000000000004E-2</v>
      </c>
      <c r="D9" s="13">
        <v>3.734272367774525E-6</v>
      </c>
    </row>
    <row r="10" spans="2:4" x14ac:dyDescent="0.25">
      <c r="B10" s="6" t="s">
        <v>20</v>
      </c>
      <c r="C10" s="10">
        <v>0.38787100000000002</v>
      </c>
      <c r="D10" s="13">
        <v>1.8863758352253399E-5</v>
      </c>
    </row>
    <row r="11" spans="2:4" x14ac:dyDescent="0.25">
      <c r="B11" s="6" t="s">
        <v>22</v>
      </c>
      <c r="C11" s="10">
        <v>15.51791119</v>
      </c>
      <c r="D11" s="11">
        <v>7.5469969866241346E-4</v>
      </c>
    </row>
    <row r="12" spans="2:4" x14ac:dyDescent="0.25">
      <c r="B12" s="6" t="s">
        <v>36</v>
      </c>
      <c r="C12" s="10">
        <v>66.116162000000003</v>
      </c>
      <c r="D12" s="11">
        <v>3.2155002646406636E-3</v>
      </c>
    </row>
    <row r="13" spans="2:4" x14ac:dyDescent="0.25">
      <c r="B13" s="6" t="s">
        <v>16</v>
      </c>
      <c r="C13" s="10">
        <v>66.192944999999995</v>
      </c>
      <c r="D13" s="11">
        <v>3.2192345370084374E-3</v>
      </c>
    </row>
    <row r="14" spans="2:4" x14ac:dyDescent="0.25">
      <c r="B14" s="6" t="s">
        <v>41</v>
      </c>
      <c r="C14" s="10">
        <v>379.01915460000004</v>
      </c>
      <c r="D14" s="11">
        <v>1.8433256787049747E-2</v>
      </c>
    </row>
    <row r="15" spans="2:4" x14ac:dyDescent="0.25">
      <c r="B15" s="6" t="s">
        <v>18</v>
      </c>
      <c r="C15" s="10">
        <v>1796.4280570000001</v>
      </c>
      <c r="D15" s="11">
        <v>8.7367668024822931E-2</v>
      </c>
    </row>
    <row r="16" spans="2:4" x14ac:dyDescent="0.25">
      <c r="B16" s="6" t="s">
        <v>34</v>
      </c>
      <c r="C16" s="10">
        <v>18237.964291</v>
      </c>
      <c r="D16" s="11">
        <v>0.88698704265709594</v>
      </c>
    </row>
    <row r="17" spans="1:5" x14ac:dyDescent="0.25">
      <c r="B17" s="6" t="s">
        <v>5</v>
      </c>
      <c r="C17" s="10">
        <v>20561.703174789996</v>
      </c>
      <c r="D17" s="11">
        <v>1</v>
      </c>
    </row>
    <row r="21" spans="1:5" x14ac:dyDescent="0.25">
      <c r="E21" s="14"/>
    </row>
    <row r="22" spans="1:5" x14ac:dyDescent="0.25">
      <c r="E22" s="14" t="s">
        <v>26</v>
      </c>
    </row>
    <row r="25" spans="1:5" x14ac:dyDescent="0.25">
      <c r="A25" s="27"/>
      <c r="B25" s="32"/>
      <c r="C25" s="32"/>
      <c r="D25" s="27"/>
      <c r="E25" s="27"/>
    </row>
    <row r="26" spans="1:5" x14ac:dyDescent="0.25">
      <c r="A26" s="31"/>
      <c r="B26" s="12"/>
      <c r="C26" s="12"/>
      <c r="D26" s="31"/>
      <c r="E26" s="28"/>
    </row>
    <row r="27" spans="1:5" x14ac:dyDescent="0.25">
      <c r="A27" s="31"/>
      <c r="B27" s="29"/>
      <c r="C27" s="29"/>
      <c r="D27" s="31"/>
      <c r="E27" s="28"/>
    </row>
    <row r="28" spans="1:5" x14ac:dyDescent="0.25">
      <c r="A28" s="31"/>
      <c r="B28" s="33" t="s">
        <v>2</v>
      </c>
      <c r="C28" s="33" t="s">
        <v>3</v>
      </c>
      <c r="D28" s="31"/>
      <c r="E28" s="28"/>
    </row>
    <row r="29" spans="1:5" x14ac:dyDescent="0.25">
      <c r="A29" s="31"/>
      <c r="B29" s="33" t="s">
        <v>19</v>
      </c>
      <c r="C29" s="33" t="s">
        <v>17</v>
      </c>
      <c r="D29" s="31"/>
      <c r="E29" s="28"/>
    </row>
    <row r="30" spans="1:5" x14ac:dyDescent="0.25">
      <c r="A30" s="31"/>
      <c r="B30" s="29"/>
      <c r="C30" s="29"/>
      <c r="D30" s="31"/>
      <c r="E30" s="28"/>
    </row>
    <row r="31" spans="1:5" x14ac:dyDescent="0.25">
      <c r="A31" s="31"/>
      <c r="B31" s="33" t="s">
        <v>24</v>
      </c>
      <c r="C31" s="33" t="s">
        <v>23</v>
      </c>
      <c r="D31" s="31"/>
      <c r="E31" s="28"/>
    </row>
    <row r="32" spans="1:5" x14ac:dyDescent="0.25">
      <c r="A32" s="31"/>
      <c r="B32" s="34" t="s">
        <v>38</v>
      </c>
      <c r="C32" s="36">
        <v>3.734272367774525E-6</v>
      </c>
      <c r="D32" s="31"/>
      <c r="E32" s="28"/>
    </row>
    <row r="33" spans="1:5" x14ac:dyDescent="0.25">
      <c r="A33" s="31"/>
      <c r="B33" s="34" t="s">
        <v>20</v>
      </c>
      <c r="C33" s="35">
        <v>1.8863758352253399E-5</v>
      </c>
      <c r="D33" s="31"/>
      <c r="E33" s="28"/>
    </row>
    <row r="34" spans="1:5" x14ac:dyDescent="0.25">
      <c r="A34" s="31"/>
      <c r="B34" s="34" t="s">
        <v>22</v>
      </c>
      <c r="C34" s="36">
        <v>7.5469969866241346E-4</v>
      </c>
      <c r="D34" s="31"/>
      <c r="E34" s="28"/>
    </row>
    <row r="35" spans="1:5" x14ac:dyDescent="0.25">
      <c r="A35" s="31"/>
      <c r="B35" s="34" t="s">
        <v>36</v>
      </c>
      <c r="C35" s="36">
        <v>3.2155002646406636E-3</v>
      </c>
      <c r="D35" s="31"/>
      <c r="E35" s="28"/>
    </row>
    <row r="36" spans="1:5" x14ac:dyDescent="0.25">
      <c r="A36" s="31"/>
      <c r="B36" s="34" t="s">
        <v>16</v>
      </c>
      <c r="C36" s="36">
        <v>3.2192345370084374E-3</v>
      </c>
      <c r="D36" s="31"/>
      <c r="E36" s="28"/>
    </row>
    <row r="37" spans="1:5" x14ac:dyDescent="0.25">
      <c r="A37" s="31"/>
      <c r="B37" s="34" t="s">
        <v>41</v>
      </c>
      <c r="C37" s="36">
        <v>1.8433256787049747E-2</v>
      </c>
      <c r="D37" s="31"/>
      <c r="E37" s="28"/>
    </row>
    <row r="38" spans="1:5" x14ac:dyDescent="0.25">
      <c r="A38" s="31"/>
      <c r="B38" s="34" t="s">
        <v>18</v>
      </c>
      <c r="C38" s="36">
        <v>8.7367668024822931E-2</v>
      </c>
      <c r="D38" s="31"/>
      <c r="E38" s="28"/>
    </row>
    <row r="39" spans="1:5" x14ac:dyDescent="0.25">
      <c r="A39" s="31"/>
      <c r="B39" s="34" t="s">
        <v>34</v>
      </c>
      <c r="C39" s="36">
        <v>0.88698704265709594</v>
      </c>
      <c r="D39" s="31"/>
      <c r="E39" s="28"/>
    </row>
    <row r="40" spans="1:5" x14ac:dyDescent="0.25">
      <c r="A40" s="31"/>
      <c r="B40" s="34" t="s">
        <v>5</v>
      </c>
      <c r="C40" s="36">
        <v>1</v>
      </c>
      <c r="D40" s="31"/>
      <c r="E40" s="28"/>
    </row>
    <row r="41" spans="1:5" x14ac:dyDescent="0.25">
      <c r="A41" s="31"/>
      <c r="D41" s="31"/>
      <c r="E41" s="28"/>
    </row>
    <row r="42" spans="1:5" x14ac:dyDescent="0.25">
      <c r="A42" s="31"/>
      <c r="D42" s="31"/>
      <c r="E42" s="28"/>
    </row>
    <row r="43" spans="1:5" x14ac:dyDescent="0.25">
      <c r="A43" s="31"/>
      <c r="D43" s="31"/>
      <c r="E43" s="28"/>
    </row>
    <row r="44" spans="1:5" x14ac:dyDescent="0.25">
      <c r="A44" s="31"/>
      <c r="D44" s="31"/>
      <c r="E44" s="28"/>
    </row>
    <row r="45" spans="1:5" x14ac:dyDescent="0.25">
      <c r="A45" s="31"/>
      <c r="D45" s="31"/>
      <c r="E45" s="28"/>
    </row>
    <row r="46" spans="1:5" x14ac:dyDescent="0.25">
      <c r="A46" s="28"/>
      <c r="D46" s="28"/>
      <c r="E46" s="28"/>
    </row>
    <row r="47" spans="1:5" x14ac:dyDescent="0.25">
      <c r="A47" s="12"/>
      <c r="B47" s="12"/>
      <c r="C47" s="12"/>
      <c r="D47" s="12"/>
      <c r="E47" s="12"/>
    </row>
    <row r="48" spans="1:5" x14ac:dyDescent="0.25">
      <c r="A48" s="12"/>
      <c r="B48" s="12"/>
      <c r="C48" s="12"/>
      <c r="D48" s="12"/>
      <c r="E48" s="12"/>
    </row>
    <row r="54" spans="1:6" x14ac:dyDescent="0.25">
      <c r="A54" s="30"/>
      <c r="B54" s="30"/>
      <c r="C54" s="30"/>
      <c r="D54" s="30"/>
      <c r="E54" s="30"/>
      <c r="F54" s="30"/>
    </row>
    <row r="55" spans="1:6" x14ac:dyDescent="0.25">
      <c r="A55" s="30"/>
      <c r="B55" s="30"/>
      <c r="C55" s="30"/>
      <c r="D55" s="30"/>
      <c r="E55" s="30"/>
      <c r="F55" s="30"/>
    </row>
    <row r="56" spans="1:6" x14ac:dyDescent="0.25">
      <c r="A56" s="30"/>
      <c r="B56" s="30"/>
      <c r="C56" s="30"/>
      <c r="D56" s="30"/>
      <c r="E56" s="30"/>
      <c r="F56" s="30"/>
    </row>
    <row r="57" spans="1:6" x14ac:dyDescent="0.25">
      <c r="A57" s="30"/>
      <c r="B57" s="30"/>
      <c r="C57" s="30"/>
      <c r="D57" s="30"/>
      <c r="E57" s="30"/>
      <c r="F57" s="30"/>
    </row>
    <row r="58" spans="1:6" x14ac:dyDescent="0.25">
      <c r="A58" s="30"/>
      <c r="B58" s="30"/>
      <c r="C58" s="30"/>
      <c r="D58" s="30"/>
      <c r="E58" s="30"/>
      <c r="F58" s="30"/>
    </row>
    <row r="59" spans="1:6" x14ac:dyDescent="0.25">
      <c r="A59" s="30"/>
      <c r="B59" s="30"/>
      <c r="C59" s="30"/>
      <c r="D59" s="30"/>
      <c r="E59" s="30"/>
      <c r="F59" s="30"/>
    </row>
    <row r="60" spans="1:6" x14ac:dyDescent="0.25">
      <c r="A60" s="30"/>
      <c r="B60" s="30"/>
      <c r="C60" s="30"/>
      <c r="D60" s="30"/>
      <c r="E60" s="30"/>
      <c r="F60" s="30"/>
    </row>
    <row r="61" spans="1:6" x14ac:dyDescent="0.25">
      <c r="A61" s="30"/>
      <c r="B61" s="30"/>
      <c r="C61" s="30"/>
      <c r="D61" s="30"/>
      <c r="E61" s="30"/>
      <c r="F61" s="30"/>
    </row>
    <row r="62" spans="1:6" x14ac:dyDescent="0.25">
      <c r="A62" s="30"/>
      <c r="B62" s="30"/>
      <c r="C62" s="30"/>
      <c r="D62" s="30"/>
      <c r="E62" s="30"/>
      <c r="F62" s="30"/>
    </row>
    <row r="63" spans="1:6" x14ac:dyDescent="0.25">
      <c r="A63" s="30"/>
      <c r="B63" s="30"/>
      <c r="C63" s="30"/>
      <c r="D63" s="30"/>
      <c r="E63" s="30"/>
      <c r="F63" s="30"/>
    </row>
    <row r="64" spans="1:6" x14ac:dyDescent="0.25">
      <c r="A64" s="30"/>
      <c r="B64" s="30"/>
      <c r="C64" s="30"/>
      <c r="D64" s="30"/>
      <c r="E64" s="30"/>
      <c r="F64" s="30"/>
    </row>
    <row r="65" spans="1:6" x14ac:dyDescent="0.25">
      <c r="A65" s="30"/>
      <c r="B65" s="30"/>
      <c r="C65" s="30"/>
      <c r="D65" s="30"/>
      <c r="E65" s="30"/>
      <c r="F65" s="30"/>
    </row>
    <row r="66" spans="1:6" x14ac:dyDescent="0.25">
      <c r="A66" s="30"/>
      <c r="B66" s="30"/>
      <c r="C66" s="30"/>
      <c r="D66" s="30"/>
      <c r="E66" s="30"/>
      <c r="F66" s="30"/>
    </row>
    <row r="67" spans="1:6" x14ac:dyDescent="0.25">
      <c r="A67" s="30"/>
      <c r="B67" s="30"/>
      <c r="C67" s="30"/>
      <c r="D67" s="30"/>
      <c r="E67" s="30"/>
      <c r="F67" s="30"/>
    </row>
    <row r="68" spans="1:6" x14ac:dyDescent="0.25">
      <c r="A68" s="30"/>
      <c r="B68" s="30"/>
      <c r="C68" s="30"/>
      <c r="D68" s="30"/>
      <c r="E68" s="30"/>
      <c r="F68" s="30"/>
    </row>
    <row r="69" spans="1:6" x14ac:dyDescent="0.25">
      <c r="A69" s="30"/>
      <c r="B69" s="30"/>
      <c r="C69" s="30"/>
      <c r="D69" s="30"/>
      <c r="E69" s="30"/>
      <c r="F69" s="30"/>
    </row>
    <row r="70" spans="1:6" x14ac:dyDescent="0.25">
      <c r="A70" s="30"/>
      <c r="B70" s="30"/>
      <c r="C70" s="30"/>
      <c r="D70" s="30"/>
      <c r="E70" s="30"/>
      <c r="F70" s="30"/>
    </row>
    <row r="71" spans="1:6" x14ac:dyDescent="0.25">
      <c r="A71" s="30"/>
      <c r="B71" s="30"/>
      <c r="C71" s="30"/>
      <c r="D71" s="30"/>
      <c r="E71" s="30"/>
      <c r="F71" s="30"/>
    </row>
    <row r="72" spans="1:6" x14ac:dyDescent="0.25">
      <c r="A72" s="30"/>
      <c r="B72" s="30"/>
      <c r="C72" s="30"/>
      <c r="D72" s="30"/>
      <c r="E72" s="30"/>
      <c r="F72" s="30"/>
    </row>
    <row r="73" spans="1:6" x14ac:dyDescent="0.25">
      <c r="A73" s="30"/>
      <c r="B73" s="30"/>
      <c r="C73" s="30"/>
      <c r="D73" s="30"/>
      <c r="E73" s="30"/>
      <c r="F73" s="30"/>
    </row>
    <row r="74" spans="1:6" x14ac:dyDescent="0.25">
      <c r="A74" s="30"/>
      <c r="B74" s="30"/>
      <c r="C74" s="30"/>
      <c r="D74" s="30"/>
      <c r="E74" s="30"/>
      <c r="F74" s="30"/>
    </row>
    <row r="75" spans="1:6" x14ac:dyDescent="0.25">
      <c r="A75" s="30"/>
      <c r="B75" s="30"/>
      <c r="C75" s="30"/>
      <c r="D75" s="30"/>
      <c r="E75" s="30"/>
      <c r="F75" s="30"/>
    </row>
    <row r="76" spans="1:6" x14ac:dyDescent="0.25">
      <c r="A76" s="30"/>
      <c r="B76" s="30"/>
      <c r="C76" s="30"/>
      <c r="D76" s="30"/>
      <c r="E76" s="30"/>
      <c r="F76" s="30"/>
    </row>
    <row r="77" spans="1:6" x14ac:dyDescent="0.25">
      <c r="A77" s="30"/>
      <c r="B77" s="30"/>
      <c r="C77" s="30"/>
      <c r="D77" s="30"/>
      <c r="E77" s="30"/>
      <c r="F77" s="30"/>
    </row>
    <row r="78" spans="1:6" x14ac:dyDescent="0.25">
      <c r="A78" s="30"/>
      <c r="B78" s="30"/>
      <c r="C78" s="30"/>
      <c r="D78" s="30"/>
      <c r="E78" s="30"/>
      <c r="F78" s="30"/>
    </row>
    <row r="79" spans="1:6" x14ac:dyDescent="0.25">
      <c r="A79" s="30"/>
      <c r="B79" s="30"/>
      <c r="C79" s="30"/>
      <c r="D79" s="30"/>
      <c r="E79" s="30"/>
      <c r="F79" s="30"/>
    </row>
    <row r="80" spans="1:6" x14ac:dyDescent="0.25">
      <c r="A80" s="30"/>
      <c r="B80" s="30"/>
      <c r="C80" s="30"/>
      <c r="D80" s="30"/>
      <c r="E80" s="30"/>
      <c r="F80" s="30"/>
    </row>
    <row r="81" spans="1:6" x14ac:dyDescent="0.25">
      <c r="A81" s="30"/>
      <c r="B81" s="30"/>
      <c r="C81" s="30"/>
      <c r="D81" s="30"/>
      <c r="E81" s="30"/>
      <c r="F81" s="30"/>
    </row>
    <row r="82" spans="1:6" x14ac:dyDescent="0.25">
      <c r="A82" s="30"/>
      <c r="B82" s="30"/>
      <c r="C82" s="30"/>
      <c r="D82" s="30"/>
      <c r="E82" s="30"/>
      <c r="F82" s="30"/>
    </row>
    <row r="83" spans="1:6" x14ac:dyDescent="0.25">
      <c r="A83" s="30"/>
      <c r="B83" s="30"/>
      <c r="C83" s="30"/>
      <c r="D83" s="30"/>
      <c r="E83" s="30"/>
      <c r="F83" s="30"/>
    </row>
    <row r="84" spans="1:6" x14ac:dyDescent="0.25">
      <c r="A84" s="30"/>
      <c r="B84" s="30"/>
      <c r="C84" s="30"/>
      <c r="D84" s="30"/>
      <c r="E84" s="30"/>
      <c r="F84" s="30"/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zoomScaleNormal="100" workbookViewId="0">
      <selection activeCell="B33" sqref="B33"/>
    </sheetView>
  </sheetViews>
  <sheetFormatPr baseColWidth="10" defaultRowHeight="20.100000000000001" customHeight="1" x14ac:dyDescent="0.25"/>
  <cols>
    <col min="1" max="1" width="14.42578125" style="1" bestFit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7.28515625" style="2" bestFit="1" customWidth="1"/>
    <col min="6" max="6" width="20.42578125" style="2" bestFit="1" customWidth="1"/>
    <col min="7" max="7" width="21.42578125" style="2" customWidth="1"/>
    <col min="8" max="8" width="32.42578125" style="39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7" t="s">
        <v>0</v>
      </c>
      <c r="B1" s="38" t="s">
        <v>12</v>
      </c>
      <c r="C1" s="38" t="s">
        <v>2</v>
      </c>
      <c r="D1" s="40" t="s">
        <v>11</v>
      </c>
      <c r="E1" s="40" t="s">
        <v>1</v>
      </c>
      <c r="F1" s="40" t="s">
        <v>10</v>
      </c>
      <c r="G1" s="40" t="s">
        <v>6</v>
      </c>
      <c r="H1" s="41" t="s">
        <v>7</v>
      </c>
    </row>
    <row r="2" spans="1:9" s="3" customFormat="1" ht="18" customHeight="1" thickBot="1" x14ac:dyDescent="0.3">
      <c r="A2" s="22" t="s">
        <v>33</v>
      </c>
      <c r="B2" s="23" t="s">
        <v>34</v>
      </c>
      <c r="C2" s="23" t="s">
        <v>3</v>
      </c>
      <c r="D2" s="42">
        <f>+SUMIF([1]ENERO!$I:$I,A:A,[1]ENERO!$K:$K)/1000000</f>
        <v>262004.0006</v>
      </c>
      <c r="E2" s="42">
        <f>+SUMIF([1]ENERO!$I:$I,A:A,[1]ENERO!$L:$L)/1000000</f>
        <v>0</v>
      </c>
      <c r="F2" s="42">
        <f>+SUMIF([1]ENERO!$I:$I,A:A,[1]ENERO!$M:$M)/1000000</f>
        <v>262004.0006</v>
      </c>
      <c r="G2" s="42">
        <f>+SUMIF([1]ENERO!$I:$I,A:A,[1]ENERO!$N:$N)/1000000</f>
        <v>18237.964291</v>
      </c>
      <c r="H2" s="43">
        <f>+SUMIF([1]ENERO!$I:$I,A:A,[1]ENERO!$O:$O)/1000000</f>
        <v>243766.03630899999</v>
      </c>
    </row>
    <row r="3" spans="1:9" ht="18" customHeight="1" thickBot="1" x14ac:dyDescent="0.3">
      <c r="A3" s="24" t="s">
        <v>32</v>
      </c>
      <c r="B3" s="25" t="s">
        <v>16</v>
      </c>
      <c r="C3" s="23" t="s">
        <v>3</v>
      </c>
      <c r="D3" s="42">
        <f>+SUMIF([1]ENERO!$I:$I,A:A,[1]ENERO!$K:$K)/1000000</f>
        <v>396</v>
      </c>
      <c r="E3" s="42">
        <f>+SUMIF([1]ENERO!$I:$I,A:A,[1]ENERO!$L:$L)/1000000</f>
        <v>0</v>
      </c>
      <c r="F3" s="42">
        <f>+SUMIF([1]ENERO!$I:$I,A:A,[1]ENERO!$M:$M)/1000000</f>
        <v>396</v>
      </c>
      <c r="G3" s="42">
        <f>+SUMIF([1]ENERO!$I:$I,A:A,[1]ENERO!$N:$N)/1000000</f>
        <v>66.192944999999995</v>
      </c>
      <c r="H3" s="43">
        <f>+SUMIF([1]ENERO!$I:$I,A:A,[1]ENERO!$O:$O)/1000000</f>
        <v>329.80705499999999</v>
      </c>
    </row>
    <row r="4" spans="1:9" ht="18" customHeight="1" thickBot="1" x14ac:dyDescent="0.3">
      <c r="A4" s="26" t="s">
        <v>35</v>
      </c>
      <c r="B4" s="26" t="s">
        <v>36</v>
      </c>
      <c r="C4" s="23" t="s">
        <v>3</v>
      </c>
      <c r="D4" s="42">
        <f>+SUMIF([1]ENERO!$I:$I,A:A,[1]ENERO!$K:$K)/1000000</f>
        <v>0</v>
      </c>
      <c r="E4" s="42">
        <f>+SUMIF([1]ENERO!$I:$I,A:A,[1]ENERO!$L:$L)/1000000</f>
        <v>0</v>
      </c>
      <c r="F4" s="42">
        <f>+SUMIF([1]ENERO!$I:$I,A:A,[1]ENERO!$M:$M)/1000000</f>
        <v>0</v>
      </c>
      <c r="G4" s="42">
        <f>+SUMIF([1]ENERO!$I:$I,A:A,[1]ENERO!$N:$N)/1000000</f>
        <v>66.116162000000003</v>
      </c>
      <c r="H4" s="43">
        <v>0</v>
      </c>
    </row>
    <row r="5" spans="1:9" ht="18" customHeight="1" thickBot="1" x14ac:dyDescent="0.3">
      <c r="A5" s="26" t="s">
        <v>37</v>
      </c>
      <c r="B5" s="26" t="s">
        <v>38</v>
      </c>
      <c r="C5" s="23" t="s">
        <v>3</v>
      </c>
      <c r="D5" s="42">
        <f>+SUMIF([1]ENERO!$I:$I,A:A,[1]ENERO!$K:$K)/1000000</f>
        <v>0</v>
      </c>
      <c r="E5" s="42">
        <f>+SUMIF([1]ENERO!$I:$I,A:A,[1]ENERO!$L:$L)/1000000</f>
        <v>0</v>
      </c>
      <c r="F5" s="42">
        <f>+SUMIF([1]ENERO!$I:$I,A:A,[1]ENERO!$M:$M)/1000000</f>
        <v>0</v>
      </c>
      <c r="G5" s="42">
        <f>+SUMIF([1]ENERO!$I:$I,A:A,[1]ENERO!$N:$N)/1000000</f>
        <v>7.6783000000000004E-2</v>
      </c>
      <c r="H5" s="43">
        <v>0</v>
      </c>
    </row>
    <row r="6" spans="1:9" ht="18" customHeight="1" thickBot="1" x14ac:dyDescent="0.3">
      <c r="A6" s="22" t="s">
        <v>39</v>
      </c>
      <c r="B6" s="26" t="s">
        <v>18</v>
      </c>
      <c r="C6" s="23" t="s">
        <v>3</v>
      </c>
      <c r="D6" s="42">
        <f>+SUMIF([1]ENERO!$I:$I,A:A,[1]ENERO!$K:$K)/1000000</f>
        <v>0</v>
      </c>
      <c r="E6" s="42">
        <f>+SUMIF([1]ENERO!$I:$I,A:A,[1]ENERO!$L:$L)/1000000</f>
        <v>0</v>
      </c>
      <c r="F6" s="42">
        <f>+SUMIF([1]ENERO!$I:$I,A:A,[1]ENERO!$M:$M)/1000000</f>
        <v>0</v>
      </c>
      <c r="G6" s="42">
        <f>+SUMIF([1]ENERO!$I:$I,A:A,[1]ENERO!$N:$N)/1000000</f>
        <v>1796.4280570000001</v>
      </c>
      <c r="H6" s="43">
        <f>+SUMIF([1]ENERO!$I:$I,A:A,[1]ENERO!$O:$O)/1000000</f>
        <v>-1796.4280570000001</v>
      </c>
      <c r="I6" s="4"/>
    </row>
    <row r="7" spans="1:9" ht="18" customHeight="1" thickBot="1" x14ac:dyDescent="0.3">
      <c r="A7" s="22" t="s">
        <v>40</v>
      </c>
      <c r="B7" s="26" t="s">
        <v>41</v>
      </c>
      <c r="C7" s="23" t="s">
        <v>3</v>
      </c>
      <c r="D7" s="42">
        <f>+SUMIF([1]ENERO!$I:$I,A:A,[1]ENERO!$K:$K)/1000000</f>
        <v>0</v>
      </c>
      <c r="E7" s="42">
        <f>+SUMIF([1]ENERO!$I:$I,A:A,[1]ENERO!$L:$L)/1000000</f>
        <v>0</v>
      </c>
      <c r="F7" s="42">
        <f>+SUMIF([1]ENERO!$I:$I,A:A,[1]ENERO!$M:$M)/1000000</f>
        <v>0</v>
      </c>
      <c r="G7" s="42">
        <f>+SUMIF([1]ENERO!$I:$I,A:A,[1]ENERO!$N:$N)/1000000</f>
        <v>379.01915460000004</v>
      </c>
      <c r="H7" s="43">
        <f>+SUMIF([1]ENERO!$I:$I,A:A,[1]ENERO!$O:$O)/1000000</f>
        <v>-379.01915460000004</v>
      </c>
      <c r="I7" s="4"/>
    </row>
    <row r="8" spans="1:9" ht="18" customHeight="1" thickBot="1" x14ac:dyDescent="0.3">
      <c r="A8" s="22" t="s">
        <v>42</v>
      </c>
      <c r="B8" s="26" t="s">
        <v>22</v>
      </c>
      <c r="C8" s="23" t="s">
        <v>3</v>
      </c>
      <c r="D8" s="42">
        <f>+SUMIF([1]ENERO!$I:$I,A:A,[1]ENERO!$K:$K)/1000000</f>
        <v>0</v>
      </c>
      <c r="E8" s="42">
        <f>+SUMIF([1]ENERO!$I:$I,A:A,[1]ENERO!$L:$L)/1000000</f>
        <v>0</v>
      </c>
      <c r="F8" s="42">
        <f>+SUMIF([1]ENERO!$I:$I,A:A,[1]ENERO!$M:$M)/1000000</f>
        <v>0</v>
      </c>
      <c r="G8" s="42">
        <f>+SUMIF([1]ENERO!$I:$I,A:A,[1]ENERO!$N:$N)/1000000</f>
        <v>15.51791119</v>
      </c>
      <c r="H8" s="43">
        <f>+SUMIF([1]ENERO!$I:$I,A:A,[1]ENERO!$O:$O)/1000000</f>
        <v>-15.51791119</v>
      </c>
    </row>
    <row r="9" spans="1:9" ht="18" customHeight="1" thickBot="1" x14ac:dyDescent="0.3">
      <c r="A9" s="22" t="s">
        <v>43</v>
      </c>
      <c r="B9" s="26" t="s">
        <v>20</v>
      </c>
      <c r="C9" s="23" t="s">
        <v>3</v>
      </c>
      <c r="D9" s="42">
        <f>+SUMIF([1]ENERO!$I:$I,A:A,[1]ENERO!$K:$K)/1000000</f>
        <v>0</v>
      </c>
      <c r="E9" s="42">
        <f>+SUMIF([1]ENERO!$I:$I,A:A,[1]ENERO!$L:$L)/1000000</f>
        <v>0</v>
      </c>
      <c r="F9" s="42">
        <f>+SUMIF([1]ENERO!$I:$I,A:A,[1]ENERO!$M:$M)/1000000</f>
        <v>0</v>
      </c>
      <c r="G9" s="42">
        <f>+SUMIF([1]ENERO!$I:$I,A:A,[1]ENERO!$N:$N)/1000000</f>
        <v>0.38787100000000002</v>
      </c>
      <c r="H9" s="43">
        <f>+SUMIF([1]ENERO!$I:$I,A:A,[1]ENERO!$O:$O)/1000000</f>
        <v>-0.38787100000000002</v>
      </c>
    </row>
    <row r="10" spans="1:9" ht="18" customHeight="1" thickBot="1" x14ac:dyDescent="0.3">
      <c r="A10" s="26">
        <v>42</v>
      </c>
      <c r="B10" s="26" t="s">
        <v>14</v>
      </c>
      <c r="C10" s="23" t="s">
        <v>4</v>
      </c>
      <c r="D10" s="42">
        <f>+SUMIF([1]ENERO!$I:$I,A:A,[1]ENERO!$K:$K)/1000000</f>
        <v>896061</v>
      </c>
      <c r="E10" s="42">
        <f>+SUMIF([1]ENERO!$I:$I,A:A,[1]ENERO!$L:$L)/1000000</f>
        <v>0</v>
      </c>
      <c r="F10" s="42">
        <f>+SUMIF([1]ENERO!$I:$I,A:A,[1]ENERO!$M:$M)/1000000</f>
        <v>896061</v>
      </c>
      <c r="G10" s="42">
        <f>+SUMIF([1]ENERO!$I:$I,A:A,[1]ENERO!$N:$N)/1000000</f>
        <v>0</v>
      </c>
      <c r="H10" s="43">
        <f>+SUMIF([1]ENERO!$I:$I,A:A,[1]ENERO!$O:$O)/1000000</f>
        <v>896061</v>
      </c>
    </row>
    <row r="11" spans="1:9" ht="18" customHeight="1" thickBot="1" x14ac:dyDescent="0.3">
      <c r="A11" s="26">
        <v>43</v>
      </c>
      <c r="B11" s="26" t="s">
        <v>15</v>
      </c>
      <c r="C11" s="23" t="s">
        <v>4</v>
      </c>
      <c r="D11" s="42">
        <f>+SUMIF([1]ENERO!$I:$I,A:A,[1]ENERO!$K:$K)/1000000</f>
        <v>3529390.2467439999</v>
      </c>
      <c r="E11" s="42">
        <f>+SUMIF([1]ENERO!$I:$I,A:A,[1]ENERO!$L:$L)/1000000</f>
        <v>0</v>
      </c>
      <c r="F11" s="42">
        <f>+SUMIF([1]ENERO!$I:$I,A:A,[1]ENERO!$M:$M)/1000000</f>
        <v>3529390.2467439999</v>
      </c>
      <c r="G11" s="42">
        <f>+SUMIF([1]ENERO!$I:$I,A:A,[1]ENERO!$N:$N)/1000000</f>
        <v>44756.554298000003</v>
      </c>
      <c r="H11" s="43">
        <f>+SUMIF([1]ENERO!$I:$I,A:A,[1]ENERO!$O:$O)/1000000</f>
        <v>3484633.6924459999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9" t="s">
        <v>27</v>
      </c>
    </row>
    <row r="7" spans="2:5" x14ac:dyDescent="0.25">
      <c r="B7" s="6" t="s">
        <v>3</v>
      </c>
      <c r="C7" s="10">
        <v>262400.00060000003</v>
      </c>
      <c r="D7" s="10">
        <v>20561.703174789996</v>
      </c>
      <c r="E7" s="15">
        <f>+GETPIVOTDATA("RECAUDO EN EFECTIVO .",$B$6,"Aportes","Propios")/GETPIVOTDATA(" AFORO VIGENTE
",$B$6,"Aportes","Propios")</f>
        <v>7.836014911499202E-2</v>
      </c>
    </row>
    <row r="8" spans="2:5" x14ac:dyDescent="0.25">
      <c r="B8" s="6" t="s">
        <v>5</v>
      </c>
      <c r="C8" s="7">
        <v>262400.00060000003</v>
      </c>
      <c r="D8" s="7">
        <v>20561.703174789996</v>
      </c>
      <c r="E8" s="16">
        <f>+GETPIVOTDATA("RECAUDO EN EFECTIVO .",$B$6)/GETPIVOTDATA(" AFORO VIGENTE
",$B$6)</f>
        <v>7.836014911499202E-2</v>
      </c>
    </row>
    <row r="32" spans="8:8" x14ac:dyDescent="0.25">
      <c r="H32" s="8" t="s">
        <v>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ENE</vt:lpstr>
      <vt:lpstr>Aforo Vs Recaudo Rec Propios</vt:lpstr>
      <vt:lpstr>ENE!Área_de_impresión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2020-03-10T15:38:02Z</dcterms:modified>
</cp:coreProperties>
</file>