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jrodriguez_ani_gov_co/Documents/2020/Graficas Cierre/Dic/"/>
    </mc:Choice>
  </mc:AlternateContent>
  <xr:revisionPtr revIDLastSave="3" documentId="11_B31576C9886CFFFD6A6777416A693588099CFB62" xr6:coauthVersionLast="46" xr6:coauthVersionMax="46" xr10:uidLastSave="{8D444940-CE29-4CEA-A95B-93A5EBEEB183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DIC" sheetId="1" state="hidden" r:id="rId4"/>
    <sheet name="Aforo Vs Recaudo Rec Propios" sheetId="3" r:id="rId5"/>
  </sheets>
  <externalReferences>
    <externalReference r:id="rId6"/>
  </externalReferences>
  <definedNames>
    <definedName name="_xlnm.Print_Area" localSheetId="3">DIC!$A$1:$G$11</definedName>
  </definedNames>
  <calcPr calcId="191029"/>
  <pivotCaches>
    <pivotCache cacheId="177" r:id="rId7"/>
    <pivotCache cacheId="186" r:id="rId8"/>
    <pivotCache cacheId="19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3" i="1"/>
  <c r="E33" i="1"/>
  <c r="F33" i="1"/>
  <c r="G33" i="1"/>
  <c r="H33" i="1"/>
  <c r="D34" i="1"/>
  <c r="E34" i="1"/>
  <c r="F34" i="1"/>
  <c r="G34" i="1"/>
  <c r="H34" i="1"/>
  <c r="H20" i="1"/>
  <c r="G20" i="1"/>
  <c r="F20" i="1"/>
  <c r="E20" i="1"/>
  <c r="D20" i="1"/>
  <c r="E7" i="3"/>
  <c r="E8" i="3"/>
</calcChain>
</file>

<file path=xl/sharedStrings.xml><?xml version="1.0" encoding="utf-8"?>
<sst xmlns="http://schemas.openxmlformats.org/spreadsheetml/2006/main" count="159" uniqueCount="54">
  <si>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</si>
  <si>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</si>
  <si>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</si>
  <si>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</si>
  <si>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</si>
  <si>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</si>
  <si>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</si>
  <si>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</si>
  <si>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</si>
  <si>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</si>
  <si>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</si>
  <si>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</si>
  <si>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</si>
  <si>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</si>
  <si>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</si>
  <si>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</si>
  <si>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</si>
  <si>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</si>
  <si>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</si>
  <si>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</si>
  <si>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</si>
  <si>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</si>
  <si>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</si>
  <si>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</si>
  <si>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</si>
  <si>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</si>
  <si>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</si>
  <si>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</si>
  <si>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</si>
  <si>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</si>
  <si>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</si>
  <si>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</si>
  <si>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</si>
  <si>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</si>
  <si>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</si>
  <si>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</si>
  <si>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</si>
  <si>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</si>
  <si>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</si>
  <si>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</si>
  <si>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</si>
  <si>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</si>
  <si>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</si>
  <si>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</si>
  <si>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</si>
  <si>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</si>
  <si>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</si>
  <si>
    <t>3-1-01-2-13-2-02</t>
  </si>
  <si>
    <t>RECUPERACIONES</t>
  </si>
  <si>
    <t>Recaudo Recursos Propios Vs Aforo</t>
  </si>
  <si>
    <t>Desagregación Recaudo Recursos  Propios  por Concepto</t>
  </si>
  <si>
    <t>3-1-01-2-13-1-05</t>
  </si>
  <si>
    <t>REINTEGROS GASTOS DE INVERSION</t>
  </si>
  <si>
    <t>NoTA:
Mediante Decreto 1807 del 31 de diciembre de 2020, "Por el cual se reducen unas apropiaciones en el Presupuesto General de la Nación de la vigencia fiscal de 2020 y se dictan otras disposiciones", se recorta a la AGENCIA NACIONAL DE INFRAESTRUCTURA en el Presupuesto de Gastos la suma de $109.353.844.927, de los cuales el valor de $60.412.899.833 son con fuente de financiación Recursos Propios en la cuenta Ingresos Corrientes, en el  item Tasas y Derechos Administrativos y los restantes $ 48.940.945.094 son con fuente de financiación Aportes Nación en la cuenta Inversión.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</si>
</sst>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8" formatCode="0.00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49" fontId="20" fillId="3" borderId="4" xfId="0" applyNumberFormat="1" applyFont="1" applyFill="1" applyBorder="1" applyAlignment="1">
      <alignment horizontal="left" vertical="center" wrapText="1" readingOrder="1"/>
    </xf>
    <xf numFmtId="0" fontId="20" fillId="3" borderId="5" xfId="0" applyFont="1" applyFill="1" applyBorder="1" applyAlignment="1">
      <alignment vertical="center" wrapText="1" readingOrder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168" fontId="0" fillId="0" borderId="0" xfId="0" applyNumberFormat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370"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8" formatCode="0.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00%"/>
    </dxf>
    <dxf>
      <numFmt numFmtId="166" formatCode="0.0000%"/>
    </dxf>
    <dxf>
      <numFmt numFmtId="168" formatCode="0.000%"/>
    </dxf>
    <dxf>
      <numFmt numFmtId="14" formatCode="0.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00%"/>
    </dxf>
    <dxf>
      <numFmt numFmtId="166" formatCode="0.0000%"/>
    </dxf>
    <dxf>
      <numFmt numFmtId="168" formatCode="0.000%"/>
    </dxf>
    <dxf>
      <numFmt numFmtId="14" formatCode="0.00%"/>
    </dxf>
    <dxf>
      <numFmt numFmtId="14" formatCode="0.00%"/>
    </dxf>
    <dxf>
      <numFmt numFmtId="14" formatCode="0.00%"/>
    </dxf>
    <dxf>
      <numFmt numFmtId="165" formatCode="_-* #,##0.00_-;\-* #,##0.00_-;_-* &quot;-&quot;_-;_-@_-"/>
    </dxf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4" formatCode="0.00%"/>
    </dxf>
    <dxf>
      <numFmt numFmtId="168" formatCode="0.000%"/>
    </dxf>
    <dxf>
      <numFmt numFmtId="166" formatCode="0.0000%"/>
    </dxf>
    <dxf>
      <numFmt numFmtId="167" formatCode="0.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Dic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4376510.3016499998</c:v>
                </c:pt>
                <c:pt idx="1">
                  <c:v>201987.100767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Dic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052-47F8-A6FC-6246B3C325C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Pt>
            <c:idx val="10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</c:dPt>
          <c:dLbls>
            <c:numFmt formatCode="0.0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Propios'!$C$32:$C$45</c:f>
              <c:strCache>
                <c:ptCount val="13"/>
                <c:pt idx="0">
                  <c:v>REINTEGROS GASTOS DE INVERSION</c:v>
                </c:pt>
                <c:pt idx="1">
                  <c:v>REINTEGROS INCAPACIDADES</c:v>
                </c:pt>
                <c:pt idx="2">
                  <c:v>REINTEGROS GASTOS DE FUNCIONAMIENTO</c:v>
                </c:pt>
                <c:pt idx="3">
                  <c:v>RECUPERACIONES</c:v>
                </c:pt>
                <c:pt idx="4">
                  <c:v>RENDIMIENTOS RECURSOS ENTREGADOS EN ADMINISTRACION</c:v>
                </c:pt>
                <c:pt idx="5">
                  <c:v>TRANSFERENCIAS DE OTRAS UNIDADES DE GOBIERNO</c:v>
                </c:pt>
                <c:pt idx="6">
                  <c:v>VENTA DE BIENES Y SERVICIOS</c:v>
                </c:pt>
                <c:pt idx="7">
                  <c:v>MULTAS Y SANCIONES</c:v>
                </c:pt>
                <c:pt idx="8">
                  <c:v>INTERESES SOBRE DEPOSITOS EN INSTITUCIONES FINANCIERAS</c:v>
                </c:pt>
                <c:pt idx="9">
                  <c:v>RENDIMIENTOS RECURSOS ENTREGADOS POR LA ENTIDAD CONCEDENTE EN LOS PATRIMONIOS AUTONOMOS</c:v>
                </c:pt>
                <c:pt idx="10">
                  <c:v>INDEMNIZACIONES RELACIONADAS CON SEGUROS NO DE VIDA</c:v>
                </c:pt>
                <c:pt idx="11">
                  <c:v>SENTENCIAS Y CONCILIACIONES</c:v>
                </c:pt>
                <c:pt idx="12">
                  <c:v>TASAS Y DERECHOS ADMINISTRATIVOS</c:v>
                </c:pt>
              </c:strCache>
            </c:strRef>
          </c:cat>
          <c:val>
            <c:numRef>
              <c:f>'Recaudo Recursos Propios'!$D$32:$D$45</c:f>
              <c:numCache>
                <c:formatCode>0.00%</c:formatCode>
                <c:ptCount val="13"/>
                <c:pt idx="0">
                  <c:v>4.9842002465394494E-5</c:v>
                </c:pt>
                <c:pt idx="1">
                  <c:v>2.5551640267606232E-4</c:v>
                </c:pt>
                <c:pt idx="2">
                  <c:v>3.8780588032784097E-4</c:v>
                </c:pt>
                <c:pt idx="3">
                  <c:v>1.0235451101825506E-3</c:v>
                </c:pt>
                <c:pt idx="4">
                  <c:v>1.2506216415735481E-3</c:v>
                </c:pt>
                <c:pt idx="5">
                  <c:v>2.6767225078182235E-3</c:v>
                </c:pt>
                <c:pt idx="6">
                  <c:v>3.7130920043200867E-3</c:v>
                </c:pt>
                <c:pt idx="7">
                  <c:v>4.3470221669851313E-3</c:v>
                </c:pt>
                <c:pt idx="8">
                  <c:v>4.3546252456054917E-3</c:v>
                </c:pt>
                <c:pt idx="9">
                  <c:v>7.9141336639241503E-3</c:v>
                </c:pt>
                <c:pt idx="10">
                  <c:v>8.6869370278818588E-3</c:v>
                </c:pt>
                <c:pt idx="11">
                  <c:v>9.6614115624218053E-3</c:v>
                </c:pt>
                <c:pt idx="12">
                  <c:v>0.95567872478381788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Dic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201987.100767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186786.29463398998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diciembre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diciembre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205830</xdr:colOff>
      <xdr:row>24</xdr:row>
      <xdr:rowOff>100264</xdr:rowOff>
    </xdr:from>
    <xdr:to>
      <xdr:col>5</xdr:col>
      <xdr:colOff>340893</xdr:colOff>
      <xdr:row>47</xdr:row>
      <xdr:rowOff>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diciembre de  2020</a:t>
          </a:r>
        </a:p>
      </xdr:txBody>
    </xdr:sp>
    <xdr:clientData/>
  </xdr:oneCellAnchor>
  <xdr:twoCellAnchor editAs="oneCell">
    <xdr:from>
      <xdr:col>5</xdr:col>
      <xdr:colOff>285456</xdr:colOff>
      <xdr:row>1</xdr:row>
      <xdr:rowOff>18871</xdr:rowOff>
    </xdr:from>
    <xdr:to>
      <xdr:col>6</xdr:col>
      <xdr:colOff>495565</xdr:colOff>
      <xdr:row>10</xdr:row>
      <xdr:rowOff>104596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430" y="209371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22</xdr:row>
      <xdr:rowOff>110290</xdr:rowOff>
    </xdr:from>
    <xdr:to>
      <xdr:col>5</xdr:col>
      <xdr:colOff>1477753</xdr:colOff>
      <xdr:row>23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diciembre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92%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HRHP318C\7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G7" t="str">
            <v xml:space="preserve">SECCION:   2413 </v>
          </cell>
          <cell r="H7" t="str">
            <v xml:space="preserve"> UNIDAD EJECUTORA:        00</v>
          </cell>
        </row>
        <row r="9">
          <cell r="D9" t="str">
            <v>DESCRIPCIÓN</v>
          </cell>
          <cell r="E9" t="str">
            <v>AFORO
INICIAL
(1)</v>
          </cell>
          <cell r="F9" t="str">
            <v>MODIFICACIONES AFORO  (2)</v>
          </cell>
          <cell r="G9" t="str">
            <v>AFORO
DEFINITIVO
(3)= (1)-(2)</v>
          </cell>
          <cell r="H9" t="str">
            <v>RECAUDO EN EFECTIVO ACUMULADO
( 4 )</v>
          </cell>
          <cell r="I9" t="str">
            <v>SALDO DE AFORO POR RECAUDAR
( 5 ) =  ( 3 ) - ( 4 )</v>
          </cell>
        </row>
        <row r="10">
          <cell r="D10" t="str">
            <v xml:space="preserve">RECURSOS PROPIOS DE ESTABLECIMIENTOS PÚBLICOS </v>
          </cell>
          <cell r="E10">
            <v>262400000600</v>
          </cell>
          <cell r="F10">
            <v>-60412899833</v>
          </cell>
          <cell r="G10">
            <v>201987100767</v>
          </cell>
          <cell r="H10">
            <v>186795604900.98999</v>
          </cell>
          <cell r="I10">
            <v>15191495866.01001</v>
          </cell>
        </row>
        <row r="11">
          <cell r="D11" t="str">
            <v>RECURSOS PROPIOS DE ESTABLECIMIENTOS PÚBLICOS</v>
          </cell>
          <cell r="E11">
            <v>262400000600</v>
          </cell>
          <cell r="F11">
            <v>-60412899833</v>
          </cell>
          <cell r="G11">
            <v>201987100767</v>
          </cell>
          <cell r="H11">
            <v>186795604900.98999</v>
          </cell>
          <cell r="I11">
            <v>15191495866.01001</v>
          </cell>
        </row>
        <row r="12">
          <cell r="D12" t="str">
            <v>RECURSOS PROPIOS DE ESTABLECIMIENTOS PÚBLICOS</v>
          </cell>
          <cell r="E12">
            <v>262400000600</v>
          </cell>
          <cell r="F12">
            <v>-60412899833</v>
          </cell>
          <cell r="G12">
            <v>201987100767</v>
          </cell>
          <cell r="H12">
            <v>186795604900.98999</v>
          </cell>
          <cell r="I12">
            <v>15191495866.01001</v>
          </cell>
        </row>
        <row r="13">
          <cell r="D13" t="str">
            <v>INGRESOS CORRIENTES</v>
          </cell>
          <cell r="E13">
            <v>262400000600</v>
          </cell>
          <cell r="F13">
            <v>-60412899833</v>
          </cell>
          <cell r="G13">
            <v>201987100767</v>
          </cell>
          <cell r="H13">
            <v>183949570263.06</v>
          </cell>
          <cell r="I13">
            <v>18037530503.940002</v>
          </cell>
        </row>
        <row r="14">
          <cell r="D14" t="str">
            <v>INGRESOS NO TRIBUTARIOS</v>
          </cell>
          <cell r="E14">
            <v>262400000600</v>
          </cell>
          <cell r="F14">
            <v>-60412899833</v>
          </cell>
          <cell r="G14">
            <v>201987100767</v>
          </cell>
          <cell r="H14">
            <v>183949570263.06</v>
          </cell>
          <cell r="I14">
            <v>18037530503.940002</v>
          </cell>
        </row>
        <row r="15">
          <cell r="D15" t="str">
            <v>TASAS Y DERECHOS ADMINISTRATIVOS</v>
          </cell>
          <cell r="E15">
            <v>262004000600</v>
          </cell>
          <cell r="F15">
            <v>-60412899833</v>
          </cell>
          <cell r="G15">
            <v>201591100767</v>
          </cell>
          <cell r="H15">
            <v>178516585487</v>
          </cell>
          <cell r="I15">
            <v>23074515280</v>
          </cell>
        </row>
        <row r="16">
          <cell r="D16" t="str">
            <v>TASA POR EL USO DE LA INFRAESTRUCTURA DE TRANSPORTE</v>
          </cell>
          <cell r="E16">
            <v>0</v>
          </cell>
          <cell r="F16">
            <v>0</v>
          </cell>
          <cell r="G16">
            <v>0</v>
          </cell>
          <cell r="H16">
            <v>178516585487</v>
          </cell>
          <cell r="I16">
            <v>-178516585487</v>
          </cell>
        </row>
        <row r="17">
          <cell r="D17" t="str">
            <v>MULTAS, SANCIONES E INTERESES DE MORA</v>
          </cell>
          <cell r="E17">
            <v>0</v>
          </cell>
          <cell r="F17">
            <v>0</v>
          </cell>
          <cell r="G17">
            <v>0</v>
          </cell>
          <cell r="H17">
            <v>812004635.20000005</v>
          </cell>
          <cell r="I17">
            <v>-812004635.20000005</v>
          </cell>
        </row>
        <row r="18">
          <cell r="D18" t="str">
            <v>MULTAS Y SANCIONES</v>
          </cell>
          <cell r="E18">
            <v>0</v>
          </cell>
          <cell r="F18">
            <v>0</v>
          </cell>
          <cell r="G18">
            <v>0</v>
          </cell>
          <cell r="H18">
            <v>812004635.20000005</v>
          </cell>
          <cell r="I18">
            <v>-812004635.20000005</v>
          </cell>
        </row>
        <row r="19">
          <cell r="D19" t="str">
            <v>SANCIONES CONTRACTUALES</v>
          </cell>
          <cell r="E19">
            <v>0</v>
          </cell>
          <cell r="F19">
            <v>0</v>
          </cell>
          <cell r="G19">
            <v>0</v>
          </cell>
          <cell r="H19">
            <v>812004635.20000005</v>
          </cell>
          <cell r="I19">
            <v>-812004635.20000005</v>
          </cell>
        </row>
        <row r="20">
          <cell r="D20" t="str">
            <v>VENTA DE BIENES Y SERVICIOS</v>
          </cell>
          <cell r="E20">
            <v>396000000</v>
          </cell>
          <cell r="F20">
            <v>0</v>
          </cell>
          <cell r="G20">
            <v>396000000</v>
          </cell>
          <cell r="H20">
            <v>693589267</v>
          </cell>
          <cell r="I20">
            <v>-297589267</v>
          </cell>
        </row>
        <row r="21">
          <cell r="D21" t="str">
            <v>VENTAS INCIDENTALES DE ESTABLECIMIENTO NO DE MERCADO</v>
          </cell>
          <cell r="E21">
            <v>0</v>
          </cell>
          <cell r="F21">
            <v>0</v>
          </cell>
          <cell r="G21">
            <v>0</v>
          </cell>
          <cell r="H21">
            <v>693589267</v>
          </cell>
          <cell r="I21">
            <v>-693589267</v>
          </cell>
        </row>
        <row r="22">
          <cell r="D22" t="str">
            <v>SERVICIOS FINANCIEROS Y SERVICIOS CONEXOS, SERVICIOS INMOBILIARIOS Y SERVICIOS DE LEASING</v>
          </cell>
          <cell r="E22">
            <v>0</v>
          </cell>
          <cell r="F22">
            <v>0</v>
          </cell>
          <cell r="G22">
            <v>0</v>
          </cell>
          <cell r="H22">
            <v>692458493</v>
          </cell>
          <cell r="I22">
            <v>-692458493</v>
          </cell>
        </row>
        <row r="23">
          <cell r="D23" t="str">
            <v>SERVICIOS DE ARRENDAMIENTO O ALQUILER SIN OPERARIO</v>
          </cell>
          <cell r="E23">
            <v>0</v>
          </cell>
          <cell r="F23">
            <v>0</v>
          </cell>
          <cell r="G23">
            <v>0</v>
          </cell>
          <cell r="H23">
            <v>692458493</v>
          </cell>
          <cell r="I23">
            <v>-692458493</v>
          </cell>
        </row>
        <row r="24">
          <cell r="D24" t="str">
            <v>SERVICIOS DE ARRENDAMIENTO SIN OPCIÓN DE COMPRA DE OTROS BIENES</v>
          </cell>
          <cell r="E24">
            <v>0</v>
          </cell>
          <cell r="F24">
            <v>0</v>
          </cell>
          <cell r="G24">
            <v>0</v>
          </cell>
          <cell r="H24">
            <v>692458493</v>
          </cell>
          <cell r="I24">
            <v>-692458493</v>
          </cell>
        </row>
        <row r="25">
          <cell r="D25" t="str">
            <v>SERVICIOS PRESTADOS A LAS EMPRESAS Y SERVICIOS DE PRODUCCIÓN</v>
          </cell>
          <cell r="E25">
            <v>0</v>
          </cell>
          <cell r="F25">
            <v>0</v>
          </cell>
          <cell r="G25">
            <v>0</v>
          </cell>
          <cell r="H25">
            <v>1130774</v>
          </cell>
          <cell r="I25">
            <v>-1130774</v>
          </cell>
        </row>
        <row r="26">
          <cell r="D26" t="str">
            <v>OTROS SERVICIOS DE FABRICACIÓN; SERVICIOS DE EDICIÓN, IMPRESIÓN Y REPRODUCCIÓN; SERVICIOS DE RECUPERACIÓN DE MATERIALES</v>
          </cell>
          <cell r="E26">
            <v>0</v>
          </cell>
          <cell r="F26">
            <v>0</v>
          </cell>
          <cell r="G26">
            <v>0</v>
          </cell>
          <cell r="H26">
            <v>1130774</v>
          </cell>
          <cell r="I26">
            <v>-1130774</v>
          </cell>
        </row>
        <row r="27">
          <cell r="D27" t="str">
            <v>SERVICIOS DE EDICIÓN, IMPRESIÓN Y REPRODUCCIÓN</v>
          </cell>
          <cell r="E27">
            <v>0</v>
          </cell>
          <cell r="F27">
            <v>0</v>
          </cell>
          <cell r="G27">
            <v>0</v>
          </cell>
          <cell r="H27">
            <v>1130774</v>
          </cell>
          <cell r="I27">
            <v>-1130774</v>
          </cell>
        </row>
        <row r="28">
          <cell r="D28" t="str">
            <v>TRANSFERENCIAS CORRIENTES</v>
          </cell>
          <cell r="E28">
            <v>0</v>
          </cell>
          <cell r="F28">
            <v>0</v>
          </cell>
          <cell r="G28">
            <v>0</v>
          </cell>
          <cell r="H28">
            <v>3927390873.8600001</v>
          </cell>
          <cell r="I28">
            <v>-3927390873.8600001</v>
          </cell>
        </row>
        <row r="29">
          <cell r="D29" t="str">
            <v>INDEMNIZACIONES RELACIONADAS CON SEGUROS NO DE VIDA</v>
          </cell>
          <cell r="E29">
            <v>0</v>
          </cell>
          <cell r="F29">
            <v>0</v>
          </cell>
          <cell r="G29">
            <v>0</v>
          </cell>
          <cell r="H29">
            <v>1622681656.8600001</v>
          </cell>
          <cell r="I29">
            <v>-1622681656.8600001</v>
          </cell>
        </row>
        <row r="30">
          <cell r="D30" t="str">
            <v>SENTENCIAS Y CONCILIACIONES</v>
          </cell>
          <cell r="E30">
            <v>0</v>
          </cell>
          <cell r="F30">
            <v>0</v>
          </cell>
          <cell r="G30">
            <v>0</v>
          </cell>
          <cell r="H30">
            <v>1804709217</v>
          </cell>
          <cell r="I30">
            <v>-1804709217</v>
          </cell>
        </row>
        <row r="31">
          <cell r="D31" t="str">
            <v>TRANSFERENCIAS DE OTRAS UNIDADES DE GOBIERNO</v>
          </cell>
          <cell r="E31">
            <v>0</v>
          </cell>
          <cell r="F31">
            <v>0</v>
          </cell>
          <cell r="G31">
            <v>0</v>
          </cell>
          <cell r="H31">
            <v>500000000</v>
          </cell>
          <cell r="I31">
            <v>-500000000</v>
          </cell>
        </row>
        <row r="32">
          <cell r="D32" t="str">
            <v>OTRAS UNIDADES DE GOBIERNO</v>
          </cell>
          <cell r="E32">
            <v>0</v>
          </cell>
          <cell r="F32">
            <v>0</v>
          </cell>
          <cell r="G32">
            <v>0</v>
          </cell>
          <cell r="H32">
            <v>500000000</v>
          </cell>
          <cell r="I32">
            <v>-500000000</v>
          </cell>
        </row>
        <row r="33">
          <cell r="D33" t="str">
            <v>RECURSOS DE CAPITAL</v>
          </cell>
          <cell r="E33">
            <v>0</v>
          </cell>
          <cell r="F33">
            <v>0</v>
          </cell>
          <cell r="G33">
            <v>0</v>
          </cell>
          <cell r="H33">
            <v>2846034637.9300003</v>
          </cell>
          <cell r="I33">
            <v>-2846034637.9300003</v>
          </cell>
        </row>
        <row r="34">
          <cell r="D34" t="str">
            <v>RENDIMIENTOS FINANCIEROS</v>
          </cell>
          <cell r="E34">
            <v>0</v>
          </cell>
          <cell r="F34">
            <v>0</v>
          </cell>
          <cell r="G34">
            <v>0</v>
          </cell>
          <cell r="H34">
            <v>2525360867.9300003</v>
          </cell>
          <cell r="I34">
            <v>-2525360867.9300003</v>
          </cell>
        </row>
        <row r="35">
          <cell r="D35" t="str">
            <v>RECURSOS DE LA ENTIDAD</v>
          </cell>
          <cell r="E35">
            <v>0</v>
          </cell>
          <cell r="F35">
            <v>0</v>
          </cell>
          <cell r="G35">
            <v>0</v>
          </cell>
          <cell r="H35">
            <v>818079499.24000001</v>
          </cell>
          <cell r="I35">
            <v>-818079499.24000001</v>
          </cell>
        </row>
        <row r="36">
          <cell r="D36" t="str">
            <v>DEPÓSITOS</v>
          </cell>
          <cell r="E36">
            <v>0</v>
          </cell>
          <cell r="F36">
            <v>0</v>
          </cell>
          <cell r="G36">
            <v>0</v>
          </cell>
          <cell r="H36">
            <v>818079499.24000001</v>
          </cell>
          <cell r="I36">
            <v>-818079499.24000001</v>
          </cell>
        </row>
        <row r="37">
          <cell r="D37" t="str">
            <v>INTERESES SOBRE DEPOSITOS EN INSTITUCIONES FINANCIERAS</v>
          </cell>
          <cell r="E37">
            <v>0</v>
          </cell>
          <cell r="F37">
            <v>0</v>
          </cell>
          <cell r="G37">
            <v>0</v>
          </cell>
          <cell r="H37">
            <v>813424856.87</v>
          </cell>
          <cell r="I37">
            <v>-813424856.87</v>
          </cell>
        </row>
        <row r="38">
          <cell r="D38" t="str">
            <v>RENDIMIENTOS RECURSOS ENTREGADOS EN ADMINISTRACION</v>
          </cell>
          <cell r="E38">
            <v>0</v>
          </cell>
          <cell r="F38">
            <v>0</v>
          </cell>
          <cell r="G38">
            <v>0</v>
          </cell>
          <cell r="H38">
            <v>4654642.37</v>
          </cell>
          <cell r="I38">
            <v>-4654642.37</v>
          </cell>
        </row>
        <row r="39">
          <cell r="D39" t="str">
            <v>RENDIMIENTOS RECURSOS TERCEROS</v>
          </cell>
          <cell r="E39">
            <v>0</v>
          </cell>
          <cell r="F39">
            <v>0</v>
          </cell>
          <cell r="G39">
            <v>0</v>
          </cell>
          <cell r="H39">
            <v>1707281368.6900001</v>
          </cell>
          <cell r="I39">
            <v>-1707281368.6900001</v>
          </cell>
        </row>
        <row r="40">
          <cell r="D40" t="str">
            <v>RENDIMIENTOS RECURSOS ENTREGADOS EN ADMINISTRACION</v>
          </cell>
          <cell r="E40">
            <v>0</v>
          </cell>
          <cell r="F40">
            <v>0</v>
          </cell>
          <cell r="G40">
            <v>0</v>
          </cell>
          <cell r="H40">
            <v>228955983.67000002</v>
          </cell>
          <cell r="I40">
            <v>-228955983.67000002</v>
          </cell>
        </row>
        <row r="41">
          <cell r="D41" t="str">
            <v>RENDIMIENTOS RECURSOS ENTREGADOS POR LA ENTIDAD CONCEDENTE EN LOS PATRIMONIOS AUTONOMOS</v>
          </cell>
          <cell r="E41">
            <v>0</v>
          </cell>
          <cell r="F41">
            <v>0</v>
          </cell>
          <cell r="G41">
            <v>0</v>
          </cell>
          <cell r="H41">
            <v>1478325385.02</v>
          </cell>
          <cell r="I41">
            <v>-1478325385.02</v>
          </cell>
        </row>
        <row r="42">
          <cell r="D42" t="str">
            <v>REINTEGROS Y OTROS RECURSOS NO APROPIADOS</v>
          </cell>
          <cell r="E42">
            <v>0</v>
          </cell>
          <cell r="F42">
            <v>0</v>
          </cell>
          <cell r="G42">
            <v>0</v>
          </cell>
          <cell r="H42">
            <v>320673770</v>
          </cell>
          <cell r="I42">
            <v>-320673770</v>
          </cell>
        </row>
        <row r="43">
          <cell r="D43" t="str">
            <v>REINTEGROS</v>
          </cell>
          <cell r="E43">
            <v>0</v>
          </cell>
          <cell r="F43">
            <v>0</v>
          </cell>
          <cell r="G43">
            <v>0</v>
          </cell>
          <cell r="H43">
            <v>129480042</v>
          </cell>
          <cell r="I43">
            <v>-129480042</v>
          </cell>
        </row>
        <row r="44">
          <cell r="D44" t="str">
            <v>REINTEGROS INCAPACIDADES</v>
          </cell>
          <cell r="E44">
            <v>0</v>
          </cell>
          <cell r="F44">
            <v>0</v>
          </cell>
          <cell r="G44">
            <v>0</v>
          </cell>
          <cell r="H44">
            <v>47729341</v>
          </cell>
          <cell r="I44">
            <v>-47729341</v>
          </cell>
        </row>
        <row r="45">
          <cell r="D45" t="str">
            <v>REINTEGROS GASTOS DE FUNCIONAMIENTO</v>
          </cell>
          <cell r="E45">
            <v>0</v>
          </cell>
          <cell r="F45">
            <v>0</v>
          </cell>
          <cell r="G45">
            <v>0</v>
          </cell>
          <cell r="H45">
            <v>72440434</v>
          </cell>
          <cell r="I45">
            <v>-72440434</v>
          </cell>
        </row>
        <row r="46">
          <cell r="D46" t="str">
            <v>REINTEGROS GASTOS DE INVERSION</v>
          </cell>
          <cell r="E46">
            <v>0</v>
          </cell>
          <cell r="F46">
            <v>0</v>
          </cell>
          <cell r="G46">
            <v>0</v>
          </cell>
          <cell r="H46">
            <v>9310267</v>
          </cell>
          <cell r="I46">
            <v>-9310267</v>
          </cell>
        </row>
        <row r="47">
          <cell r="D47" t="str">
            <v>RECURSOS NO APROPIADOS</v>
          </cell>
          <cell r="E47">
            <v>0</v>
          </cell>
          <cell r="F47">
            <v>0</v>
          </cell>
          <cell r="G47">
            <v>0</v>
          </cell>
          <cell r="H47">
            <v>191193728</v>
          </cell>
          <cell r="I47">
            <v>-191193728</v>
          </cell>
        </row>
        <row r="48">
          <cell r="D48" t="str">
            <v>RECUPERACIONES</v>
          </cell>
          <cell r="E48">
            <v>0</v>
          </cell>
          <cell r="F48">
            <v>0</v>
          </cell>
          <cell r="G48">
            <v>0</v>
          </cell>
          <cell r="H48">
            <v>191193728</v>
          </cell>
          <cell r="I48">
            <v>-191193728</v>
          </cell>
        </row>
        <row r="49">
          <cell r="D49" t="str">
            <v>APORTES DE LA NACION</v>
          </cell>
          <cell r="E49">
            <v>4425451246744</v>
          </cell>
          <cell r="F49">
            <v>-48940945094</v>
          </cell>
          <cell r="G49">
            <v>4376510301650</v>
          </cell>
          <cell r="H49">
            <v>4310768288169.5693</v>
          </cell>
          <cell r="I49">
            <v>65742013480.430664</v>
          </cell>
        </row>
        <row r="50">
          <cell r="D50" t="str">
            <v>FUNCIONAMIENTO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 t="str">
            <v>DEUDA</v>
          </cell>
          <cell r="E51">
            <v>896061000000</v>
          </cell>
          <cell r="F51">
            <v>0</v>
          </cell>
          <cell r="G51">
            <v>896061000000</v>
          </cell>
          <cell r="H51">
            <v>896060916574.59998</v>
          </cell>
          <cell r="I51">
            <v>83425.400024414063</v>
          </cell>
        </row>
        <row r="52">
          <cell r="D52" t="str">
            <v>INVERSIÓN</v>
          </cell>
          <cell r="E52">
            <v>3529390246744</v>
          </cell>
          <cell r="F52">
            <v>-48940945094</v>
          </cell>
          <cell r="G52">
            <v>3480449301650</v>
          </cell>
          <cell r="H52">
            <v>3414707371594.9692</v>
          </cell>
          <cell r="I52">
            <v>65741930055.030762</v>
          </cell>
        </row>
        <row r="53">
          <cell r="E53">
            <v>4687851247344</v>
          </cell>
          <cell r="F53">
            <v>-109353844927</v>
          </cell>
          <cell r="G53">
            <v>4578497402417</v>
          </cell>
          <cell r="H53">
            <v>4497563893070.5596</v>
          </cell>
          <cell r="I53">
            <v>80933509346.440674</v>
          </cell>
        </row>
        <row r="59">
          <cell r="E59" t="str">
            <v xml:space="preserve">                                                                                                      </v>
          </cell>
        </row>
        <row r="60">
          <cell r="E60" t="str">
            <v>ELIZABETH GOMEZ SANCHEZ</v>
          </cell>
        </row>
        <row r="61">
          <cell r="E61" t="str">
            <v>VICEPRESIDENTE ADMINISTRATIVA Y FINANCIERA</v>
          </cell>
        </row>
        <row r="64">
          <cell r="D64" t="str">
            <v xml:space="preserve">    ___________________________________________________</v>
          </cell>
          <cell r="G64" t="str">
            <v xml:space="preserve">                                                                                                      </v>
          </cell>
        </row>
        <row r="65">
          <cell r="D65" t="str">
            <v>JUANA CELINA CARVAJAL REYES</v>
          </cell>
          <cell r="F65" t="str">
            <v xml:space="preserve"> </v>
          </cell>
          <cell r="G65" t="str">
            <v>NELCY JENITH MALDONADO BALLEN</v>
          </cell>
        </row>
        <row r="66">
          <cell r="D66" t="str">
            <v>EXP. G3-6 CON FUNCIONES DE TESORERA</v>
          </cell>
          <cell r="G66" t="str">
            <v xml:space="preserve">COORDINADORA GRUPO INT. DE TRABAJO ADTIVO Y FCRO  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30.473668171297" createdVersion="6" refreshedVersion="6" minRefreshableVersion="3" recordCount="15" xr:uid="{00000000-000A-0000-FFFF-FFFF10000000}">
  <cacheSource type="worksheet">
    <worksheetSource ref="A1:G16" sheet="DIC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5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  <s v="REINTEGROS GASTOS DE INVERSION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minValue="-60412.899833000003" maxValue="0"/>
    </cacheField>
    <cacheField name="AFORO VIGENTE_x000a_" numFmtId="164">
      <sharedItems containsSemiMixedTypes="0" containsString="0" containsNumber="1" minValue="0" maxValue="3480449.3016499998"/>
    </cacheField>
    <cacheField name="RECAUDO EN EFECTIVO _x000a_" numFmtId="164">
      <sharedItems containsSemiMixedTypes="0" containsString="0" containsNumber="1" minValue="9.3102669999999996" maxValue="3414707.37159496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30.474614467596" createdVersion="6" refreshedVersion="6" minRefreshableVersion="3" recordCount="13" xr:uid="{00B20286-BCA9-4FB5-83CF-BB3E15FDF37F}">
  <cacheSource type="worksheet">
    <worksheetSource ref="A1:G14" sheet="DIC"/>
  </cacheSource>
  <cacheFields count="7">
    <cacheField name="CODIFICACION_x000a_PRESUPUESTAL" numFmtId="0">
      <sharedItems/>
    </cacheField>
    <cacheField name="CONCEPTO INGRESO" numFmtId="0">
      <sharedItems count="13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  <s v="REINTEGROS GASTOS DE INVERSION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minValue="-60412.899833000003" maxValue="0"/>
    </cacheField>
    <cacheField name="AFORO VIGENTE_x000a_" numFmtId="164">
      <sharedItems containsSemiMixedTypes="0" containsString="0" containsNumber="1" minValue="0" maxValue="201591.100767"/>
    </cacheField>
    <cacheField name="RECAUDO EN EFECTIVO _x000a_" numFmtId="164">
      <sharedItems containsSemiMixedTypes="0" containsString="0" containsNumber="1" minValue="9.3102669999999996" maxValue="178516.5854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230.475758912035" createdVersion="6" refreshedVersion="6" minRefreshableVersion="3" recordCount="12" xr:uid="{00000000-000A-0000-FFFF-FFFF06000000}">
  <cacheSource type="worksheet">
    <worksheetSource ref="B1:H13" sheet="DIC"/>
  </cacheSource>
  <cacheFields count="7">
    <cacheField name="CONCEPTO INGRESO" numFmtId="0">
      <sharedItems count="12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CUPERACION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minValue="-60412.899833000003" maxValue="0"/>
    </cacheField>
    <cacheField name="AFORO VIGENTE_x000a_" numFmtId="164">
      <sharedItems containsSemiMixedTypes="0" containsString="0" containsNumber="1" minValue="0" maxValue="201591.100767"/>
    </cacheField>
    <cacheField name="RECAUDO EN EFECTIVO _x000a_" numFmtId="164">
      <sharedItems containsSemiMixedTypes="0" containsString="0" containsNumber="1" minValue="47.729340999999998" maxValue="178516.585487"/>
    </cacheField>
    <cacheField name="SALDO DE AFORO POR RECAUDAR_x000a_" numFmtId="164">
      <sharedItems containsSemiMixedTypes="0" containsString="0" containsNumber="1" minValue="-1804.7092170000001" maxValue="23074.515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x v="0"/>
    <x v="0"/>
    <x v="0"/>
    <n v="-60412.899833000003"/>
    <n v="201591.100767"/>
    <n v="178516.585487"/>
  </r>
  <r>
    <s v="3-1-01-1-02-3-01"/>
    <x v="1"/>
    <x v="0"/>
    <x v="1"/>
    <n v="0"/>
    <n v="0"/>
    <n v="812.00463520000005"/>
  </r>
  <r>
    <s v="3-1-01-1-02-5"/>
    <x v="2"/>
    <x v="0"/>
    <x v="2"/>
    <n v="0"/>
    <n v="396"/>
    <n v="693.58926699999995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13.42485686999999"/>
  </r>
  <r>
    <s v="3-1-01-2-05-3-01"/>
    <x v="7"/>
    <x v="0"/>
    <x v="1"/>
    <n v="0"/>
    <n v="0"/>
    <n v="233.61062604000003"/>
  </r>
  <r>
    <s v="3-1-01-2-05-3-05"/>
    <x v="8"/>
    <x v="0"/>
    <x v="1"/>
    <n v="0"/>
    <n v="0"/>
    <n v="1478.3253850199999"/>
  </r>
  <r>
    <s v="3-1-01-2-13-1-01"/>
    <x v="9"/>
    <x v="0"/>
    <x v="1"/>
    <n v="0"/>
    <n v="0"/>
    <n v="47.729340999999998"/>
  </r>
  <r>
    <s v="3-1-01-2-13-2-02"/>
    <x v="10"/>
    <x v="0"/>
    <x v="1"/>
    <n v="0"/>
    <n v="0"/>
    <n v="191.19372799999999"/>
  </r>
  <r>
    <s v="3-1-01-2-13-1-03"/>
    <x v="11"/>
    <x v="0"/>
    <x v="1"/>
    <n v="0"/>
    <n v="0"/>
    <n v="72.440433999999996"/>
  </r>
  <r>
    <s v="3-1-01-2-13-1-05"/>
    <x v="12"/>
    <x v="0"/>
    <x v="1"/>
    <n v="0"/>
    <n v="0"/>
    <n v="9.3102669999999996"/>
  </r>
  <r>
    <n v="42"/>
    <x v="13"/>
    <x v="1"/>
    <x v="3"/>
    <n v="0"/>
    <n v="896061"/>
    <n v="896060.91657459992"/>
  </r>
  <r>
    <n v="43"/>
    <x v="14"/>
    <x v="1"/>
    <x v="4"/>
    <n v="-48940.945094000002"/>
    <n v="3480449.3016499998"/>
    <n v="3414707.371594969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3-1-01-1-02-2"/>
    <x v="0"/>
    <x v="0"/>
    <x v="0"/>
    <n v="-60412.899833000003"/>
    <n v="201591.100767"/>
    <n v="178516.585487"/>
  </r>
  <r>
    <s v="3-1-01-1-02-3-01"/>
    <x v="1"/>
    <x v="0"/>
    <x v="1"/>
    <n v="0"/>
    <n v="0"/>
    <n v="812.00463520000005"/>
  </r>
  <r>
    <s v="3-1-01-1-02-5"/>
    <x v="2"/>
    <x v="0"/>
    <x v="2"/>
    <n v="0"/>
    <n v="396"/>
    <n v="693.58926699999995"/>
  </r>
  <r>
    <s v="3-1-01-1-02-6-01"/>
    <x v="3"/>
    <x v="0"/>
    <x v="1"/>
    <n v="0"/>
    <n v="0"/>
    <n v="1622.6816568600002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13.42485686999999"/>
  </r>
  <r>
    <s v="3-1-01-2-05-3-01"/>
    <x v="7"/>
    <x v="0"/>
    <x v="1"/>
    <n v="0"/>
    <n v="0"/>
    <n v="233.61062604000003"/>
  </r>
  <r>
    <s v="3-1-01-2-05-3-05"/>
    <x v="8"/>
    <x v="0"/>
    <x v="1"/>
    <n v="0"/>
    <n v="0"/>
    <n v="1478.3253850199999"/>
  </r>
  <r>
    <s v="3-1-01-2-13-1-01"/>
    <x v="9"/>
    <x v="0"/>
    <x v="1"/>
    <n v="0"/>
    <n v="0"/>
    <n v="47.729340999999998"/>
  </r>
  <r>
    <s v="3-1-01-2-13-2-02"/>
    <x v="10"/>
    <x v="0"/>
    <x v="1"/>
    <n v="0"/>
    <n v="0"/>
    <n v="191.19372799999999"/>
  </r>
  <r>
    <s v="3-1-01-2-13-1-03"/>
    <x v="11"/>
    <x v="0"/>
    <x v="1"/>
    <n v="0"/>
    <n v="0"/>
    <n v="72.440433999999996"/>
  </r>
  <r>
    <s v="3-1-01-2-13-1-05"/>
    <x v="12"/>
    <x v="0"/>
    <x v="1"/>
    <n v="0"/>
    <n v="0"/>
    <n v="9.3102669999999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62004.0006"/>
    <n v="-60412.899833000003"/>
    <n v="201591.100767"/>
    <n v="178516.585487"/>
    <n v="23074.51528"/>
  </r>
  <r>
    <x v="1"/>
    <x v="0"/>
    <n v="0"/>
    <n v="0"/>
    <n v="0"/>
    <n v="812.00463520000005"/>
    <n v="-812.00463520000005"/>
  </r>
  <r>
    <x v="2"/>
    <x v="0"/>
    <n v="396"/>
    <n v="0"/>
    <n v="396"/>
    <n v="693.58926699999995"/>
    <n v="-297.58926700000001"/>
  </r>
  <r>
    <x v="3"/>
    <x v="0"/>
    <n v="0"/>
    <n v="0"/>
    <n v="0"/>
    <n v="1622.6816568600002"/>
    <n v="-1622.6816568600002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13.42485686999999"/>
    <n v="-813.42485686999999"/>
  </r>
  <r>
    <x v="7"/>
    <x v="0"/>
    <n v="0"/>
    <n v="0"/>
    <n v="0"/>
    <n v="233.61062604000003"/>
    <n v="-233.61062604000003"/>
  </r>
  <r>
    <x v="8"/>
    <x v="0"/>
    <n v="0"/>
    <n v="0"/>
    <n v="0"/>
    <n v="1478.3253850199999"/>
    <n v="-1478.3253850199999"/>
  </r>
  <r>
    <x v="9"/>
    <x v="0"/>
    <n v="0"/>
    <n v="0"/>
    <n v="0"/>
    <n v="47.729340999999998"/>
    <n v="-47.729340999999998"/>
  </r>
  <r>
    <x v="10"/>
    <x v="0"/>
    <n v="0"/>
    <n v="0"/>
    <n v="0"/>
    <n v="191.19372799999999"/>
    <n v="-191.19372799999999"/>
  </r>
  <r>
    <x v="11"/>
    <x v="0"/>
    <n v="0"/>
    <n v="0"/>
    <n v="0"/>
    <n v="72.440433999999996"/>
    <n v="-72.440433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7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369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7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9" rowHeaderCaption="Concepto de Ingreso ">
  <location ref="C8:E22" firstHeaderRow="0" firstDataRow="1" firstDataCol="1" rowPageCount="2" colPageCount="1"/>
  <pivotFields count="7">
    <pivotField subtotalTop="0" showAll="0"/>
    <pivotField axis="axisRow" showAll="0" sortType="descending">
      <items count="16">
        <item x="13"/>
        <item x="14"/>
        <item x="2"/>
        <item x="4"/>
        <item x="9"/>
        <item x="11"/>
        <item x="7"/>
        <item x="3"/>
        <item x="0"/>
        <item x="6"/>
        <item x="5"/>
        <item x="1"/>
        <item x="8"/>
        <item x="10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4">
    <i>
      <x v="8"/>
    </i>
    <i>
      <x v="3"/>
    </i>
    <i>
      <x v="7"/>
    </i>
    <i>
      <x v="12"/>
    </i>
    <i>
      <x v="9"/>
    </i>
    <i>
      <x v="11"/>
    </i>
    <i>
      <x v="2"/>
    </i>
    <i>
      <x v="10"/>
    </i>
    <i>
      <x v="6"/>
    </i>
    <i>
      <x v="13"/>
    </i>
    <i>
      <x v="5"/>
    </i>
    <i>
      <x v="4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3">
    <format dxfId="260">
      <pivotArea outline="0" collapsedLevelsAreSubtotals="1" fieldPosition="0"/>
    </format>
    <format dxfId="259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258">
      <pivotArea outline="0" fieldPosition="0">
        <references count="1">
          <reference field="4294967294" count="1">
            <x v="1"/>
          </reference>
        </references>
      </pivotArea>
    </format>
    <format dxfId="257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256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25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54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253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252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251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250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  <format dxfId="249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1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9889C-1802-4F98-82D8-01393AABD2B1}" name="TablaDinámica4" cacheId="18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 rowHeaderCaption="Concepto de Ingreso ">
  <location ref="C31:D45" firstHeaderRow="1" firstDataRow="1" firstDataCol="1" rowPageCount="2" colPageCount="1"/>
  <pivotFields count="7">
    <pivotField subtotalTop="0" showAll="0"/>
    <pivotField axis="axisRow" showAll="0" sortType="ascending">
      <items count="14">
        <item x="2"/>
        <item x="4"/>
        <item x="9"/>
        <item x="11"/>
        <item x="7"/>
        <item x="3"/>
        <item x="0"/>
        <item x="6"/>
        <item x="5"/>
        <item x="1"/>
        <item x="8"/>
        <item x="10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4">
    <i>
      <x v="12"/>
    </i>
    <i>
      <x v="2"/>
    </i>
    <i>
      <x v="3"/>
    </i>
    <i>
      <x v="11"/>
    </i>
    <i>
      <x v="4"/>
    </i>
    <i>
      <x v="8"/>
    </i>
    <i>
      <x/>
    </i>
    <i>
      <x v="9"/>
    </i>
    <i>
      <x v="7"/>
    </i>
    <i>
      <x v="10"/>
    </i>
    <i>
      <x v="5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108">
    <format dxfId="368">
      <pivotArea outline="0" collapsedLevelsAreSubtotals="1" fieldPosition="0"/>
    </format>
    <format dxfId="367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366">
      <pivotArea outline="0" fieldPosition="0">
        <references count="1">
          <reference field="4294967294" count="1">
            <x v="0"/>
          </reference>
        </references>
      </pivotArea>
    </format>
    <format dxfId="365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364">
      <pivotArea type="all" dataOnly="0" outline="0" fieldPosition="0"/>
    </format>
    <format dxfId="363">
      <pivotArea outline="0" collapsedLevelsAreSubtotals="1" fieldPosition="0"/>
    </format>
    <format dxfId="362">
      <pivotArea field="1" type="button" dataOnly="0" labelOnly="1" outline="0" axis="axisRow" fieldPosition="0"/>
    </format>
    <format dxfId="36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60">
      <pivotArea dataOnly="0" labelOnly="1" grandRow="1" outline="0" fieldPosition="0"/>
    </format>
    <format dxfId="359">
      <pivotArea dataOnly="0" labelOnly="1" outline="0" axis="axisValues" fieldPosition="0"/>
    </format>
    <format dxfId="358">
      <pivotArea type="all" dataOnly="0" outline="0" fieldPosition="0"/>
    </format>
    <format dxfId="357">
      <pivotArea outline="0" collapsedLevelsAreSubtotals="1" fieldPosition="0"/>
    </format>
    <format dxfId="356">
      <pivotArea field="1" type="button" dataOnly="0" labelOnly="1" outline="0" axis="axisRow" fieldPosition="0"/>
    </format>
    <format dxfId="35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54">
      <pivotArea dataOnly="0" labelOnly="1" grandRow="1" outline="0" fieldPosition="0"/>
    </format>
    <format dxfId="353">
      <pivotArea dataOnly="0" labelOnly="1" outline="0" axis="axisValues" fieldPosition="0"/>
    </format>
    <format dxfId="352">
      <pivotArea type="all" dataOnly="0" outline="0" fieldPosition="0"/>
    </format>
    <format dxfId="351">
      <pivotArea outline="0" collapsedLevelsAreSubtotals="1" fieldPosition="0"/>
    </format>
    <format dxfId="350">
      <pivotArea field="1" type="button" dataOnly="0" labelOnly="1" outline="0" axis="axisRow" fieldPosition="0"/>
    </format>
    <format dxfId="34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48">
      <pivotArea dataOnly="0" labelOnly="1" grandRow="1" outline="0" fieldPosition="0"/>
    </format>
    <format dxfId="347">
      <pivotArea dataOnly="0" labelOnly="1" outline="0" axis="axisValues" fieldPosition="0"/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field="1" type="button" dataOnly="0" labelOnly="1" outline="0" axis="axisRow" fieldPosition="0"/>
    </format>
    <format dxfId="34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42">
      <pivotArea dataOnly="0" labelOnly="1" grandRow="1" outline="0" fieldPosition="0"/>
    </format>
    <format dxfId="341">
      <pivotArea dataOnly="0" labelOnly="1" outline="0" axis="axisValues" fieldPosition="0"/>
    </format>
    <format dxfId="340">
      <pivotArea type="all" dataOnly="0" outline="0" fieldPosition="0"/>
    </format>
    <format dxfId="339">
      <pivotArea outline="0" collapsedLevelsAreSubtotals="1" fieldPosition="0"/>
    </format>
    <format dxfId="338">
      <pivotArea field="1" type="button" dataOnly="0" labelOnly="1" outline="0" axis="axisRow" fieldPosition="0"/>
    </format>
    <format dxfId="33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36">
      <pivotArea dataOnly="0" labelOnly="1" grandRow="1" outline="0" fieldPosition="0"/>
    </format>
    <format dxfId="335">
      <pivotArea dataOnly="0" labelOnly="1" outline="0" axis="axisValues" fieldPosition="0"/>
    </format>
    <format dxfId="334">
      <pivotArea type="all" dataOnly="0" outline="0" fieldPosition="0"/>
    </format>
    <format dxfId="333">
      <pivotArea outline="0" collapsedLevelsAreSubtotals="1" fieldPosition="0"/>
    </format>
    <format dxfId="332">
      <pivotArea field="1" type="button" dataOnly="0" labelOnly="1" outline="0" axis="axisRow" fieldPosition="0"/>
    </format>
    <format dxfId="33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30">
      <pivotArea dataOnly="0" labelOnly="1" grandRow="1" outline="0" fieldPosition="0"/>
    </format>
    <format dxfId="329">
      <pivotArea dataOnly="0" labelOnly="1" outline="0" axis="axisValues" fieldPosition="0"/>
    </format>
    <format dxfId="328">
      <pivotArea collapsedLevelsAreSubtotals="1" fieldPosition="0">
        <references count="1">
          <reference field="1" count="1">
            <x v="3"/>
          </reference>
        </references>
      </pivotArea>
    </format>
    <format dxfId="327">
      <pivotArea type="all" dataOnly="0" outline="0" fieldPosition="0"/>
    </format>
    <format dxfId="326">
      <pivotArea outline="0" collapsedLevelsAreSubtotals="1" fieldPosition="0"/>
    </format>
    <format dxfId="325">
      <pivotArea field="1" type="button" dataOnly="0" labelOnly="1" outline="0" axis="axisRow" fieldPosition="0"/>
    </format>
    <format dxfId="324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23">
      <pivotArea dataOnly="0" labelOnly="1" grandRow="1" outline="0" fieldPosition="0"/>
    </format>
    <format dxfId="322">
      <pivotArea dataOnly="0" labelOnly="1" outline="0" axis="axisValues" fieldPosition="0"/>
    </format>
    <format dxfId="321">
      <pivotArea type="all" dataOnly="0" outline="0" fieldPosition="0"/>
    </format>
    <format dxfId="320">
      <pivotArea outline="0" collapsedLevelsAreSubtotals="1" fieldPosition="0"/>
    </format>
    <format dxfId="319">
      <pivotArea field="1" type="button" dataOnly="0" labelOnly="1" outline="0" axis="axisRow" fieldPosition="0"/>
    </format>
    <format dxfId="31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17">
      <pivotArea dataOnly="0" labelOnly="1" grandRow="1" outline="0" fieldPosition="0"/>
    </format>
    <format dxfId="316">
      <pivotArea dataOnly="0" labelOnly="1" outline="0" axis="axisValues" fieldPosition="0"/>
    </format>
    <format dxfId="315">
      <pivotArea type="all" dataOnly="0" outline="0" fieldPosition="0"/>
    </format>
    <format dxfId="314">
      <pivotArea outline="0" collapsedLevelsAreSubtotals="1" fieldPosition="0"/>
    </format>
    <format dxfId="313">
      <pivotArea field="1" type="button" dataOnly="0" labelOnly="1" outline="0" axis="axisRow" fieldPosition="0"/>
    </format>
    <format dxfId="31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311">
      <pivotArea dataOnly="0" labelOnly="1" grandRow="1" outline="0" fieldPosition="0"/>
    </format>
    <format dxfId="310">
      <pivotArea dataOnly="0" labelOnly="1" outline="0" axis="axisValues" fieldPosition="0"/>
    </format>
    <format dxfId="309">
      <pivotArea type="all" dataOnly="0" outline="0" fieldPosition="0"/>
    </format>
    <format dxfId="308">
      <pivotArea outline="0" collapsedLevelsAreSubtotals="1" fieldPosition="0"/>
    </format>
    <format dxfId="307">
      <pivotArea field="1" type="button" dataOnly="0" labelOnly="1" outline="0" axis="axisRow" fieldPosition="0"/>
    </format>
    <format dxfId="306">
      <pivotArea dataOnly="0" labelOnly="1" outline="0" axis="axisValues" fieldPosition="0"/>
    </format>
    <format dxfId="305">
      <pivotArea dataOnly="0" labelOnly="1" fieldPosition="0">
        <references count="1">
          <reference field="1" count="0"/>
        </references>
      </pivotArea>
    </format>
    <format dxfId="304">
      <pivotArea dataOnly="0" labelOnly="1" grandRow="1" outline="0" fieldPosition="0"/>
    </format>
    <format dxfId="303">
      <pivotArea type="all" dataOnly="0" outline="0" fieldPosition="0"/>
    </format>
    <format dxfId="302">
      <pivotArea outline="0" collapsedLevelsAreSubtotals="1" fieldPosition="0"/>
    </format>
    <format dxfId="301">
      <pivotArea field="1" type="button" dataOnly="0" labelOnly="1" outline="0" axis="axisRow" fieldPosition="0"/>
    </format>
    <format dxfId="300">
      <pivotArea dataOnly="0" labelOnly="1" outline="0" axis="axisValues" fieldPosition="0"/>
    </format>
    <format dxfId="299">
      <pivotArea dataOnly="0" labelOnly="1" fieldPosition="0">
        <references count="1">
          <reference field="1" count="0"/>
        </references>
      </pivotArea>
    </format>
    <format dxfId="298">
      <pivotArea dataOnly="0" labelOnly="1" grandRow="1" outline="0" fieldPosition="0"/>
    </format>
    <format dxfId="297">
      <pivotArea outline="0" collapsedLevelsAreSubtotals="1" fieldPosition="0"/>
    </format>
    <format dxfId="296">
      <pivotArea type="all" dataOnly="0" outline="0" fieldPosition="0"/>
    </format>
    <format dxfId="295">
      <pivotArea outline="0" collapsedLevelsAreSubtotals="1" fieldPosition="0"/>
    </format>
    <format dxfId="294">
      <pivotArea field="1" type="button" dataOnly="0" labelOnly="1" outline="0" axis="axisRow" fieldPosition="0"/>
    </format>
    <format dxfId="293">
      <pivotArea dataOnly="0" labelOnly="1" outline="0" axis="axisValues" fieldPosition="0"/>
    </format>
    <format dxfId="292">
      <pivotArea dataOnly="0" labelOnly="1" fieldPosition="0">
        <references count="1">
          <reference field="1" count="0"/>
        </references>
      </pivotArea>
    </format>
    <format dxfId="291">
      <pivotArea dataOnly="0" labelOnly="1" grandRow="1" outline="0" fieldPosition="0"/>
    </format>
    <format dxfId="290">
      <pivotArea type="all" dataOnly="0" outline="0" fieldPosition="0"/>
    </format>
    <format dxfId="289">
      <pivotArea outline="0" collapsedLevelsAreSubtotals="1" fieldPosition="0"/>
    </format>
    <format dxfId="288">
      <pivotArea field="1" type="button" dataOnly="0" labelOnly="1" outline="0" axis="axisRow" fieldPosition="0"/>
    </format>
    <format dxfId="287">
      <pivotArea dataOnly="0" labelOnly="1" outline="0" axis="axisValues" fieldPosition="0"/>
    </format>
    <format dxfId="286">
      <pivotArea dataOnly="0" labelOnly="1" fieldPosition="0">
        <references count="1">
          <reference field="1" count="0"/>
        </references>
      </pivotArea>
    </format>
    <format dxfId="285">
      <pivotArea dataOnly="0" labelOnly="1" grandRow="1" outline="0" fieldPosition="0"/>
    </format>
    <format dxfId="284">
      <pivotArea type="all" dataOnly="0" outline="0" fieldPosition="0"/>
    </format>
    <format dxfId="283">
      <pivotArea outline="0" collapsedLevelsAreSubtotals="1" fieldPosition="0"/>
    </format>
    <format dxfId="282">
      <pivotArea field="1" type="button" dataOnly="0" labelOnly="1" outline="0" axis="axisRow" fieldPosition="0"/>
    </format>
    <format dxfId="281">
      <pivotArea dataOnly="0" labelOnly="1" fieldPosition="0">
        <references count="1">
          <reference field="1" count="0"/>
        </references>
      </pivotArea>
    </format>
    <format dxfId="280">
      <pivotArea dataOnly="0" labelOnly="1" grandRow="1" outline="0" fieldPosition="0"/>
    </format>
    <format dxfId="279">
      <pivotArea dataOnly="0" labelOnly="1" outline="0" axis="axisValues" fieldPosition="0"/>
    </format>
    <format dxfId="278">
      <pivotArea type="all" dataOnly="0" outline="0" fieldPosition="0"/>
    </format>
    <format dxfId="277">
      <pivotArea outline="0" collapsedLevelsAreSubtotals="1" fieldPosition="0"/>
    </format>
    <format dxfId="276">
      <pivotArea field="1" type="button" dataOnly="0" labelOnly="1" outline="0" axis="axisRow" fieldPosition="0"/>
    </format>
    <format dxfId="275">
      <pivotArea dataOnly="0" labelOnly="1" fieldPosition="0">
        <references count="1">
          <reference field="1" count="0"/>
        </references>
      </pivotArea>
    </format>
    <format dxfId="274">
      <pivotArea dataOnly="0" labelOnly="1" grandRow="1" outline="0" fieldPosition="0"/>
    </format>
    <format dxfId="273">
      <pivotArea dataOnly="0" labelOnly="1" outline="0" axis="axisValues" fieldPosition="0"/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field="1" type="button" dataOnly="0" labelOnly="1" outline="0" axis="axisRow" fieldPosition="0"/>
    </format>
    <format dxfId="269">
      <pivotArea dataOnly="0" labelOnly="1" fieldPosition="0">
        <references count="1">
          <reference field="1" count="0"/>
        </references>
      </pivotArea>
    </format>
    <format dxfId="268">
      <pivotArea dataOnly="0" labelOnly="1" grandRow="1" outline="0" fieldPosition="0"/>
    </format>
    <format dxfId="267">
      <pivotArea dataOnly="0" labelOnly="1" outline="0" axis="axisValues" fieldPosition="0"/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field="1" type="button" dataOnly="0" labelOnly="1" outline="0" axis="axisRow" fieldPosition="0"/>
    </format>
    <format dxfId="263">
      <pivotArea dataOnly="0" labelOnly="1" fieldPosition="0">
        <references count="1">
          <reference field="1" count="0"/>
        </references>
      </pivotArea>
    </format>
    <format dxfId="262">
      <pivotArea dataOnly="0" labelOnly="1" grandRow="1" outline="0" fieldPosition="0"/>
    </format>
    <format dxfId="261">
      <pivotArea dataOnly="0" labelOnly="1" outline="0" axis="axisValues" fieldPosition="0"/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19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2"/>
        <item x="4"/>
        <item x="11"/>
        <item x="7"/>
        <item x="0"/>
        <item x="6"/>
        <item x="5"/>
        <item x="1"/>
        <item x="9"/>
        <item x="3"/>
        <item x="8"/>
        <item x="10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248">
      <pivotArea collapsedLevelsAreSubtotals="1" fieldPosition="0">
        <references count="1">
          <reference field="1" count="0"/>
        </references>
      </pivotArea>
    </format>
    <format dxfId="247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246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28</v>
      </c>
    </row>
    <row r="10" spans="1:2" ht="36" x14ac:dyDescent="0.55000000000000004">
      <c r="A10" s="18"/>
      <c r="B10" s="19" t="s">
        <v>50</v>
      </c>
    </row>
    <row r="11" spans="1:2" ht="36" x14ac:dyDescent="0.55000000000000004">
      <c r="A11" s="18"/>
      <c r="B11" s="19" t="s">
        <v>49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46"/>
  <sheetViews>
    <sheetView showGridLines="0" topLeftCell="A7" workbookViewId="0">
      <selection activeCell="H15" sqref="H15"/>
    </sheetView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4376510.3016499998</v>
      </c>
    </row>
    <row r="7" spans="2:6" x14ac:dyDescent="0.25">
      <c r="B7" s="6" t="s">
        <v>3</v>
      </c>
      <c r="C7" s="9">
        <v>201987.100767</v>
      </c>
    </row>
    <row r="8" spans="2:6" x14ac:dyDescent="0.25">
      <c r="B8" s="6" t="s">
        <v>5</v>
      </c>
      <c r="C8" s="9">
        <v>4578497.4024169995</v>
      </c>
      <c r="F8" s="12"/>
    </row>
    <row r="33" spans="2:6" ht="15.75" thickBot="1" x14ac:dyDescent="0.3"/>
    <row r="34" spans="2:6" x14ac:dyDescent="0.25">
      <c r="B34" s="50" t="s">
        <v>53</v>
      </c>
      <c r="C34" s="51"/>
      <c r="D34" s="51"/>
      <c r="E34" s="51"/>
      <c r="F34" s="52"/>
    </row>
    <row r="35" spans="2:6" x14ac:dyDescent="0.25">
      <c r="B35" s="53"/>
      <c r="C35" s="54"/>
      <c r="D35" s="54"/>
      <c r="E35" s="54"/>
      <c r="F35" s="55"/>
    </row>
    <row r="36" spans="2:6" x14ac:dyDescent="0.25">
      <c r="B36" s="53"/>
      <c r="C36" s="54"/>
      <c r="D36" s="54"/>
      <c r="E36" s="54"/>
      <c r="F36" s="55"/>
    </row>
    <row r="37" spans="2:6" x14ac:dyDescent="0.25">
      <c r="B37" s="53"/>
      <c r="C37" s="54"/>
      <c r="D37" s="54"/>
      <c r="E37" s="54"/>
      <c r="F37" s="55"/>
    </row>
    <row r="38" spans="2:6" x14ac:dyDescent="0.25">
      <c r="B38" s="53"/>
      <c r="C38" s="54"/>
      <c r="D38" s="54"/>
      <c r="E38" s="54"/>
      <c r="F38" s="55"/>
    </row>
    <row r="39" spans="2:6" x14ac:dyDescent="0.25">
      <c r="B39" s="53"/>
      <c r="C39" s="54"/>
      <c r="D39" s="54"/>
      <c r="E39" s="54"/>
      <c r="F39" s="55"/>
    </row>
    <row r="40" spans="2:6" x14ac:dyDescent="0.25">
      <c r="B40" s="53"/>
      <c r="C40" s="54"/>
      <c r="D40" s="54"/>
      <c r="E40" s="54"/>
      <c r="F40" s="55"/>
    </row>
    <row r="41" spans="2:6" x14ac:dyDescent="0.25">
      <c r="B41" s="53"/>
      <c r="C41" s="54"/>
      <c r="D41" s="54"/>
      <c r="E41" s="54"/>
      <c r="F41" s="55"/>
    </row>
    <row r="42" spans="2:6" x14ac:dyDescent="0.25">
      <c r="B42" s="53"/>
      <c r="C42" s="54"/>
      <c r="D42" s="54"/>
      <c r="E42" s="54"/>
      <c r="F42" s="55"/>
    </row>
    <row r="43" spans="2:6" x14ac:dyDescent="0.25">
      <c r="B43" s="53"/>
      <c r="C43" s="54"/>
      <c r="D43" s="54"/>
      <c r="E43" s="54"/>
      <c r="F43" s="55"/>
    </row>
    <row r="44" spans="2:6" x14ac:dyDescent="0.25">
      <c r="B44" s="53"/>
      <c r="C44" s="54"/>
      <c r="D44" s="54"/>
      <c r="E44" s="54"/>
      <c r="F44" s="55"/>
    </row>
    <row r="45" spans="2:6" x14ac:dyDescent="0.25">
      <c r="B45" s="53"/>
      <c r="C45" s="54"/>
      <c r="D45" s="54"/>
      <c r="E45" s="54"/>
      <c r="F45" s="55"/>
    </row>
    <row r="46" spans="2:6" ht="15.75" thickBot="1" x14ac:dyDescent="0.3">
      <c r="B46" s="56"/>
      <c r="C46" s="57"/>
      <c r="D46" s="57"/>
      <c r="E46" s="57"/>
      <c r="F46" s="58"/>
    </row>
  </sheetData>
  <mergeCells count="1">
    <mergeCell ref="B34:F46"/>
  </mergeCells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G65"/>
  <sheetViews>
    <sheetView showGridLines="0" showRowColHeaders="0" topLeftCell="A4" zoomScale="95" zoomScaleNormal="95" workbookViewId="0">
      <selection activeCell="D50" sqref="D50"/>
    </sheetView>
  </sheetViews>
  <sheetFormatPr baseColWidth="10" defaultRowHeight="15" x14ac:dyDescent="0.25"/>
  <cols>
    <col min="3" max="3" width="98.140625" customWidth="1"/>
    <col min="4" max="4" width="24.140625" bestFit="1" customWidth="1"/>
    <col min="5" max="5" width="24.1406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5" spans="3:5" x14ac:dyDescent="0.25">
      <c r="C5" s="5" t="s">
        <v>2</v>
      </c>
      <c r="D5" t="s">
        <v>3</v>
      </c>
    </row>
    <row r="6" spans="3:5" x14ac:dyDescent="0.25">
      <c r="C6" s="5" t="s">
        <v>19</v>
      </c>
      <c r="D6" t="s">
        <v>17</v>
      </c>
    </row>
    <row r="8" spans="3:5" x14ac:dyDescent="0.25">
      <c r="C8" s="5" t="s">
        <v>24</v>
      </c>
      <c r="D8" t="s">
        <v>25</v>
      </c>
      <c r="E8" t="s">
        <v>23</v>
      </c>
    </row>
    <row r="9" spans="3:5" x14ac:dyDescent="0.25">
      <c r="C9" s="6" t="s">
        <v>31</v>
      </c>
      <c r="D9" s="9">
        <v>178516.585487</v>
      </c>
      <c r="E9" s="10">
        <v>0.95567872478381788</v>
      </c>
    </row>
    <row r="10" spans="3:5" x14ac:dyDescent="0.25">
      <c r="C10" s="6" t="s">
        <v>18</v>
      </c>
      <c r="D10" s="9">
        <v>1804.7092170000001</v>
      </c>
      <c r="E10" s="10">
        <v>9.6614115624218053E-3</v>
      </c>
    </row>
    <row r="11" spans="3:5" x14ac:dyDescent="0.25">
      <c r="C11" s="6" t="s">
        <v>44</v>
      </c>
      <c r="D11" s="9">
        <v>1622.6816568600002</v>
      </c>
      <c r="E11" s="10">
        <v>8.6869370278818588E-3</v>
      </c>
    </row>
    <row r="12" spans="3:5" x14ac:dyDescent="0.25">
      <c r="C12" s="6" t="s">
        <v>46</v>
      </c>
      <c r="D12" s="9">
        <v>1478.3253850199999</v>
      </c>
      <c r="E12" s="10">
        <v>7.9141336639241503E-3</v>
      </c>
    </row>
    <row r="13" spans="3:5" x14ac:dyDescent="0.25">
      <c r="C13" s="6" t="s">
        <v>34</v>
      </c>
      <c r="D13" s="9">
        <v>813.42485686999999</v>
      </c>
      <c r="E13" s="10">
        <v>4.3546252456054917E-3</v>
      </c>
    </row>
    <row r="14" spans="3:5" x14ac:dyDescent="0.25">
      <c r="C14" s="6" t="s">
        <v>42</v>
      </c>
      <c r="D14" s="9">
        <v>812.00463520000005</v>
      </c>
      <c r="E14" s="10">
        <v>4.3470221669851313E-3</v>
      </c>
    </row>
    <row r="15" spans="3:5" x14ac:dyDescent="0.25">
      <c r="C15" s="6" t="s">
        <v>16</v>
      </c>
      <c r="D15" s="9">
        <v>693.58926699999995</v>
      </c>
      <c r="E15" s="10">
        <v>3.7130920043200867E-3</v>
      </c>
    </row>
    <row r="16" spans="3:5" x14ac:dyDescent="0.25">
      <c r="C16" s="6" t="s">
        <v>38</v>
      </c>
      <c r="D16" s="9">
        <v>500</v>
      </c>
      <c r="E16" s="10">
        <v>2.6767225078182235E-3</v>
      </c>
    </row>
    <row r="17" spans="1:6" x14ac:dyDescent="0.25">
      <c r="C17" s="6" t="s">
        <v>22</v>
      </c>
      <c r="D17" s="9">
        <v>233.61062604000003</v>
      </c>
      <c r="E17" s="10">
        <v>1.2506216415735481E-3</v>
      </c>
    </row>
    <row r="18" spans="1:6" x14ac:dyDescent="0.25">
      <c r="C18" s="6" t="s">
        <v>48</v>
      </c>
      <c r="D18" s="9">
        <v>191.19372799999999</v>
      </c>
      <c r="E18" s="10">
        <v>1.0235451101825506E-3</v>
      </c>
    </row>
    <row r="19" spans="1:6" x14ac:dyDescent="0.25">
      <c r="C19" s="6" t="s">
        <v>20</v>
      </c>
      <c r="D19" s="9">
        <v>72.440433999999996</v>
      </c>
      <c r="E19" s="10">
        <v>3.8780588032784097E-4</v>
      </c>
      <c r="F19" s="12"/>
    </row>
    <row r="20" spans="1:6" x14ac:dyDescent="0.25">
      <c r="C20" s="6" t="s">
        <v>40</v>
      </c>
      <c r="D20" s="9">
        <v>47.729340999999998</v>
      </c>
      <c r="E20" s="10">
        <v>2.5551640267606232E-4</v>
      </c>
    </row>
    <row r="21" spans="1:6" x14ac:dyDescent="0.25">
      <c r="C21" s="6" t="s">
        <v>52</v>
      </c>
      <c r="D21" s="9">
        <v>9.3102669999999996</v>
      </c>
      <c r="E21" s="59">
        <v>4.9842002465394494E-5</v>
      </c>
      <c r="F21" s="12"/>
    </row>
    <row r="22" spans="1:6" x14ac:dyDescent="0.25">
      <c r="C22" s="6" t="s">
        <v>5</v>
      </c>
      <c r="D22" s="9">
        <v>186795.60490099</v>
      </c>
      <c r="E22" s="10">
        <v>1</v>
      </c>
      <c r="F22" s="12"/>
    </row>
    <row r="25" spans="1:6" x14ac:dyDescent="0.25">
      <c r="A25" s="25"/>
      <c r="B25" s="45"/>
      <c r="C25" s="45"/>
      <c r="D25" s="45"/>
      <c r="E25" s="25"/>
      <c r="F25" s="25"/>
    </row>
    <row r="26" spans="1:6" x14ac:dyDescent="0.25">
      <c r="A26" s="28"/>
      <c r="B26" s="44"/>
      <c r="C26" s="44"/>
      <c r="D26" s="44"/>
      <c r="E26" s="28"/>
      <c r="F26" s="26"/>
    </row>
    <row r="27" spans="1:6" x14ac:dyDescent="0.25">
      <c r="A27" s="28"/>
      <c r="B27" s="44"/>
      <c r="C27" s="44"/>
      <c r="D27" s="44"/>
      <c r="E27" s="28"/>
      <c r="F27" s="26"/>
    </row>
    <row r="28" spans="1:6" x14ac:dyDescent="0.25">
      <c r="A28" s="28"/>
      <c r="B28" s="44"/>
      <c r="C28" s="29" t="s">
        <v>2</v>
      </c>
      <c r="D28" s="29" t="s">
        <v>3</v>
      </c>
      <c r="E28" s="28"/>
      <c r="F28" s="26"/>
    </row>
    <row r="29" spans="1:6" x14ac:dyDescent="0.25">
      <c r="A29" s="28"/>
      <c r="B29" s="44"/>
      <c r="C29" s="29" t="s">
        <v>19</v>
      </c>
      <c r="D29" s="29" t="s">
        <v>17</v>
      </c>
      <c r="E29" s="28"/>
      <c r="F29" s="26"/>
    </row>
    <row r="30" spans="1:6" x14ac:dyDescent="0.25">
      <c r="A30" s="28"/>
      <c r="B30" s="44"/>
      <c r="C30" s="44"/>
      <c r="D30" s="44"/>
      <c r="E30" s="28"/>
      <c r="F30" s="26"/>
    </row>
    <row r="31" spans="1:6" x14ac:dyDescent="0.25">
      <c r="A31" s="28"/>
      <c r="B31" s="44"/>
      <c r="C31" s="29" t="s">
        <v>24</v>
      </c>
      <c r="D31" s="29" t="s">
        <v>23</v>
      </c>
      <c r="E31" s="28"/>
      <c r="F31" s="26"/>
    </row>
    <row r="32" spans="1:6" x14ac:dyDescent="0.25">
      <c r="A32" s="28"/>
      <c r="B32" s="44"/>
      <c r="C32" s="30" t="s">
        <v>52</v>
      </c>
      <c r="D32" s="31">
        <v>4.9842002465394494E-5</v>
      </c>
      <c r="E32" s="28"/>
      <c r="F32" s="26"/>
    </row>
    <row r="33" spans="1:6" x14ac:dyDescent="0.25">
      <c r="A33" s="28"/>
      <c r="B33" s="44"/>
      <c r="C33" s="30" t="s">
        <v>40</v>
      </c>
      <c r="D33" s="31">
        <v>2.5551640267606232E-4</v>
      </c>
      <c r="E33" s="28"/>
      <c r="F33" s="26"/>
    </row>
    <row r="34" spans="1:6" x14ac:dyDescent="0.25">
      <c r="A34" s="28"/>
      <c r="B34" s="44"/>
      <c r="C34" s="30" t="s">
        <v>20</v>
      </c>
      <c r="D34" s="31">
        <v>3.8780588032784097E-4</v>
      </c>
      <c r="E34" s="28"/>
      <c r="F34" s="26"/>
    </row>
    <row r="35" spans="1:6" x14ac:dyDescent="0.25">
      <c r="A35" s="28"/>
      <c r="B35" s="44"/>
      <c r="C35" s="30" t="s">
        <v>48</v>
      </c>
      <c r="D35" s="31">
        <v>1.0235451101825506E-3</v>
      </c>
      <c r="E35" s="28"/>
      <c r="F35" s="26"/>
    </row>
    <row r="36" spans="1:6" x14ac:dyDescent="0.25">
      <c r="A36" s="28"/>
      <c r="B36" s="44"/>
      <c r="C36" s="30" t="s">
        <v>22</v>
      </c>
      <c r="D36" s="31">
        <v>1.2506216415735481E-3</v>
      </c>
      <c r="E36" s="28"/>
      <c r="F36" s="26"/>
    </row>
    <row r="37" spans="1:6" x14ac:dyDescent="0.25">
      <c r="A37" s="28"/>
      <c r="B37" s="44"/>
      <c r="C37" s="30" t="s">
        <v>38</v>
      </c>
      <c r="D37" s="31">
        <v>2.6767225078182235E-3</v>
      </c>
      <c r="E37" s="28"/>
      <c r="F37" s="26"/>
    </row>
    <row r="38" spans="1:6" x14ac:dyDescent="0.25">
      <c r="A38" s="28"/>
      <c r="B38" s="44"/>
      <c r="C38" s="30" t="s">
        <v>16</v>
      </c>
      <c r="D38" s="31">
        <v>3.7130920043200867E-3</v>
      </c>
      <c r="E38" s="28"/>
      <c r="F38" s="26"/>
    </row>
    <row r="39" spans="1:6" x14ac:dyDescent="0.25">
      <c r="A39" s="28"/>
      <c r="B39" s="44"/>
      <c r="C39" s="30" t="s">
        <v>42</v>
      </c>
      <c r="D39" s="31">
        <v>4.3470221669851313E-3</v>
      </c>
      <c r="E39" s="28"/>
      <c r="F39" s="26"/>
    </row>
    <row r="40" spans="1:6" x14ac:dyDescent="0.25">
      <c r="A40" s="28"/>
      <c r="B40" s="44"/>
      <c r="C40" s="30" t="s">
        <v>34</v>
      </c>
      <c r="D40" s="31">
        <v>4.3546252456054917E-3</v>
      </c>
      <c r="E40" s="28"/>
      <c r="F40" s="26"/>
    </row>
    <row r="41" spans="1:6" x14ac:dyDescent="0.25">
      <c r="A41" s="28"/>
      <c r="B41" s="44"/>
      <c r="C41" s="30" t="s">
        <v>46</v>
      </c>
      <c r="D41" s="31">
        <v>7.9141336639241503E-3</v>
      </c>
      <c r="E41" s="28"/>
      <c r="F41" s="26"/>
    </row>
    <row r="42" spans="1:6" x14ac:dyDescent="0.25">
      <c r="A42" s="28"/>
      <c r="B42" s="44"/>
      <c r="C42" s="30" t="s">
        <v>44</v>
      </c>
      <c r="D42" s="31">
        <v>8.6869370278818588E-3</v>
      </c>
      <c r="E42" s="28"/>
      <c r="F42" s="26"/>
    </row>
    <row r="43" spans="1:6" x14ac:dyDescent="0.25">
      <c r="A43" s="28"/>
      <c r="B43" s="44"/>
      <c r="C43" s="30" t="s">
        <v>18</v>
      </c>
      <c r="D43" s="31">
        <v>9.6614115624218053E-3</v>
      </c>
      <c r="E43" s="28"/>
      <c r="F43" s="26"/>
    </row>
    <row r="44" spans="1:6" x14ac:dyDescent="0.25">
      <c r="A44" s="28"/>
      <c r="B44" s="44"/>
      <c r="C44" s="30" t="s">
        <v>31</v>
      </c>
      <c r="D44" s="31">
        <v>0.95567872478381788</v>
      </c>
      <c r="E44" s="28"/>
      <c r="F44" s="26"/>
    </row>
    <row r="45" spans="1:6" x14ac:dyDescent="0.25">
      <c r="A45" s="28"/>
      <c r="B45" s="44"/>
      <c r="C45" s="30" t="s">
        <v>5</v>
      </c>
      <c r="D45" s="31">
        <v>1</v>
      </c>
      <c r="E45" s="28"/>
      <c r="F45" s="26"/>
    </row>
    <row r="46" spans="1:6" x14ac:dyDescent="0.25">
      <c r="A46" s="26"/>
      <c r="B46" s="44"/>
      <c r="C46" s="45"/>
      <c r="D46" s="45"/>
      <c r="E46" s="26"/>
      <c r="F46" s="26"/>
    </row>
    <row r="47" spans="1:6" x14ac:dyDescent="0.25">
      <c r="A47" s="11"/>
      <c r="B47" s="44"/>
      <c r="C47" s="44"/>
      <c r="D47" s="44"/>
      <c r="E47" s="11"/>
      <c r="F47" s="11"/>
    </row>
    <row r="48" spans="1:6" x14ac:dyDescent="0.25">
      <c r="A48" s="11"/>
      <c r="B48" s="44"/>
      <c r="C48" s="44"/>
      <c r="D48" s="44"/>
      <c r="E48" s="11"/>
      <c r="F48" s="11"/>
    </row>
    <row r="49" spans="1:7" x14ac:dyDescent="0.25">
      <c r="B49" s="45"/>
      <c r="C49" s="45"/>
      <c r="D49" s="45"/>
    </row>
    <row r="50" spans="1:7" x14ac:dyDescent="0.25">
      <c r="B50" s="45"/>
      <c r="C50" s="45"/>
      <c r="D50" s="45"/>
    </row>
    <row r="51" spans="1:7" x14ac:dyDescent="0.25">
      <c r="B51" s="45"/>
      <c r="C51" s="45"/>
      <c r="D51" s="45"/>
    </row>
    <row r="52" spans="1:7" x14ac:dyDescent="0.25">
      <c r="A52" s="27"/>
      <c r="B52" s="45"/>
      <c r="C52" s="45"/>
      <c r="D52" s="45"/>
      <c r="E52" s="27"/>
      <c r="F52" s="27"/>
      <c r="G52" s="27"/>
    </row>
    <row r="53" spans="1:7" x14ac:dyDescent="0.25">
      <c r="A53" s="27"/>
      <c r="B53" s="45"/>
      <c r="C53" s="45"/>
      <c r="D53" s="45"/>
      <c r="E53" s="27"/>
      <c r="F53" s="27"/>
      <c r="G53" s="27"/>
    </row>
    <row r="54" spans="1:7" x14ac:dyDescent="0.25">
      <c r="A54" s="27"/>
      <c r="B54" s="45"/>
      <c r="C54" s="45"/>
      <c r="D54" s="45"/>
      <c r="E54" s="27"/>
      <c r="F54" s="27"/>
      <c r="G54" s="27"/>
    </row>
    <row r="55" spans="1:7" x14ac:dyDescent="0.25">
      <c r="A55" s="27"/>
      <c r="B55" s="45"/>
      <c r="C55" s="45"/>
      <c r="D55" s="45"/>
      <c r="E55" s="27"/>
      <c r="F55" s="27"/>
      <c r="G55" s="27"/>
    </row>
    <row r="56" spans="1:7" x14ac:dyDescent="0.25">
      <c r="A56" s="27"/>
      <c r="B56" s="45"/>
      <c r="C56" s="45"/>
      <c r="D56" s="45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B58" s="27"/>
      <c r="C58" s="27"/>
      <c r="D58" s="27"/>
      <c r="E58" s="27"/>
      <c r="F58" s="27"/>
      <c r="G58" s="27"/>
    </row>
    <row r="59" spans="1:7" x14ac:dyDescent="0.25">
      <c r="A59" s="27"/>
      <c r="B59" s="27"/>
      <c r="C59" s="27"/>
      <c r="D59" s="27"/>
      <c r="E59" s="27"/>
      <c r="F59" s="27"/>
      <c r="G59" s="27"/>
    </row>
    <row r="60" spans="1:7" x14ac:dyDescent="0.25">
      <c r="A60" s="27"/>
      <c r="B60" s="27"/>
      <c r="C60" s="27"/>
      <c r="D60" s="27"/>
      <c r="E60" s="27"/>
      <c r="F60" s="27"/>
      <c r="G60" s="27"/>
    </row>
    <row r="61" spans="1:7" x14ac:dyDescent="0.25">
      <c r="A61" s="27"/>
      <c r="B61" s="27"/>
      <c r="C61" s="27"/>
      <c r="D61" s="27"/>
      <c r="E61" s="27"/>
      <c r="F61" s="27"/>
      <c r="G61" s="27"/>
    </row>
    <row r="62" spans="1:7" x14ac:dyDescent="0.25">
      <c r="A62" s="27"/>
      <c r="B62" s="27"/>
      <c r="C62" s="27"/>
      <c r="D62" s="27"/>
      <c r="E62" s="27"/>
      <c r="F62" s="27"/>
      <c r="G62" s="27"/>
    </row>
    <row r="63" spans="1:7" x14ac:dyDescent="0.25">
      <c r="A63" s="27"/>
      <c r="B63" s="27"/>
      <c r="C63" s="27"/>
      <c r="D63" s="27"/>
      <c r="E63" s="27"/>
      <c r="F63" s="27"/>
      <c r="G63" s="27"/>
    </row>
    <row r="64" spans="1:7" x14ac:dyDescent="0.25">
      <c r="A64" s="27"/>
      <c r="B64" s="27"/>
      <c r="C64" s="27"/>
      <c r="D64" s="27"/>
      <c r="E64" s="27"/>
      <c r="F64" s="27"/>
      <c r="G64" s="27"/>
    </row>
    <row r="65" spans="1:7" x14ac:dyDescent="0.25">
      <c r="A65" s="27"/>
      <c r="B65" s="27"/>
      <c r="C65" s="27"/>
      <c r="D65" s="27"/>
      <c r="E65" s="27"/>
      <c r="F65" s="27"/>
      <c r="G65" s="27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zoomScaleNormal="100" workbookViewId="0">
      <selection activeCell="C35" sqref="C35:H53"/>
    </sheetView>
  </sheetViews>
  <sheetFormatPr baseColWidth="10" defaultRowHeight="20.100000000000001" customHeight="1" x14ac:dyDescent="0.25"/>
  <cols>
    <col min="1" max="1" width="17.140625" style="1" bestFit="1" customWidth="1"/>
    <col min="2" max="2" width="56.7109375" style="1" bestFit="1" customWidth="1"/>
    <col min="3" max="3" width="11.5703125" style="1" customWidth="1"/>
    <col min="4" max="4" width="20.42578125" style="2" bestFit="1" customWidth="1"/>
    <col min="5" max="5" width="24.140625" style="2" bestFit="1" customWidth="1"/>
    <col min="6" max="6" width="20.42578125" style="2" bestFit="1" customWidth="1"/>
    <col min="7" max="7" width="21.42578125" style="2" customWidth="1"/>
    <col min="8" max="8" width="32.42578125" style="34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2" t="s">
        <v>0</v>
      </c>
      <c r="B1" s="33" t="s">
        <v>12</v>
      </c>
      <c r="C1" s="33" t="s">
        <v>2</v>
      </c>
      <c r="D1" s="35" t="s">
        <v>11</v>
      </c>
      <c r="E1" s="35" t="s">
        <v>1</v>
      </c>
      <c r="F1" s="35" t="s">
        <v>10</v>
      </c>
      <c r="G1" s="35" t="s">
        <v>6</v>
      </c>
      <c r="H1" s="36" t="s">
        <v>7</v>
      </c>
    </row>
    <row r="2" spans="1:9" s="3" customFormat="1" ht="18" customHeight="1" thickBot="1" x14ac:dyDescent="0.3">
      <c r="A2" s="20" t="s">
        <v>30</v>
      </c>
      <c r="B2" s="21" t="s">
        <v>31</v>
      </c>
      <c r="C2" s="21" t="s">
        <v>3</v>
      </c>
      <c r="D2" s="37">
        <v>262004.0006</v>
      </c>
      <c r="E2" s="37">
        <v>-60412.899833000003</v>
      </c>
      <c r="F2" s="37">
        <v>201591.100767</v>
      </c>
      <c r="G2" s="37">
        <v>178516.585487</v>
      </c>
      <c r="H2" s="38">
        <v>23074.51528</v>
      </c>
    </row>
    <row r="3" spans="1:9" ht="18" customHeight="1" thickBot="1" x14ac:dyDescent="0.3">
      <c r="A3" s="20" t="s">
        <v>41</v>
      </c>
      <c r="B3" s="21" t="s">
        <v>42</v>
      </c>
      <c r="C3" s="21" t="s">
        <v>3</v>
      </c>
      <c r="D3" s="37">
        <v>0</v>
      </c>
      <c r="E3" s="37">
        <v>0</v>
      </c>
      <c r="F3" s="37">
        <v>0</v>
      </c>
      <c r="G3" s="37">
        <v>812.00463520000005</v>
      </c>
      <c r="H3" s="38">
        <v>-812.00463520000005</v>
      </c>
    </row>
    <row r="4" spans="1:9" ht="18" customHeight="1" thickBot="1" x14ac:dyDescent="0.3">
      <c r="A4" s="20" t="s">
        <v>29</v>
      </c>
      <c r="B4" s="21" t="s">
        <v>16</v>
      </c>
      <c r="C4" s="21" t="s">
        <v>3</v>
      </c>
      <c r="D4" s="37">
        <v>396</v>
      </c>
      <c r="E4" s="37">
        <v>0</v>
      </c>
      <c r="F4" s="37">
        <v>396</v>
      </c>
      <c r="G4" s="37">
        <v>693.58926699999995</v>
      </c>
      <c r="H4" s="38">
        <v>-297.58926700000001</v>
      </c>
    </row>
    <row r="5" spans="1:9" ht="18" customHeight="1" thickBot="1" x14ac:dyDescent="0.3">
      <c r="A5" s="20" t="s">
        <v>43</v>
      </c>
      <c r="B5" s="21" t="s">
        <v>44</v>
      </c>
      <c r="C5" s="21" t="s">
        <v>3</v>
      </c>
      <c r="D5" s="37">
        <v>0</v>
      </c>
      <c r="E5" s="37">
        <v>0</v>
      </c>
      <c r="F5" s="37">
        <v>0</v>
      </c>
      <c r="G5" s="37">
        <v>1622.6816568600002</v>
      </c>
      <c r="H5" s="38">
        <v>-1622.6816568600002</v>
      </c>
    </row>
    <row r="6" spans="1:9" ht="18" customHeight="1" thickBot="1" x14ac:dyDescent="0.3">
      <c r="A6" s="20" t="s">
        <v>32</v>
      </c>
      <c r="B6" s="21" t="s">
        <v>18</v>
      </c>
      <c r="C6" s="21" t="s">
        <v>3</v>
      </c>
      <c r="D6" s="37">
        <v>0</v>
      </c>
      <c r="E6" s="37">
        <v>0</v>
      </c>
      <c r="F6" s="37">
        <v>0</v>
      </c>
      <c r="G6" s="37">
        <v>1804.7092170000001</v>
      </c>
      <c r="H6" s="38">
        <v>-1804.7092170000001</v>
      </c>
      <c r="I6" s="4"/>
    </row>
    <row r="7" spans="1:9" ht="18" customHeight="1" thickBot="1" x14ac:dyDescent="0.3">
      <c r="A7" s="20" t="s">
        <v>37</v>
      </c>
      <c r="B7" s="21" t="s">
        <v>38</v>
      </c>
      <c r="C7" s="21" t="s">
        <v>3</v>
      </c>
      <c r="D7" s="37">
        <v>0</v>
      </c>
      <c r="E7" s="37">
        <v>0</v>
      </c>
      <c r="F7" s="37">
        <v>0</v>
      </c>
      <c r="G7" s="37">
        <v>500</v>
      </c>
      <c r="H7" s="38">
        <v>-500</v>
      </c>
      <c r="I7" s="4"/>
    </row>
    <row r="8" spans="1:9" ht="18" customHeight="1" thickBot="1" x14ac:dyDescent="0.3">
      <c r="A8" s="20" t="s">
        <v>33</v>
      </c>
      <c r="B8" s="21" t="s">
        <v>34</v>
      </c>
      <c r="C8" s="21" t="s">
        <v>3</v>
      </c>
      <c r="D8" s="37">
        <v>0</v>
      </c>
      <c r="E8" s="37">
        <v>0</v>
      </c>
      <c r="F8" s="37">
        <v>0</v>
      </c>
      <c r="G8" s="37">
        <v>813.42485686999999</v>
      </c>
      <c r="H8" s="38">
        <v>-813.42485686999999</v>
      </c>
    </row>
    <row r="9" spans="1:9" ht="18" customHeight="1" thickBot="1" x14ac:dyDescent="0.3">
      <c r="A9" s="20" t="s">
        <v>35</v>
      </c>
      <c r="B9" s="21" t="s">
        <v>22</v>
      </c>
      <c r="C9" s="21" t="s">
        <v>3</v>
      </c>
      <c r="D9" s="37">
        <v>0</v>
      </c>
      <c r="E9" s="37">
        <v>0</v>
      </c>
      <c r="F9" s="37">
        <v>0</v>
      </c>
      <c r="G9" s="37">
        <v>233.61062604000003</v>
      </c>
      <c r="H9" s="38">
        <v>-233.61062604000003</v>
      </c>
    </row>
    <row r="10" spans="1:9" ht="18" customHeight="1" thickBot="1" x14ac:dyDescent="0.3">
      <c r="A10" s="20" t="s">
        <v>45</v>
      </c>
      <c r="B10" s="21" t="s">
        <v>46</v>
      </c>
      <c r="C10" s="21" t="s">
        <v>3</v>
      </c>
      <c r="D10" s="37">
        <v>0</v>
      </c>
      <c r="E10" s="37">
        <v>0</v>
      </c>
      <c r="F10" s="37">
        <v>0</v>
      </c>
      <c r="G10" s="37">
        <v>1478.3253850199999</v>
      </c>
      <c r="H10" s="38">
        <v>-1478.3253850199999</v>
      </c>
    </row>
    <row r="11" spans="1:9" ht="18" customHeight="1" thickBot="1" x14ac:dyDescent="0.3">
      <c r="A11" s="20" t="s">
        <v>39</v>
      </c>
      <c r="B11" s="21" t="s">
        <v>40</v>
      </c>
      <c r="C11" s="21" t="s">
        <v>3</v>
      </c>
      <c r="D11" s="37">
        <v>0</v>
      </c>
      <c r="E11" s="37">
        <v>0</v>
      </c>
      <c r="F11" s="37">
        <v>0</v>
      </c>
      <c r="G11" s="37">
        <v>47.729340999999998</v>
      </c>
      <c r="H11" s="38">
        <v>-47.729340999999998</v>
      </c>
    </row>
    <row r="12" spans="1:9" ht="18" customHeight="1" thickBot="1" x14ac:dyDescent="0.3">
      <c r="A12" s="20" t="s">
        <v>47</v>
      </c>
      <c r="B12" s="21" t="s">
        <v>48</v>
      </c>
      <c r="C12" s="21" t="s">
        <v>3</v>
      </c>
      <c r="D12" s="37">
        <v>0</v>
      </c>
      <c r="E12" s="37">
        <v>0</v>
      </c>
      <c r="F12" s="37">
        <v>0</v>
      </c>
      <c r="G12" s="37">
        <v>191.19372799999999</v>
      </c>
      <c r="H12" s="38">
        <v>-191.19372799999999</v>
      </c>
    </row>
    <row r="13" spans="1:9" ht="20.100000000000001" customHeight="1" thickBot="1" x14ac:dyDescent="0.3">
      <c r="A13" s="20" t="s">
        <v>36</v>
      </c>
      <c r="B13" s="21" t="s">
        <v>20</v>
      </c>
      <c r="C13" s="21" t="s">
        <v>3</v>
      </c>
      <c r="D13" s="37">
        <v>0</v>
      </c>
      <c r="E13" s="37">
        <v>0</v>
      </c>
      <c r="F13" s="37">
        <v>0</v>
      </c>
      <c r="G13" s="37">
        <v>72.440433999999996</v>
      </c>
      <c r="H13" s="38">
        <v>-72.440433999999996</v>
      </c>
    </row>
    <row r="14" spans="1:9" ht="20.100000000000001" customHeight="1" thickBot="1" x14ac:dyDescent="0.3">
      <c r="A14" s="20" t="s">
        <v>51</v>
      </c>
      <c r="B14" s="21" t="s">
        <v>52</v>
      </c>
      <c r="C14" s="21" t="s">
        <v>3</v>
      </c>
      <c r="D14" s="37">
        <v>0</v>
      </c>
      <c r="E14" s="37">
        <v>0</v>
      </c>
      <c r="F14" s="37">
        <v>0</v>
      </c>
      <c r="G14" s="37">
        <v>9.3102669999999996</v>
      </c>
      <c r="H14" s="38">
        <v>-9.3102669999999996</v>
      </c>
    </row>
    <row r="15" spans="1:9" ht="20.100000000000001" customHeight="1" thickBot="1" x14ac:dyDescent="0.3">
      <c r="A15" s="20">
        <v>42</v>
      </c>
      <c r="B15" s="21" t="s">
        <v>14</v>
      </c>
      <c r="C15" s="21" t="s">
        <v>4</v>
      </c>
      <c r="D15" s="37">
        <v>896061</v>
      </c>
      <c r="E15" s="37">
        <v>0</v>
      </c>
      <c r="F15" s="37">
        <v>896061</v>
      </c>
      <c r="G15" s="37">
        <v>896060.91657459992</v>
      </c>
      <c r="H15" s="38">
        <v>8.3425400024414065E-2</v>
      </c>
    </row>
    <row r="16" spans="1:9" ht="20.100000000000001" customHeight="1" thickBot="1" x14ac:dyDescent="0.3">
      <c r="A16" s="20">
        <v>43</v>
      </c>
      <c r="B16" s="21" t="s">
        <v>15</v>
      </c>
      <c r="C16" s="21" t="s">
        <v>4</v>
      </c>
      <c r="D16" s="37">
        <v>3529390.2467439999</v>
      </c>
      <c r="E16" s="37">
        <v>-48940.945094000002</v>
      </c>
      <c r="F16" s="37">
        <v>3480449.3016499998</v>
      </c>
      <c r="G16" s="37">
        <v>3414707.3715949692</v>
      </c>
      <c r="H16" s="38">
        <v>65741.930055030767</v>
      </c>
    </row>
    <row r="18" spans="1:8" ht="20.100000000000001" customHeight="1" thickBot="1" x14ac:dyDescent="0.3"/>
    <row r="19" spans="1:8" ht="20.100000000000001" customHeight="1" thickBot="1" x14ac:dyDescent="0.3">
      <c r="A19" s="32" t="s">
        <v>0</v>
      </c>
      <c r="B19" s="33" t="s">
        <v>12</v>
      </c>
      <c r="C19" s="33" t="s">
        <v>2</v>
      </c>
      <c r="D19" s="35" t="s">
        <v>11</v>
      </c>
      <c r="E19" s="35" t="s">
        <v>1</v>
      </c>
      <c r="F19" s="35" t="s">
        <v>10</v>
      </c>
      <c r="G19" s="35" t="s">
        <v>6</v>
      </c>
      <c r="H19" s="36" t="s">
        <v>7</v>
      </c>
    </row>
    <row r="20" spans="1:8" ht="20.100000000000001" customHeight="1" thickBot="1" x14ac:dyDescent="0.3">
      <c r="A20" s="20" t="s">
        <v>30</v>
      </c>
      <c r="B20" s="21" t="s">
        <v>31</v>
      </c>
      <c r="C20" s="21" t="s">
        <v>3</v>
      </c>
      <c r="D20" s="37">
        <f>+SUMIF([1]DICIEMBRE!$D:$D,B:B,[1]DICIEMBRE!$E:$E)</f>
        <v>262004000600</v>
      </c>
      <c r="E20" s="37">
        <f>+SUMIF([1]DICIEMBRE!$D:$D,B:B,[1]DICIEMBRE!$F:$F)</f>
        <v>-60412899833</v>
      </c>
      <c r="F20" s="37">
        <f>+SUMIF([1]DICIEMBRE!$D:$D,B:B,[1]DICIEMBRE!$G:$G)</f>
        <v>201591100767</v>
      </c>
      <c r="G20" s="37">
        <f>+SUMIF([1]DICIEMBRE!$D:$D,B:B,[1]DICIEMBRE!$H:$H)</f>
        <v>178516585487</v>
      </c>
      <c r="H20" s="38">
        <f>+SUMIF([1]DICIEMBRE!$D:$D,B:B,[1]DICIEMBRE!$I:$I)</f>
        <v>23074515280</v>
      </c>
    </row>
    <row r="21" spans="1:8" ht="20.100000000000001" customHeight="1" thickBot="1" x14ac:dyDescent="0.3">
      <c r="A21" s="22" t="s">
        <v>41</v>
      </c>
      <c r="B21" s="23" t="s">
        <v>42</v>
      </c>
      <c r="C21" s="21" t="s">
        <v>3</v>
      </c>
      <c r="D21" s="37">
        <f>+SUMIF([1]DICIEMBRE!$D:$D,B:B,[1]DICIEMBRE!$E:$E)</f>
        <v>0</v>
      </c>
      <c r="E21" s="37">
        <f>+SUMIF([1]DICIEMBRE!$D:$D,B:B,[1]DICIEMBRE!$F:$F)</f>
        <v>0</v>
      </c>
      <c r="F21" s="37">
        <f>+SUMIF([1]DICIEMBRE!$D:$D,B:B,[1]DICIEMBRE!$G:$G)</f>
        <v>0</v>
      </c>
      <c r="G21" s="37">
        <f>+SUMIF([1]DICIEMBRE!$D:$D,B:B,[1]DICIEMBRE!$H:$H)</f>
        <v>812004635.20000005</v>
      </c>
      <c r="H21" s="38">
        <f>+SUMIF([1]DICIEMBRE!$D:$D,B:B,[1]DICIEMBRE!$I:$I)</f>
        <v>-812004635.20000005</v>
      </c>
    </row>
    <row r="22" spans="1:8" ht="20.100000000000001" customHeight="1" thickBot="1" x14ac:dyDescent="0.3">
      <c r="A22" s="24" t="s">
        <v>29</v>
      </c>
      <c r="B22" s="24" t="s">
        <v>16</v>
      </c>
      <c r="C22" s="21" t="s">
        <v>3</v>
      </c>
      <c r="D22" s="37">
        <f>+SUMIF([1]DICIEMBRE!$D:$D,B:B,[1]DICIEMBRE!$E:$E)</f>
        <v>396000000</v>
      </c>
      <c r="E22" s="37">
        <f>+SUMIF([1]DICIEMBRE!$D:$D,B:B,[1]DICIEMBRE!$F:$F)</f>
        <v>0</v>
      </c>
      <c r="F22" s="37">
        <f>+SUMIF([1]DICIEMBRE!$D:$D,B:B,[1]DICIEMBRE!$G:$G)</f>
        <v>396000000</v>
      </c>
      <c r="G22" s="37">
        <f>+SUMIF([1]DICIEMBRE!$D:$D,B:B,[1]DICIEMBRE!$H:$H)</f>
        <v>693589267</v>
      </c>
      <c r="H22" s="38">
        <f>+SUMIF([1]DICIEMBRE!$D:$D,B:B,[1]DICIEMBRE!$I:$I)</f>
        <v>-297589267</v>
      </c>
    </row>
    <row r="23" spans="1:8" ht="20.100000000000001" customHeight="1" thickBot="1" x14ac:dyDescent="0.3">
      <c r="A23" s="24" t="s">
        <v>43</v>
      </c>
      <c r="B23" s="24" t="s">
        <v>44</v>
      </c>
      <c r="C23" s="21" t="s">
        <v>3</v>
      </c>
      <c r="D23" s="37">
        <f>+SUMIF([1]DICIEMBRE!$D:$D,B:B,[1]DICIEMBRE!$E:$E)</f>
        <v>0</v>
      </c>
      <c r="E23" s="37">
        <f>+SUMIF([1]DICIEMBRE!$D:$D,B:B,[1]DICIEMBRE!$F:$F)</f>
        <v>0</v>
      </c>
      <c r="F23" s="37">
        <f>+SUMIF([1]DICIEMBRE!$D:$D,B:B,[1]DICIEMBRE!$G:$G)</f>
        <v>0</v>
      </c>
      <c r="G23" s="37">
        <f>+SUMIF([1]DICIEMBRE!$D:$D,B:B,[1]DICIEMBRE!$H:$H)</f>
        <v>1622681656.8600001</v>
      </c>
      <c r="H23" s="38">
        <f>+SUMIF([1]DICIEMBRE!$D:$D,B:B,[1]DICIEMBRE!$I:$I)</f>
        <v>-1622681656.8600001</v>
      </c>
    </row>
    <row r="24" spans="1:8" ht="20.100000000000001" customHeight="1" thickBot="1" x14ac:dyDescent="0.3">
      <c r="A24" s="24" t="s">
        <v>32</v>
      </c>
      <c r="B24" s="24" t="s">
        <v>18</v>
      </c>
      <c r="C24" s="21" t="s">
        <v>3</v>
      </c>
      <c r="D24" s="37">
        <f>+SUMIF([1]DICIEMBRE!$D:$D,B:B,[1]DICIEMBRE!$E:$E)</f>
        <v>0</v>
      </c>
      <c r="E24" s="37">
        <f>+SUMIF([1]DICIEMBRE!$D:$D,B:B,[1]DICIEMBRE!$F:$F)</f>
        <v>0</v>
      </c>
      <c r="F24" s="37">
        <f>+SUMIF([1]DICIEMBRE!$D:$D,B:B,[1]DICIEMBRE!$G:$G)</f>
        <v>0</v>
      </c>
      <c r="G24" s="37">
        <f>+SUMIF([1]DICIEMBRE!$D:$D,B:B,[1]DICIEMBRE!$H:$H)</f>
        <v>1804709217</v>
      </c>
      <c r="H24" s="38">
        <f>+SUMIF([1]DICIEMBRE!$D:$D,B:B,[1]DICIEMBRE!$I:$I)</f>
        <v>-1804709217</v>
      </c>
    </row>
    <row r="25" spans="1:8" ht="20.100000000000001" customHeight="1" thickBot="1" x14ac:dyDescent="0.3">
      <c r="A25" s="20" t="s">
        <v>37</v>
      </c>
      <c r="B25" s="24" t="s">
        <v>38</v>
      </c>
      <c r="C25" s="21" t="s">
        <v>3</v>
      </c>
      <c r="D25" s="37">
        <f>+SUMIF([1]DICIEMBRE!$D:$D,B:B,[1]DICIEMBRE!$E:$E)</f>
        <v>0</v>
      </c>
      <c r="E25" s="37">
        <f>+SUMIF([1]DICIEMBRE!$D:$D,B:B,[1]DICIEMBRE!$F:$F)</f>
        <v>0</v>
      </c>
      <c r="F25" s="37">
        <f>+SUMIF([1]DICIEMBRE!$D:$D,B:B,[1]DICIEMBRE!$G:$G)</f>
        <v>0</v>
      </c>
      <c r="G25" s="37">
        <f>+SUMIF([1]DICIEMBRE!$D:$D,B:B,[1]DICIEMBRE!$H:$H)</f>
        <v>500000000</v>
      </c>
      <c r="H25" s="38">
        <f>+SUMIF([1]DICIEMBRE!$D:$D,B:B,[1]DICIEMBRE!$I:$I)</f>
        <v>-500000000</v>
      </c>
    </row>
    <row r="26" spans="1:8" ht="20.100000000000001" customHeight="1" thickBot="1" x14ac:dyDescent="0.3">
      <c r="A26" s="39" t="s">
        <v>33</v>
      </c>
      <c r="B26" s="40" t="s">
        <v>34</v>
      </c>
      <c r="C26" s="21" t="s">
        <v>3</v>
      </c>
      <c r="D26" s="37">
        <f>+SUMIF([1]DICIEMBRE!$D:$D,B:B,[1]DICIEMBRE!$E:$E)</f>
        <v>0</v>
      </c>
      <c r="E26" s="37">
        <f>+SUMIF([1]DICIEMBRE!$D:$D,B:B,[1]DICIEMBRE!$F:$F)</f>
        <v>0</v>
      </c>
      <c r="F26" s="37">
        <f>+SUMIF([1]DICIEMBRE!$D:$D,B:B,[1]DICIEMBRE!$G:$G)</f>
        <v>0</v>
      </c>
      <c r="G26" s="37">
        <f>+SUMIF([1]DICIEMBRE!$D:$D,B:B,[1]DICIEMBRE!$H:$H)</f>
        <v>813424856.87</v>
      </c>
      <c r="H26" s="38">
        <f>+SUMIF([1]DICIEMBRE!$D:$D,B:B,[1]DICIEMBRE!$I:$I)</f>
        <v>-813424856.87</v>
      </c>
    </row>
    <row r="27" spans="1:8" ht="20.100000000000001" customHeight="1" thickBot="1" x14ac:dyDescent="0.3">
      <c r="A27" s="20" t="s">
        <v>35</v>
      </c>
      <c r="B27" s="24" t="s">
        <v>22</v>
      </c>
      <c r="C27" s="21" t="s">
        <v>3</v>
      </c>
      <c r="D27" s="37">
        <f>+SUMIF([1]DICIEMBRE!$D:$D,B:B,[1]DICIEMBRE!$E:$E)</f>
        <v>0</v>
      </c>
      <c r="E27" s="37">
        <f>+SUMIF([1]DICIEMBRE!$D:$D,B:B,[1]DICIEMBRE!$F:$F)</f>
        <v>0</v>
      </c>
      <c r="F27" s="37">
        <f>+SUMIF([1]DICIEMBRE!$D:$D,B:B,[1]DICIEMBRE!$G:$G)</f>
        <v>0</v>
      </c>
      <c r="G27" s="37">
        <f>+SUMIF([1]DICIEMBRE!$D:$D,B:B,[1]DICIEMBRE!$H:$H)</f>
        <v>233610626.04000002</v>
      </c>
      <c r="H27" s="38">
        <f>+SUMIF([1]DICIEMBRE!$D:$D,B:B,[1]DICIEMBRE!$I:$I)</f>
        <v>-233610626.04000002</v>
      </c>
    </row>
    <row r="28" spans="1:8" ht="20.100000000000001" customHeight="1" thickBot="1" x14ac:dyDescent="0.3">
      <c r="A28" s="20" t="s">
        <v>45</v>
      </c>
      <c r="B28" s="24" t="s">
        <v>46</v>
      </c>
      <c r="C28" s="21" t="s">
        <v>3</v>
      </c>
      <c r="D28" s="37">
        <f>+SUMIF([1]DICIEMBRE!$D:$D,B:B,[1]DICIEMBRE!$E:$E)</f>
        <v>0</v>
      </c>
      <c r="E28" s="37">
        <f>+SUMIF([1]DICIEMBRE!$D:$D,B:B,[1]DICIEMBRE!$F:$F)</f>
        <v>0</v>
      </c>
      <c r="F28" s="37">
        <f>+SUMIF([1]DICIEMBRE!$D:$D,B:B,[1]DICIEMBRE!$G:$G)</f>
        <v>0</v>
      </c>
      <c r="G28" s="37">
        <f>+SUMIF([1]DICIEMBRE!$D:$D,B:B,[1]DICIEMBRE!$H:$H)</f>
        <v>1478325385.02</v>
      </c>
      <c r="H28" s="38">
        <f>+SUMIF([1]DICIEMBRE!$D:$D,B:B,[1]DICIEMBRE!$I:$I)</f>
        <v>-1478325385.02</v>
      </c>
    </row>
    <row r="29" spans="1:8" ht="20.100000000000001" customHeight="1" thickBot="1" x14ac:dyDescent="0.3">
      <c r="A29" s="20" t="s">
        <v>39</v>
      </c>
      <c r="B29" s="24" t="s">
        <v>40</v>
      </c>
      <c r="C29" s="21" t="s">
        <v>3</v>
      </c>
      <c r="D29" s="37">
        <f>+SUMIF([1]DICIEMBRE!$D:$D,B:B,[1]DICIEMBRE!$E:$E)</f>
        <v>0</v>
      </c>
      <c r="E29" s="37">
        <f>+SUMIF([1]DICIEMBRE!$D:$D,B:B,[1]DICIEMBRE!$F:$F)</f>
        <v>0</v>
      </c>
      <c r="F29" s="37">
        <f>+SUMIF([1]DICIEMBRE!$D:$D,B:B,[1]DICIEMBRE!$G:$G)</f>
        <v>0</v>
      </c>
      <c r="G29" s="37">
        <f>+SUMIF([1]DICIEMBRE!$D:$D,B:B,[1]DICIEMBRE!$H:$H)</f>
        <v>47729341</v>
      </c>
      <c r="H29" s="38">
        <f>+SUMIF([1]DICIEMBRE!$D:$D,B:B,[1]DICIEMBRE!$I:$I)</f>
        <v>-47729341</v>
      </c>
    </row>
    <row r="30" spans="1:8" ht="20.100000000000001" customHeight="1" thickBot="1" x14ac:dyDescent="0.3">
      <c r="A30" s="46" t="s">
        <v>47</v>
      </c>
      <c r="B30" s="47" t="s">
        <v>48</v>
      </c>
      <c r="C30" s="21" t="s">
        <v>3</v>
      </c>
      <c r="D30" s="37">
        <f>+SUMIF([1]DICIEMBRE!$D:$D,B:B,[1]DICIEMBRE!$E:$E)</f>
        <v>0</v>
      </c>
      <c r="E30" s="37">
        <f>+SUMIF([1]DICIEMBRE!$D:$D,B:B,[1]DICIEMBRE!$F:$F)</f>
        <v>0</v>
      </c>
      <c r="F30" s="37">
        <f>+SUMIF([1]DICIEMBRE!$D:$D,B:B,[1]DICIEMBRE!$G:$G)</f>
        <v>0</v>
      </c>
      <c r="G30" s="37">
        <f>+SUMIF([1]DICIEMBRE!$D:$D,B:B,[1]DICIEMBRE!$H:$H)</f>
        <v>191193728</v>
      </c>
      <c r="H30" s="38">
        <f>+SUMIF([1]DICIEMBRE!$D:$D,B:B,[1]DICIEMBRE!$I:$I)</f>
        <v>-191193728</v>
      </c>
    </row>
    <row r="31" spans="1:8" ht="20.100000000000001" customHeight="1" thickBot="1" x14ac:dyDescent="0.3">
      <c r="A31" s="41" t="s">
        <v>36</v>
      </c>
      <c r="B31" s="42" t="s">
        <v>20</v>
      </c>
      <c r="C31" s="21" t="s">
        <v>3</v>
      </c>
      <c r="D31" s="37">
        <f>+SUMIF([1]DICIEMBRE!$D:$D,B:B,[1]DICIEMBRE!$E:$E)</f>
        <v>0</v>
      </c>
      <c r="E31" s="37">
        <f>+SUMIF([1]DICIEMBRE!$D:$D,B:B,[1]DICIEMBRE!$F:$F)</f>
        <v>0</v>
      </c>
      <c r="F31" s="37">
        <f>+SUMIF([1]DICIEMBRE!$D:$D,B:B,[1]DICIEMBRE!$G:$G)</f>
        <v>0</v>
      </c>
      <c r="G31" s="37">
        <f>+SUMIF([1]DICIEMBRE!$D:$D,B:B,[1]DICIEMBRE!$H:$H)</f>
        <v>72440434</v>
      </c>
      <c r="H31" s="38">
        <f>+SUMIF([1]DICIEMBRE!$D:$D,B:B,[1]DICIEMBRE!$I:$I)</f>
        <v>-72440434</v>
      </c>
    </row>
    <row r="32" spans="1:8" ht="20.100000000000001" customHeight="1" thickBot="1" x14ac:dyDescent="0.3">
      <c r="A32" s="48" t="s">
        <v>51</v>
      </c>
      <c r="B32" s="49" t="s">
        <v>52</v>
      </c>
      <c r="C32" s="21" t="s">
        <v>3</v>
      </c>
      <c r="D32" s="37">
        <f>+SUMIF([1]DICIEMBRE!$D:$D,B:B,[1]DICIEMBRE!$E:$E)</f>
        <v>0</v>
      </c>
      <c r="E32" s="37">
        <f>+SUMIF([1]DICIEMBRE!$D:$D,B:B,[1]DICIEMBRE!$F:$F)</f>
        <v>0</v>
      </c>
      <c r="F32" s="37">
        <f>+SUMIF([1]DICIEMBRE!$D:$D,B:B,[1]DICIEMBRE!$G:$G)</f>
        <v>0</v>
      </c>
      <c r="G32" s="37">
        <f>+SUMIF([1]DICIEMBRE!$D:$D,B:B,[1]DICIEMBRE!$H:$H)</f>
        <v>9310267</v>
      </c>
      <c r="H32" s="38">
        <f>+SUMIF([1]DICIEMBRE!$D:$D,B:B,[1]DICIEMBRE!$I:$I)</f>
        <v>-9310267</v>
      </c>
    </row>
    <row r="33" spans="1:8" ht="20.100000000000001" customHeight="1" thickBot="1" x14ac:dyDescent="0.3">
      <c r="A33" s="20">
        <v>42</v>
      </c>
      <c r="B33" s="24" t="s">
        <v>14</v>
      </c>
      <c r="C33" s="21" t="s">
        <v>4</v>
      </c>
      <c r="D33" s="37">
        <f>+SUMIF([1]DICIEMBRE!$D:$D,B:B,[1]DICIEMBRE!$E:$E)</f>
        <v>896061000000</v>
      </c>
      <c r="E33" s="37">
        <f>+SUMIF([1]DICIEMBRE!$D:$D,B:B,[1]DICIEMBRE!$F:$F)</f>
        <v>0</v>
      </c>
      <c r="F33" s="37">
        <f>+SUMIF([1]DICIEMBRE!$D:$D,B:B,[1]DICIEMBRE!$G:$G)</f>
        <v>896061000000</v>
      </c>
      <c r="G33" s="37">
        <f>+SUMIF([1]DICIEMBRE!$D:$D,B:B,[1]DICIEMBRE!$H:$H)</f>
        <v>896060916574.59998</v>
      </c>
      <c r="H33" s="38">
        <f>+SUMIF([1]DICIEMBRE!$D:$D,B:B,[1]DICIEMBRE!$I:$I)</f>
        <v>83425.400024414063</v>
      </c>
    </row>
    <row r="34" spans="1:8" ht="20.100000000000001" customHeight="1" thickBot="1" x14ac:dyDescent="0.3">
      <c r="A34" s="20">
        <v>43</v>
      </c>
      <c r="B34" s="24" t="s">
        <v>15</v>
      </c>
      <c r="C34" s="21" t="s">
        <v>4</v>
      </c>
      <c r="D34" s="37">
        <f>+SUMIF([1]DICIEMBRE!$D:$D,B:B,[1]DICIEMBRE!$E:$E)</f>
        <v>3529390246744</v>
      </c>
      <c r="E34" s="37">
        <f>+SUMIF([1]DICIEMBRE!$D:$D,B:B,[1]DICIEMBRE!$F:$F)</f>
        <v>-48940945094</v>
      </c>
      <c r="F34" s="37">
        <f>+SUMIF([1]DICIEMBRE!$D:$D,B:B,[1]DICIEMBRE!$G:$G)</f>
        <v>3480449301650</v>
      </c>
      <c r="G34" s="37">
        <f>+SUMIF([1]DICIEMBRE!$D:$D,B:B,[1]DICIEMBRE!$H:$H)</f>
        <v>3414707371594.9692</v>
      </c>
      <c r="H34" s="38">
        <f>+SUMIF([1]DICIEMBRE!$D:$D,B:B,[1]DICIEMBRE!$I:$I)</f>
        <v>65741930055.030762</v>
      </c>
    </row>
    <row r="36" spans="1:8" ht="20.100000000000001" customHeight="1" x14ac:dyDescent="0.25">
      <c r="H36" s="2"/>
    </row>
    <row r="38" spans="1:8" ht="20.100000000000001" customHeight="1" x14ac:dyDescent="0.25">
      <c r="H38" s="2"/>
    </row>
    <row r="39" spans="1:8" ht="20.100000000000001" customHeight="1" x14ac:dyDescent="0.25">
      <c r="H39" s="2"/>
    </row>
    <row r="40" spans="1:8" ht="20.100000000000001" customHeight="1" x14ac:dyDescent="0.25">
      <c r="H40" s="2"/>
    </row>
    <row r="41" spans="1:8" ht="20.100000000000001" customHeight="1" x14ac:dyDescent="0.25">
      <c r="H41" s="2"/>
    </row>
    <row r="42" spans="1:8" ht="20.100000000000001" customHeight="1" x14ac:dyDescent="0.25">
      <c r="H42" s="2"/>
    </row>
    <row r="43" spans="1:8" ht="20.100000000000001" customHeight="1" x14ac:dyDescent="0.25">
      <c r="H43" s="2"/>
    </row>
    <row r="44" spans="1:8" ht="20.100000000000001" customHeight="1" x14ac:dyDescent="0.25">
      <c r="H44" s="2"/>
    </row>
    <row r="45" spans="1:8" ht="20.100000000000001" customHeight="1" x14ac:dyDescent="0.25">
      <c r="H45" s="2"/>
    </row>
    <row r="46" spans="1:8" ht="20.100000000000001" customHeight="1" x14ac:dyDescent="0.25">
      <c r="H46" s="2"/>
    </row>
    <row r="47" spans="1:8" ht="20.100000000000001" customHeight="1" x14ac:dyDescent="0.25">
      <c r="H47" s="2"/>
    </row>
    <row r="48" spans="1:8" ht="20.100000000000001" customHeight="1" x14ac:dyDescent="0.25">
      <c r="H48" s="2"/>
    </row>
    <row r="49" spans="8:8" ht="20.100000000000001" customHeight="1" x14ac:dyDescent="0.25">
      <c r="H49" s="2"/>
    </row>
    <row r="50" spans="8:8" ht="20.100000000000001" customHeight="1" x14ac:dyDescent="0.25">
      <c r="H50" s="2"/>
    </row>
    <row r="51" spans="8:8" ht="20.100000000000001" customHeight="1" x14ac:dyDescent="0.25">
      <c r="H51" s="2"/>
    </row>
    <row r="52" spans="8:8" ht="20.100000000000001" customHeight="1" x14ac:dyDescent="0.25">
      <c r="H52" s="2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>
      <selection activeCell="I7" sqref="I7"/>
    </sheetView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3">
        <v>201987.100767</v>
      </c>
      <c r="D7" s="43">
        <v>186786.29463398998</v>
      </c>
      <c r="E7" s="13">
        <f>+GETPIVOTDATA("RECAUDO EN EFECTIVO .",$B$6,"Aportes","Propios")/GETPIVOTDATA(" AFORO VIGENTE
",$B$6,"Aportes","Propios")</f>
        <v>0.92474367880281261</v>
      </c>
    </row>
    <row r="8" spans="2:5" x14ac:dyDescent="0.25">
      <c r="B8" s="6" t="s">
        <v>5</v>
      </c>
      <c r="C8" s="43">
        <v>201987.100767</v>
      </c>
      <c r="D8" s="43">
        <v>186786.29463398998</v>
      </c>
      <c r="E8" s="14">
        <f>+GETPIVOTDATA("RECAUDO EN EFECTIVO .",$B$6)/GETPIVOTDATA(" AFORO VIGENTE
",$B$6)</f>
        <v>0.92474367880281261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DIC</vt:lpstr>
      <vt:lpstr>Aforo Vs Recaudo Rec Propios</vt:lpstr>
      <vt:lpstr>DIC!Área_de_impresión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Rodríguez Carvajal Santiago</cp:lastModifiedBy>
  <dcterms:created xsi:type="dcterms:W3CDTF">2018-04-17T16:44:20Z</dcterms:created>
  <dcterms:modified xsi:type="dcterms:W3CDTF">2021-02-03T16:26:43Z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