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jrodriguez_ani_gov_co/Documents/2021/Graficas Cierre/Abr/"/>
    </mc:Choice>
  </mc:AlternateContent>
  <xr:revisionPtr revIDLastSave="23" documentId="11_B31576C9886CFFFD6A6777416A693588099CFB62" xr6:coauthVersionLast="46" xr6:coauthVersionMax="46" xr10:uidLastSave="{64EED78C-1423-4886-A135-E0FB9D47660C}"/>
  <bookViews>
    <workbookView xWindow="-120" yWindow="-120" windowWidth="20730" windowHeight="1116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ABR" sheetId="1" state="hidden" r:id="rId4"/>
    <sheet name="Recuado" sheetId="7" state="hidden" r:id="rId5"/>
    <sheet name="Aforo Vs Recaudo Rec Propios" sheetId="3" r:id="rId6"/>
  </sheets>
  <definedNames>
    <definedName name="_xlnm.Print_Area" localSheetId="3">ABR!$A$1:$G$12</definedName>
  </definedNames>
  <calcPr calcId="191029"/>
  <pivotCaches>
    <pivotCache cacheId="5" r:id="rId7"/>
    <pivotCache cacheId="13" r:id="rId8"/>
    <pivotCache cacheId="17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D3" i="1"/>
  <c r="E3" i="1"/>
  <c r="F3" i="1"/>
  <c r="G3" i="1"/>
  <c r="D4" i="1"/>
  <c r="E4" i="1"/>
  <c r="F4" i="1"/>
  <c r="G4" i="1"/>
  <c r="D5" i="1"/>
  <c r="E5" i="1"/>
  <c r="F5" i="1"/>
  <c r="G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G2" i="1"/>
  <c r="F2" i="1"/>
  <c r="E2" i="1"/>
  <c r="D2" i="1"/>
  <c r="E7" i="3" l="1"/>
  <c r="E8" i="3"/>
</calcChain>
</file>

<file path=xl/sharedStrings.xml><?xml version="1.0" encoding="utf-8"?>
<sst xmlns="http://schemas.openxmlformats.org/spreadsheetml/2006/main" count="151" uniqueCount="47">
  <si>
    <t>CODIFICACION
PRESUPUESTAL</t>
  </si>
  <si>
    <t>MODIFICACIONES AFORO</t>
  </si>
  <si>
    <t>Aportes</t>
  </si>
  <si>
    <t>Propios</t>
  </si>
  <si>
    <t>Nación</t>
  </si>
  <si>
    <t>Total general</t>
  </si>
  <si>
    <t>Cifras en Millones de Pesos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</si>
  <si>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</si>
  <si>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</si>
  <si>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</si>
  <si>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</si>
  <si>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</si>
  <si>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</si>
  <si>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</si>
  <si>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</si>
  <si>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Participación Aforo  de Ingresos  Vigente por Tipo de Recurso</t>
  </si>
  <si>
    <t>3-1-01-1-02-2</t>
  </si>
  <si>
    <t>TASAS Y DERECHOS ADMINISTRATIVOS</t>
  </si>
  <si>
    <t>3-1-01-2-05-1-02-01</t>
  </si>
  <si>
    <t>INTERESES SOBRE DEPOSITOS EN INSTITUCIONES FINANCIERAS</t>
  </si>
  <si>
    <t>3-1-01-2-13-1-01</t>
  </si>
  <si>
    <t>REINTEGROS INCAPACIDADES</t>
  </si>
  <si>
    <t>3-1-01-2-05-3-05</t>
  </si>
  <si>
    <t>3-1-01-2-13-2-02</t>
  </si>
  <si>
    <t>RECUPERACIONES</t>
  </si>
  <si>
    <t>Recaudo Recursos Propios Vs Aforo</t>
  </si>
  <si>
    <t>Desagregación Recaudo Recursos  Propios  por Concepto</t>
  </si>
  <si>
    <t>3-1-01-1-02-2-33</t>
  </si>
  <si>
    <t>PEAJES</t>
  </si>
  <si>
    <t>3-1-01-1-02-2-66</t>
  </si>
  <si>
    <t>TASA POR EL USO DE LA INFRAESTRUCTURA DE TRANSPORTE</t>
  </si>
  <si>
    <t>3-1-01-1-02-5-02-07-3-2</t>
  </si>
  <si>
    <t>SERVICIOS DE ARRENDAMIENTO SIN OPCION DE COMPRA DE OTROS BIENES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</si>
  <si>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</si>
  <si>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</si>
  <si>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</si>
  <si>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</si>
  <si>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</si>
  <si>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</si>
  <si>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</si>
  <si>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</si>
  <si>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</si>
  <si>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</si>
  <si>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</si>
  <si>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 xml:space="preserve">
% RECAUDO EN EFECTIVO 
</t>
  </si>
  <si>
    <t>3-1-01-2-13-1-03</t>
  </si>
  <si>
    <t>REINTEGROS GASTOS DE FUNCIONAMIENTO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</si>
</sst>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 applyFill="1" applyBorder="1" applyAlignment="1">
      <alignment vertical="center"/>
    </xf>
    <xf numFmtId="164" fontId="6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8" fillId="0" borderId="0" xfId="0" applyFont="1"/>
    <xf numFmtId="0" fontId="9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10" fillId="3" borderId="0" xfId="0" applyFont="1" applyFill="1" applyBorder="1"/>
    <xf numFmtId="0" fontId="11" fillId="0" borderId="0" xfId="0" applyFont="1"/>
    <xf numFmtId="9" fontId="0" fillId="0" borderId="0" xfId="2" applyFont="1"/>
    <xf numFmtId="9" fontId="9" fillId="2" borderId="3" xfId="0" applyNumberFormat="1" applyFont="1" applyFill="1" applyBorder="1"/>
    <xf numFmtId="0" fontId="4" fillId="0" borderId="0" xfId="3"/>
    <xf numFmtId="0" fontId="12" fillId="0" borderId="0" xfId="3" applyFont="1"/>
    <xf numFmtId="0" fontId="14" fillId="0" borderId="0" xfId="4" applyFont="1"/>
    <xf numFmtId="0" fontId="15" fillId="0" borderId="0" xfId="3" applyFont="1"/>
    <xf numFmtId="0" fontId="16" fillId="0" borderId="0" xfId="4" applyFont="1"/>
    <xf numFmtId="0" fontId="6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0" fontId="17" fillId="0" borderId="0" xfId="0" applyFont="1" applyFill="1"/>
    <xf numFmtId="0" fontId="17" fillId="0" borderId="0" xfId="0" applyFont="1" applyFill="1" applyBorder="1"/>
    <xf numFmtId="0" fontId="3" fillId="0" borderId="0" xfId="0" applyFont="1"/>
    <xf numFmtId="0" fontId="3" fillId="0" borderId="0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10" fontId="10" fillId="0" borderId="0" xfId="0" applyNumberFormat="1" applyFont="1" applyFill="1"/>
    <xf numFmtId="165" fontId="6" fillId="0" borderId="0" xfId="0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164" fontId="0" fillId="0" borderId="0" xfId="0" applyNumberFormat="1"/>
    <xf numFmtId="164" fontId="10" fillId="0" borderId="0" xfId="1" applyFont="1" applyFill="1" applyBorder="1"/>
    <xf numFmtId="164" fontId="10" fillId="0" borderId="0" xfId="1" applyFont="1" applyFill="1"/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64" fontId="19" fillId="5" borderId="1" xfId="1" applyNumberFormat="1" applyFont="1" applyFill="1" applyBorder="1" applyAlignment="1">
      <alignment horizontal="center" vertical="center" wrapText="1"/>
    </xf>
    <xf numFmtId="164" fontId="18" fillId="5" borderId="1" xfId="1" applyNumberFormat="1" applyFont="1" applyFill="1" applyBorder="1" applyAlignment="1">
      <alignment horizontal="center" vertical="center" wrapText="1"/>
    </xf>
    <xf numFmtId="41" fontId="0" fillId="0" borderId="0" xfId="0" applyNumberFormat="1"/>
    <xf numFmtId="164" fontId="19" fillId="5" borderId="1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top" readingOrder="1"/>
    </xf>
    <xf numFmtId="0" fontId="0" fillId="0" borderId="0" xfId="0" pivotButton="1" applyAlignment="1">
      <alignment vertical="center"/>
    </xf>
    <xf numFmtId="0" fontId="0" fillId="0" borderId="0" xfId="0" applyAlignment="1">
      <alignment vertical="center" wrapText="1"/>
    </xf>
    <xf numFmtId="10" fontId="10" fillId="5" borderId="0" xfId="0" applyNumberFormat="1" applyFont="1" applyFill="1"/>
    <xf numFmtId="0" fontId="10" fillId="5" borderId="0" xfId="0" applyFont="1" applyFill="1" applyAlignment="1">
      <alignment horizontal="left"/>
    </xf>
  </cellXfs>
  <cellStyles count="7">
    <cellStyle name="Hipervínculo" xfId="4" builtinId="8"/>
    <cellStyle name="Millares" xfId="1" builtinId="3"/>
    <cellStyle name="Millares 2" xfId="6" xr:uid="{11B8E980-C825-4F9E-A93D-F2CA68C74849}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360">
    <dxf>
      <numFmt numFmtId="165" formatCode="_-* #,##0.00_-;\-* #,##0.00_-;_-* &quot;-&quot;_-;_-@_-"/>
    </dxf>
    <dxf>
      <numFmt numFmtId="164" formatCode="_(* #,##0.00_);_(* \(#,##0.00\);_(* &quot;-&quot;??_);_(@_)"/>
    </dxf>
    <dxf>
      <numFmt numFmtId="33" formatCode="_-* #,##0_-;\-* #,##0_-;_-* &quot;-&quot;_-;_-@_-"/>
    </dxf>
    <dxf>
      <numFmt numFmtId="165" formatCode="_-* #,##0.00_-;\-* #,##0.00_-;_-* &quot;-&quot;_-;_-@_-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166" formatCode="0.0%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alignment wrapText="0"/>
    </dxf>
    <dxf>
      <alignment wrapText="1"/>
    </dxf>
    <dxf>
      <alignment vertical="center"/>
    </dxf>
    <dxf>
      <alignment vertical="center"/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3" formatCode="_-* #,##0_-;\-* #,##0_-;_-* &quot;-&quot;_-;_-@_-"/>
    </dxf>
    <dxf>
      <numFmt numFmtId="165" formatCode="_-* #,##0.00_-;\-* #,##0.00_-;_-* &quot;-&quot;_-;_-@_-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166" formatCode="0.0%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alignment wrapText="0"/>
    </dxf>
    <dxf>
      <alignment wrapText="1"/>
    </dxf>
    <dxf>
      <alignment vertical="center"/>
    </dxf>
    <dxf>
      <alignment vertical="center"/>
    </dxf>
    <dxf>
      <numFmt numFmtId="164" formatCode="_(* #,##0.00_);_(* \(#,##0.00\);_(* &quot;-&quot;??_);_(@_)"/>
    </dxf>
    <dxf>
      <numFmt numFmtId="165" formatCode="_-* #,##0.00_-;\-* #,##0.00_-;_-* &quot;-&quot;_-;_-@_-"/>
    </dxf>
    <dxf>
      <alignment vertical="center"/>
    </dxf>
    <dxf>
      <alignment vertical="center"/>
    </dxf>
    <dxf>
      <alignment wrapText="1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4" formatCode="0.00%"/>
    </dxf>
    <dxf>
      <numFmt numFmtId="166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Abr Ingresos  2021.xlsx]Parcitipación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7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5024124.2921670005</c:v>
                </c:pt>
                <c:pt idx="1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Abr Ingresos  2021.xlsx]Recaudo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0%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'Recaudo Recursos Propios'!$C$27:$C$36</c:f>
              <c:strCache>
                <c:ptCount val="9"/>
                <c:pt idx="0">
                  <c:v>REINTEGROS GASTOS DE FUNCIONAMIENTO</c:v>
                </c:pt>
                <c:pt idx="1">
                  <c:v>REINTEGROS INCAPACIDADES</c:v>
                </c:pt>
                <c:pt idx="2">
                  <c:v>INTERESES SOBRE DEPOSITOS EN INSTITUCIONES FINANCIERAS</c:v>
                </c:pt>
                <c:pt idx="3">
                  <c:v>RENDIMIENTOS RECURSOS ENTREGADOS EN ADMINISTRACION</c:v>
                </c:pt>
                <c:pt idx="4">
                  <c:v>SERVICIOS DE ARRENDAMIENTO SIN OPCION DE COMPRA DE OTROS BIENES</c:v>
                </c:pt>
                <c:pt idx="5">
                  <c:v>RECUPERACIONES</c:v>
                </c:pt>
                <c:pt idx="6">
                  <c:v>RENDIMIENTOS RECURSOS ENTREGADOS POR LA ENTIDAD CONCEDENTE EN LOS PATRIMONIOS AUTÓNOMOS</c:v>
                </c:pt>
                <c:pt idx="7">
                  <c:v>PEAJES</c:v>
                </c:pt>
                <c:pt idx="8">
                  <c:v>TASA POR EL USO DE LA INFRAESTRUCTURA DE TRANSPORTE</c:v>
                </c:pt>
              </c:strCache>
            </c:strRef>
          </c:cat>
          <c:val>
            <c:numRef>
              <c:f>'Recaudo Recursos Propios'!$D$27:$D$36</c:f>
              <c:numCache>
                <c:formatCode>0.00%</c:formatCode>
                <c:ptCount val="9"/>
                <c:pt idx="0">
                  <c:v>1.2010821440173959E-5</c:v>
                </c:pt>
                <c:pt idx="1">
                  <c:v>1.0502527032750722E-4</c:v>
                </c:pt>
                <c:pt idx="2">
                  <c:v>1.0792084279344862E-4</c:v>
                </c:pt>
                <c:pt idx="3">
                  <c:v>4.2514199771739208E-4</c:v>
                </c:pt>
                <c:pt idx="4">
                  <c:v>3.290623099525328E-3</c:v>
                </c:pt>
                <c:pt idx="5">
                  <c:v>9.4948634326116488E-3</c:v>
                </c:pt>
                <c:pt idx="6">
                  <c:v>1.2758191249272599E-2</c:v>
                </c:pt>
                <c:pt idx="7">
                  <c:v>0.16409209297572741</c:v>
                </c:pt>
                <c:pt idx="8">
                  <c:v>0.80971413031058459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Abr Ingresos  2021.xlsx]Aforo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65981.415504959994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6E-4672-86B0-F44C0434F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30 de  abril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2021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8086725</xdr:colOff>
      <xdr:row>8</xdr:row>
      <xdr:rowOff>400050</xdr:rowOff>
    </xdr:from>
    <xdr:to>
      <xdr:col>1</xdr:col>
      <xdr:colOff>8582025</xdr:colOff>
      <xdr:row>10</xdr:row>
      <xdr:rowOff>142875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9240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5114925</xdr:colOff>
      <xdr:row>9</xdr:row>
      <xdr:rowOff>438150</xdr:rowOff>
    </xdr:from>
    <xdr:to>
      <xdr:col>1</xdr:col>
      <xdr:colOff>5610225</xdr:colOff>
      <xdr:row>11</xdr:row>
      <xdr:rowOff>180975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193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2</xdr:col>
      <xdr:colOff>1262508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abril de  2021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396330</xdr:colOff>
      <xdr:row>19</xdr:row>
      <xdr:rowOff>100263</xdr:rowOff>
    </xdr:from>
    <xdr:to>
      <xdr:col>5</xdr:col>
      <xdr:colOff>210551</xdr:colOff>
      <xdr:row>42</xdr:row>
      <xdr:rowOff>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17126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30 de abril de  2021</a:t>
          </a:r>
        </a:p>
      </xdr:txBody>
    </xdr:sp>
    <xdr:clientData/>
  </xdr:oneCellAnchor>
  <xdr:twoCellAnchor editAs="oneCell">
    <xdr:from>
      <xdr:col>5</xdr:col>
      <xdr:colOff>155116</xdr:colOff>
      <xdr:row>5</xdr:row>
      <xdr:rowOff>38924</xdr:rowOff>
    </xdr:from>
    <xdr:to>
      <xdr:col>6</xdr:col>
      <xdr:colOff>1036988</xdr:colOff>
      <xdr:row>10</xdr:row>
      <xdr:rowOff>124649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458" y="991424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6517105</xdr:colOff>
      <xdr:row>18</xdr:row>
      <xdr:rowOff>10026</xdr:rowOff>
    </xdr:from>
    <xdr:to>
      <xdr:col>5</xdr:col>
      <xdr:colOff>230980</xdr:colOff>
      <xdr:row>19</xdr:row>
      <xdr:rowOff>40105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041105" y="4201026"/>
          <a:ext cx="1905375" cy="22057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2</xdr:col>
      <xdr:colOff>1281558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abril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2021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0.0727</cdr:x>
      <cdr:y>0</cdr:y>
    </cdr:from>
    <cdr:to>
      <cdr:x>0.85113</cdr:x>
      <cdr:y>0.14761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700773" y="0"/>
          <a:ext cx="7503529" cy="7184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Recursos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23%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341.397500694446" createdVersion="6" refreshedVersion="7" minRefreshableVersion="3" recordCount="13" xr:uid="{00000000-000A-0000-FFFF-FFFF10000000}">
  <cacheSource type="worksheet">
    <worksheetSource ref="A1:G14" sheet="ABR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_x000a_AFORO INICIAL_x000a_" numFmtId="164">
      <sharedItems containsSemiMixedTypes="0" containsString="0" containsNumber="1" minValue="0" maxValue="4053517.0423050001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4053517.0423050001"/>
    </cacheField>
    <cacheField name="_x000a_RECAUDO EN EFECTIVO _x000a_" numFmtId="164">
      <sharedItems containsSemiMixedTypes="0" containsString="0" containsNumber="1" minValue="0" maxValue="122221.52292538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341.399206018519" createdVersion="7" refreshedVersion="7" minRefreshableVersion="3" recordCount="12" xr:uid="{EFA47B41-EC20-47EC-8100-A03536C02492}">
  <cacheSource type="worksheet">
    <worksheetSource ref="A1:C13" sheet="Recuado"/>
  </cacheSource>
  <cacheFields count="3">
    <cacheField name="CONCEPTO INGRESO" numFmtId="0">
      <sharedItems count="12">
        <s v="PEAJES"/>
        <s v="TASA POR EL USO DE LA INFRAESTRUCTURA DE TRANSPORTE"/>
        <s v="SERVICIOS DE ARRENDAMIENTO SIN OPCION DE COMPRA DE OTROS BIE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INTEGROS GASTOS DE FUNCIONAMIENTO"/>
        <s v="RECUPERACIONES"/>
        <s v="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_x000a_RECAUDO EN EFECTIVO _x000a_" numFmtId="164">
      <sharedItems containsSemiMixedTypes="0" containsString="0" containsNumber="1" minValue="0.79249099999999995" maxValue="122221.52292538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341.399734953702" createdVersion="7" refreshedVersion="7" minRefreshableVersion="3" recordCount="10" xr:uid="{6E44326E-B13E-4233-8F24-139DE02D3685}">
  <cacheSource type="worksheet">
    <worksheetSource ref="B1:H11" sheet="ABR"/>
  </cacheSource>
  <cacheFields count="7">
    <cacheField name="CONCEPTO INGRESO" numFmtId="0">
      <sharedItems count="10">
        <s v="TASAS Y DERECHOS ADMINISTRATIVOS"/>
        <s v="PEAJES"/>
        <s v="TASA POR EL USO DE LA INFRAESTRUCTURA DE TRANSPORTE"/>
        <s v="SERVICIOS DE ARRENDAMIENTO SIN OPCION DE COMPRA DE OTROS BIE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INTEGROS GASTOS DE FUNCIONAMIENTO"/>
        <s v="RECUPERACIONES"/>
      </sharedItems>
    </cacheField>
    <cacheField name="Aportes" numFmtId="0">
      <sharedItems count="1">
        <s v="Propios"/>
      </sharedItems>
    </cacheField>
    <cacheField name="_x000a_AFORO INICIAL_x000a_" numFmtId="164">
      <sharedItems containsSemiMixedTypes="0" containsString="0" containsNumber="1" containsInteger="1" minValue="0" maxValue="284167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containsInteger="1" minValue="0" maxValue="284167"/>
    </cacheField>
    <cacheField name="_x000a_RECAUDO EN EFECTIVO _x000a_" numFmtId="164">
      <sharedItems containsSemiMixedTypes="0" containsString="0" containsNumber="1" minValue="0" maxValue="53426.084472260001"/>
    </cacheField>
    <cacheField name="_x000a_SALDO DE AFORO POR RECAUDAR_x000a_" numFmtId="164">
      <sharedItems containsSemiMixedTypes="0" containsString="0" containsNumber="1" minValue="-53426.084472260001" maxValue="219913.88696003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s v="3-1-01-1-02-2"/>
    <s v="TASAS Y DERECHOS ADMINISTRATIVOS"/>
    <x v="0"/>
    <n v="284167"/>
    <n v="0"/>
    <n v="284167"/>
    <n v="0"/>
  </r>
  <r>
    <s v="3-1-01-1-02-2-33"/>
    <s v="PEAJES"/>
    <x v="0"/>
    <n v="0"/>
    <n v="0"/>
    <n v="0"/>
    <n v="10827.028567709998"/>
  </r>
  <r>
    <s v="3-1-01-1-02-2-66"/>
    <s v="TASA POR EL USO DE LA INFRAESTRUCTURA DE TRANSPORTE"/>
    <x v="0"/>
    <n v="0"/>
    <n v="0"/>
    <n v="0"/>
    <n v="53426.084472260001"/>
  </r>
  <r>
    <s v="3-1-01-1-02-5-02-07-3-2"/>
    <s v="SERVICIOS DE ARRENDAMIENTO SIN OPCION DE COMPRA DE OTROS BIENES"/>
    <x v="0"/>
    <n v="0"/>
    <n v="0"/>
    <n v="0"/>
    <n v="217.11997"/>
  </r>
  <r>
    <s v="3-1-01-2-05-1-02-01"/>
    <s v="INTERESES SOBRE DEPOSITOS EN INSTITUCIONES FINANCIERAS"/>
    <x v="0"/>
    <n v="0"/>
    <n v="0"/>
    <n v="0"/>
    <n v="7.1207699700000004"/>
  </r>
  <r>
    <s v="3-1-01-2-05-1-02-04"/>
    <s v="RENDIMIENTOS RECURSOS ENTREGADOS EN ADMINISTRACION"/>
    <x v="0"/>
    <n v="0"/>
    <n v="0"/>
    <n v="0"/>
    <n v="28.051470800000001"/>
  </r>
  <r>
    <s v="3-1-01-2-05-3-05"/>
    <s v="RENDIMIENTOS RECURSOS ENTREGADOS POR LA ENTIDAD CONCEDENTE EN LOS PATRIMONIOS AUTÓNOMOS"/>
    <x v="0"/>
    <n v="0"/>
    <n v="0"/>
    <n v="0"/>
    <n v="841.80351790999998"/>
  </r>
  <r>
    <s v="3-1-01-2-13-1-01"/>
    <s v="REINTEGROS INCAPACIDADES"/>
    <x v="0"/>
    <n v="0"/>
    <n v="0"/>
    <n v="0"/>
    <n v="6.929716"/>
  </r>
  <r>
    <s v="3-1-01-2-13-1-03"/>
    <s v="REINTEGROS GASTOS DE FUNCIONAMIENTO"/>
    <x v="0"/>
    <n v="0"/>
    <n v="0"/>
    <n v="0"/>
    <n v="0.79249099999999995"/>
  </r>
  <r>
    <s v="3-1-01-2-13-2-02"/>
    <s v="RECUPERACIONES"/>
    <x v="0"/>
    <n v="0"/>
    <n v="0"/>
    <n v="0"/>
    <n v="626.48452930999997"/>
  </r>
  <r>
    <n v="41"/>
    <s v="FUNCIONAMIENTO"/>
    <x v="1"/>
    <n v="1408.779"/>
    <n v="0"/>
    <n v="1408.779"/>
    <n v="882.52483400000006"/>
  </r>
  <r>
    <n v="42"/>
    <s v="DEUDA"/>
    <x v="1"/>
    <n v="969198.47086200002"/>
    <n v="0"/>
    <n v="969198.47086200002"/>
    <n v="64166.248238"/>
  </r>
  <r>
    <n v="43"/>
    <s v="INVERSIÓN"/>
    <x v="1"/>
    <n v="4053517.0423050001"/>
    <n v="0"/>
    <n v="4053517.0423050001"/>
    <n v="122221.522925380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10827.028567709998"/>
  </r>
  <r>
    <x v="1"/>
    <x v="0"/>
    <n v="53426.084472260001"/>
  </r>
  <r>
    <x v="2"/>
    <x v="0"/>
    <n v="217.11997"/>
  </r>
  <r>
    <x v="3"/>
    <x v="0"/>
    <n v="7.1207699700000004"/>
  </r>
  <r>
    <x v="4"/>
    <x v="0"/>
    <n v="28.051470800000001"/>
  </r>
  <r>
    <x v="5"/>
    <x v="0"/>
    <n v="841.80351790999998"/>
  </r>
  <r>
    <x v="6"/>
    <x v="0"/>
    <n v="6.929716"/>
  </r>
  <r>
    <x v="7"/>
    <x v="0"/>
    <n v="0.79249099999999995"/>
  </r>
  <r>
    <x v="8"/>
    <x v="0"/>
    <n v="626.48452930999997"/>
  </r>
  <r>
    <x v="9"/>
    <x v="1"/>
    <n v="882.52483400000006"/>
  </r>
  <r>
    <x v="10"/>
    <x v="1"/>
    <n v="64166.248238"/>
  </r>
  <r>
    <x v="11"/>
    <x v="1"/>
    <n v="122221.5229253800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n v="284167"/>
    <n v="0"/>
    <n v="284167"/>
    <n v="0"/>
    <n v="219913.88696003001"/>
  </r>
  <r>
    <x v="1"/>
    <x v="0"/>
    <n v="0"/>
    <n v="0"/>
    <n v="0"/>
    <n v="10827.028567709998"/>
    <n v="-10827.028567709998"/>
  </r>
  <r>
    <x v="2"/>
    <x v="0"/>
    <n v="0"/>
    <n v="0"/>
    <n v="0"/>
    <n v="53426.084472260001"/>
    <n v="-53426.084472260001"/>
  </r>
  <r>
    <x v="3"/>
    <x v="0"/>
    <n v="0"/>
    <n v="0"/>
    <n v="0"/>
    <n v="217.11997"/>
    <n v="-217.11997"/>
  </r>
  <r>
    <x v="4"/>
    <x v="0"/>
    <n v="0"/>
    <n v="0"/>
    <n v="0"/>
    <n v="7.1207699700000004"/>
    <n v="-7.1207699700000004"/>
  </r>
  <r>
    <x v="5"/>
    <x v="0"/>
    <n v="0"/>
    <n v="0"/>
    <n v="0"/>
    <n v="28.051470800000001"/>
    <n v="-28.051470800000001"/>
  </r>
  <r>
    <x v="6"/>
    <x v="0"/>
    <n v="0"/>
    <n v="0"/>
    <n v="0"/>
    <n v="841.80351790999998"/>
    <n v="-841.80351790999998"/>
  </r>
  <r>
    <x v="7"/>
    <x v="0"/>
    <n v="0"/>
    <n v="0"/>
    <n v="0"/>
    <n v="6.929716"/>
    <n v="-6.929716"/>
  </r>
  <r>
    <x v="8"/>
    <x v="0"/>
    <n v="0"/>
    <n v="0"/>
    <n v="0"/>
    <n v="0.79249099999999995"/>
    <n v="-0.79249099999999995"/>
  </r>
  <r>
    <x v="9"/>
    <x v="0"/>
    <n v="0"/>
    <n v="0"/>
    <n v="0"/>
    <n v="626.48452930999997"/>
    <n v="-626.48452930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359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F668E6-71E3-4B25-B2CB-4CB578E47A0C}" name="TablaDinámica1" cacheId="13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9" rowHeaderCaption="Concepto de Ingreso ">
  <location ref="C8:E18" firstHeaderRow="0" firstDataRow="1" firstDataCol="1" rowPageCount="1" colPageCount="1"/>
  <pivotFields count="3">
    <pivotField axis="axisRow" showAll="0" sortType="descending">
      <items count="13">
        <item x="10"/>
        <item x="9"/>
        <item x="3"/>
        <item x="11"/>
        <item x="0"/>
        <item x="8"/>
        <item x="6"/>
        <item x="4"/>
        <item x="5"/>
        <item x="2"/>
        <item x="1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dataField="1" numFmtId="164" showAll="0"/>
  </pivotFields>
  <rowFields count="1">
    <field x="0"/>
  </rowFields>
  <rowItems count="10">
    <i>
      <x v="10"/>
    </i>
    <i>
      <x v="4"/>
    </i>
    <i>
      <x v="8"/>
    </i>
    <i>
      <x v="5"/>
    </i>
    <i>
      <x v="9"/>
    </i>
    <i>
      <x v="7"/>
    </i>
    <i>
      <x v="2"/>
    </i>
    <i>
      <x v="6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 _x000a_RECAUDO EN EFECTIVO _x000a_" fld="2" baseField="0" baseItem="0"/>
    <dataField name="_x000a_% RECAUDO EN EFECTIVO _x000a_" fld="2" showDataAs="percentOfTotal" baseField="0" baseItem="0" numFmtId="10"/>
  </dataFields>
  <formats count="7">
    <format dxfId="250">
      <pivotArea outline="0" collapsedLevelsAreSubtotals="1" fieldPosition="0"/>
    </format>
    <format dxfId="249">
      <pivotArea collapsedLevelsAreSubtotals="1" fieldPosition="0">
        <references count="1">
          <reference field="0" count="1">
            <x v="6"/>
          </reference>
        </references>
      </pivotArea>
    </format>
    <format dxfId="248">
      <pivotArea outline="0" fieldPosition="0">
        <references count="1">
          <reference field="4294967294" count="1">
            <x v="1"/>
          </reference>
        </references>
      </pivotArea>
    </format>
    <format dxfId="247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24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45">
      <pivotArea field="0" type="button" dataOnly="0" labelOnly="1" outline="0" axis="axisRow" fieldPosition="0"/>
    </format>
    <format dxfId="24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FE5C33-783C-412E-ABCF-5DB29EDBEFEC}" name="TablaDinámica4" cacheId="13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6" rowHeaderCaption="Concepto de Ingreso ">
  <location ref="C26:D36" firstHeaderRow="1" firstDataRow="1" firstDataCol="1" rowPageCount="1" colPageCount="1"/>
  <pivotFields count="3">
    <pivotField axis="axisRow" showAll="0" sortType="ascending">
      <items count="13">
        <item x="6"/>
        <item x="4"/>
        <item x="3"/>
        <item x="8"/>
        <item x="0"/>
        <item x="1"/>
        <item x="2"/>
        <item x="5"/>
        <item x="9"/>
        <item x="10"/>
        <item x="11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sd="0" x="0"/>
        <item h="1" x="1"/>
        <item t="default"/>
      </items>
    </pivotField>
    <pivotField dataField="1" numFmtId="164" showAll="0"/>
  </pivotFields>
  <rowFields count="1">
    <field x="0"/>
  </rowFields>
  <rowItems count="10">
    <i>
      <x v="11"/>
    </i>
    <i>
      <x/>
    </i>
    <i>
      <x v="2"/>
    </i>
    <i>
      <x v="1"/>
    </i>
    <i>
      <x v="6"/>
    </i>
    <i>
      <x v="3"/>
    </i>
    <i>
      <x v="7"/>
    </i>
    <i>
      <x v="4"/>
    </i>
    <i>
      <x v="5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10">
    <format dxfId="358">
      <pivotArea outline="0" collapsedLevelsAreSubtotals="1" fieldPosition="0"/>
    </format>
    <format dxfId="357">
      <pivotArea collapsedLevelsAreSubtotals="1" fieldPosition="0">
        <references count="1">
          <reference field="0" count="1">
            <x v="0"/>
          </reference>
        </references>
      </pivotArea>
    </format>
    <format dxfId="356">
      <pivotArea type="all" dataOnly="0" outline="0" fieldPosition="0"/>
    </format>
    <format dxfId="355">
      <pivotArea outline="0" collapsedLevelsAreSubtotals="1" fieldPosition="0"/>
    </format>
    <format dxfId="354">
      <pivotArea field="0" type="button" dataOnly="0" labelOnly="1" outline="0" axis="axisRow" fieldPosition="0"/>
    </format>
    <format dxfId="353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352">
      <pivotArea dataOnly="0" labelOnly="1" grandRow="1" outline="0" fieldPosition="0"/>
    </format>
    <format dxfId="351">
      <pivotArea dataOnly="0" labelOnly="1" outline="0" axis="axisValues" fieldPosition="0"/>
    </format>
    <format dxfId="350">
      <pivotArea type="all" dataOnly="0" outline="0" fieldPosition="0"/>
    </format>
    <format dxfId="349">
      <pivotArea outline="0" collapsedLevelsAreSubtotals="1" fieldPosition="0"/>
    </format>
    <format dxfId="348">
      <pivotArea field="0" type="button" dataOnly="0" labelOnly="1" outline="0" axis="axisRow" fieldPosition="0"/>
    </format>
    <format dxfId="347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346">
      <pivotArea dataOnly="0" labelOnly="1" grandRow="1" outline="0" fieldPosition="0"/>
    </format>
    <format dxfId="345">
      <pivotArea dataOnly="0" labelOnly="1" outline="0" axis="axisValues" fieldPosition="0"/>
    </format>
    <format dxfId="344">
      <pivotArea type="all" dataOnly="0" outline="0" fieldPosition="0"/>
    </format>
    <format dxfId="343">
      <pivotArea outline="0" collapsedLevelsAreSubtotals="1" fieldPosition="0"/>
    </format>
    <format dxfId="342">
      <pivotArea field="0" type="button" dataOnly="0" labelOnly="1" outline="0" axis="axisRow" fieldPosition="0"/>
    </format>
    <format dxfId="341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340">
      <pivotArea dataOnly="0" labelOnly="1" grandRow="1" outline="0" fieldPosition="0"/>
    </format>
    <format dxfId="339">
      <pivotArea dataOnly="0" labelOnly="1" outline="0" axis="axisValues" fieldPosition="0"/>
    </format>
    <format dxfId="338">
      <pivotArea type="all" dataOnly="0" outline="0" fieldPosition="0"/>
    </format>
    <format dxfId="337">
      <pivotArea outline="0" collapsedLevelsAreSubtotals="1" fieldPosition="0"/>
    </format>
    <format dxfId="336">
      <pivotArea field="0" type="button" dataOnly="0" labelOnly="1" outline="0" axis="axisRow" fieldPosition="0"/>
    </format>
    <format dxfId="335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334">
      <pivotArea dataOnly="0" labelOnly="1" grandRow="1" outline="0" fieldPosition="0"/>
    </format>
    <format dxfId="333">
      <pivotArea dataOnly="0" labelOnly="1" outline="0" axis="axisValues" fieldPosition="0"/>
    </format>
    <format dxfId="332">
      <pivotArea type="all" dataOnly="0" outline="0" fieldPosition="0"/>
    </format>
    <format dxfId="331">
      <pivotArea outline="0" collapsedLevelsAreSubtotals="1" fieldPosition="0"/>
    </format>
    <format dxfId="330">
      <pivotArea field="0" type="button" dataOnly="0" labelOnly="1" outline="0" axis="axisRow" fieldPosition="0"/>
    </format>
    <format dxfId="329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328">
      <pivotArea dataOnly="0" labelOnly="1" grandRow="1" outline="0" fieldPosition="0"/>
    </format>
    <format dxfId="327">
      <pivotArea dataOnly="0" labelOnly="1" outline="0" axis="axisValues" fieldPosition="0"/>
    </format>
    <format dxfId="326">
      <pivotArea type="all" dataOnly="0" outline="0" fieldPosition="0"/>
    </format>
    <format dxfId="325">
      <pivotArea outline="0" collapsedLevelsAreSubtotals="1" fieldPosition="0"/>
    </format>
    <format dxfId="324">
      <pivotArea field="0" type="button" dataOnly="0" labelOnly="1" outline="0" axis="axisRow" fieldPosition="0"/>
    </format>
    <format dxfId="323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322">
      <pivotArea dataOnly="0" labelOnly="1" grandRow="1" outline="0" fieldPosition="0"/>
    </format>
    <format dxfId="321">
      <pivotArea dataOnly="0" labelOnly="1" outline="0" axis="axisValues" fieldPosition="0"/>
    </format>
    <format dxfId="320">
      <pivotArea type="all" dataOnly="0" outline="0" fieldPosition="0"/>
    </format>
    <format dxfId="319">
      <pivotArea outline="0" collapsedLevelsAreSubtotals="1" fieldPosition="0"/>
    </format>
    <format dxfId="318">
      <pivotArea field="0" type="button" dataOnly="0" labelOnly="1" outline="0" axis="axisRow" fieldPosition="0"/>
    </format>
    <format dxfId="317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316">
      <pivotArea dataOnly="0" labelOnly="1" grandRow="1" outline="0" fieldPosition="0"/>
    </format>
    <format dxfId="315">
      <pivotArea dataOnly="0" labelOnly="1" outline="0" axis="axisValues" fieldPosition="0"/>
    </format>
    <format dxfId="314">
      <pivotArea type="all" dataOnly="0" outline="0" fieldPosition="0"/>
    </format>
    <format dxfId="313">
      <pivotArea outline="0" collapsedLevelsAreSubtotals="1" fieldPosition="0"/>
    </format>
    <format dxfId="312">
      <pivotArea field="0" type="button" dataOnly="0" labelOnly="1" outline="0" axis="axisRow" fieldPosition="0"/>
    </format>
    <format dxfId="311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310">
      <pivotArea dataOnly="0" labelOnly="1" grandRow="1" outline="0" fieldPosition="0"/>
    </format>
    <format dxfId="309">
      <pivotArea dataOnly="0" labelOnly="1" outline="0" axis="axisValues" fieldPosition="0"/>
    </format>
    <format dxfId="308">
      <pivotArea type="all" dataOnly="0" outline="0" fieldPosition="0"/>
    </format>
    <format dxfId="307">
      <pivotArea outline="0" collapsedLevelsAreSubtotals="1" fieldPosition="0"/>
    </format>
    <format dxfId="306">
      <pivotArea field="0" type="button" dataOnly="0" labelOnly="1" outline="0" axis="axisRow" fieldPosition="0"/>
    </format>
    <format dxfId="305">
      <pivotArea dataOnly="0" labelOnly="1" grandRow="1" outline="0" fieldPosition="0"/>
    </format>
    <format dxfId="304">
      <pivotArea dataOnly="0" labelOnly="1" outline="0" axis="axisValues" fieldPosition="0"/>
    </format>
    <format dxfId="303">
      <pivotArea type="all" dataOnly="0" outline="0" fieldPosition="0"/>
    </format>
    <format dxfId="302">
      <pivotArea outline="0" collapsedLevelsAreSubtotals="1" fieldPosition="0"/>
    </format>
    <format dxfId="301">
      <pivotArea field="0" type="button" dataOnly="0" labelOnly="1" outline="0" axis="axisRow" fieldPosition="0"/>
    </format>
    <format dxfId="300">
      <pivotArea dataOnly="0" labelOnly="1" outline="0" axis="axisValues" fieldPosition="0"/>
    </format>
    <format dxfId="299">
      <pivotArea dataOnly="0" labelOnly="1" fieldPosition="0">
        <references count="1">
          <reference field="0" count="0"/>
        </references>
      </pivotArea>
    </format>
    <format dxfId="298">
      <pivotArea dataOnly="0" labelOnly="1" grandRow="1" outline="0" fieldPosition="0"/>
    </format>
    <format dxfId="297">
      <pivotArea type="all" dataOnly="0" outline="0" fieldPosition="0"/>
    </format>
    <format dxfId="296">
      <pivotArea outline="0" collapsedLevelsAreSubtotals="1" fieldPosition="0"/>
    </format>
    <format dxfId="295">
      <pivotArea field="0" type="button" dataOnly="0" labelOnly="1" outline="0" axis="axisRow" fieldPosition="0"/>
    </format>
    <format dxfId="294">
      <pivotArea dataOnly="0" labelOnly="1" outline="0" axis="axisValues" fieldPosition="0"/>
    </format>
    <format dxfId="293">
      <pivotArea dataOnly="0" labelOnly="1" fieldPosition="0">
        <references count="1">
          <reference field="0" count="0"/>
        </references>
      </pivotArea>
    </format>
    <format dxfId="292">
      <pivotArea dataOnly="0" labelOnly="1" grandRow="1" outline="0" fieldPosition="0"/>
    </format>
    <format dxfId="291">
      <pivotArea outline="0" collapsedLevelsAreSubtotals="1" fieldPosition="0"/>
    </format>
    <format dxfId="290">
      <pivotArea type="all" dataOnly="0" outline="0" fieldPosition="0"/>
    </format>
    <format dxfId="289">
      <pivotArea outline="0" collapsedLevelsAreSubtotals="1" fieldPosition="0"/>
    </format>
    <format dxfId="288">
      <pivotArea field="0" type="button" dataOnly="0" labelOnly="1" outline="0" axis="axisRow" fieldPosition="0"/>
    </format>
    <format dxfId="287">
      <pivotArea dataOnly="0" labelOnly="1" outline="0" axis="axisValues" fieldPosition="0"/>
    </format>
    <format dxfId="286">
      <pivotArea dataOnly="0" labelOnly="1" fieldPosition="0">
        <references count="1">
          <reference field="0" count="0"/>
        </references>
      </pivotArea>
    </format>
    <format dxfId="285">
      <pivotArea dataOnly="0" labelOnly="1" grandRow="1" outline="0" fieldPosition="0"/>
    </format>
    <format dxfId="284">
      <pivotArea type="all" dataOnly="0" outline="0" fieldPosition="0"/>
    </format>
    <format dxfId="283">
      <pivotArea outline="0" collapsedLevelsAreSubtotals="1" fieldPosition="0"/>
    </format>
    <format dxfId="282">
      <pivotArea field="0" type="button" dataOnly="0" labelOnly="1" outline="0" axis="axisRow" fieldPosition="0"/>
    </format>
    <format dxfId="281">
      <pivotArea dataOnly="0" labelOnly="1" outline="0" axis="axisValues" fieldPosition="0"/>
    </format>
    <format dxfId="280">
      <pivotArea dataOnly="0" labelOnly="1" fieldPosition="0">
        <references count="1">
          <reference field="0" count="0"/>
        </references>
      </pivotArea>
    </format>
    <format dxfId="279">
      <pivotArea dataOnly="0" labelOnly="1" grandRow="1" outline="0" fieldPosition="0"/>
    </format>
    <format dxfId="278">
      <pivotArea type="all" dataOnly="0" outline="0" fieldPosition="0"/>
    </format>
    <format dxfId="277">
      <pivotArea outline="0" collapsedLevelsAreSubtotals="1" fieldPosition="0"/>
    </format>
    <format dxfId="276">
      <pivotArea field="0" type="button" dataOnly="0" labelOnly="1" outline="0" axis="axisRow" fieldPosition="0"/>
    </format>
    <format dxfId="275">
      <pivotArea dataOnly="0" labelOnly="1" fieldPosition="0">
        <references count="1">
          <reference field="0" count="0"/>
        </references>
      </pivotArea>
    </format>
    <format dxfId="274">
      <pivotArea dataOnly="0" labelOnly="1" grandRow="1" outline="0" fieldPosition="0"/>
    </format>
    <format dxfId="273">
      <pivotArea dataOnly="0" labelOnly="1" outline="0" axis="axisValues" fieldPosition="0"/>
    </format>
    <format dxfId="272">
      <pivotArea type="all" dataOnly="0" outline="0" fieldPosition="0"/>
    </format>
    <format dxfId="271">
      <pivotArea outline="0" collapsedLevelsAreSubtotals="1" fieldPosition="0"/>
    </format>
    <format dxfId="270">
      <pivotArea field="0" type="button" dataOnly="0" labelOnly="1" outline="0" axis="axisRow" fieldPosition="0"/>
    </format>
    <format dxfId="269">
      <pivotArea dataOnly="0" labelOnly="1" fieldPosition="0">
        <references count="1">
          <reference field="0" count="0"/>
        </references>
      </pivotArea>
    </format>
    <format dxfId="268">
      <pivotArea dataOnly="0" labelOnly="1" grandRow="1" outline="0" fieldPosition="0"/>
    </format>
    <format dxfId="267">
      <pivotArea dataOnly="0" labelOnly="1" outline="0" axis="axisValues" fieldPosition="0"/>
    </format>
    <format dxfId="266">
      <pivotArea type="all" dataOnly="0" outline="0" fieldPosition="0"/>
    </format>
    <format dxfId="265">
      <pivotArea outline="0" collapsedLevelsAreSubtotals="1" fieldPosition="0"/>
    </format>
    <format dxfId="264">
      <pivotArea field="0" type="button" dataOnly="0" labelOnly="1" outline="0" axis="axisRow" fieldPosition="0"/>
    </format>
    <format dxfId="263">
      <pivotArea dataOnly="0" labelOnly="1" fieldPosition="0">
        <references count="1">
          <reference field="0" count="0"/>
        </references>
      </pivotArea>
    </format>
    <format dxfId="262">
      <pivotArea dataOnly="0" labelOnly="1" grandRow="1" outline="0" fieldPosition="0"/>
    </format>
    <format dxfId="261">
      <pivotArea dataOnly="0" labelOnly="1" outline="0" axis="axisValues" fieldPosition="0"/>
    </format>
    <format dxfId="260">
      <pivotArea type="all" dataOnly="0" outline="0" fieldPosition="0"/>
    </format>
    <format dxfId="259">
      <pivotArea outline="0" collapsedLevelsAreSubtotals="1" fieldPosition="0"/>
    </format>
    <format dxfId="258">
      <pivotArea field="0" type="button" dataOnly="0" labelOnly="1" outline="0" axis="axisRow" fieldPosition="0"/>
    </format>
    <format dxfId="257">
      <pivotArea dataOnly="0" labelOnly="1" fieldPosition="0">
        <references count="1">
          <reference field="0" count="0"/>
        </references>
      </pivotArea>
    </format>
    <format dxfId="256">
      <pivotArea dataOnly="0" labelOnly="1" grandRow="1" outline="0" fieldPosition="0"/>
    </format>
    <format dxfId="255">
      <pivotArea dataOnly="0" labelOnly="1" outline="0" axis="axisValues" fieldPosition="0"/>
    </format>
    <format dxfId="254">
      <pivotArea collapsedLevelsAreSubtotals="1" fieldPosition="0">
        <references count="1">
          <reference field="0" count="0"/>
        </references>
      </pivotArea>
    </format>
    <format dxfId="253">
      <pivotArea dataOnly="0" labelOnly="1" fieldPosition="0">
        <references count="1">
          <reference field="0" count="0"/>
        </references>
      </pivotArea>
    </format>
    <format dxfId="252">
      <pivotArea collapsedLevelsAreSubtotals="1" fieldPosition="0">
        <references count="1">
          <reference field="0" count="0"/>
        </references>
      </pivotArea>
    </format>
    <format dxfId="251">
      <pivotArea outline="0" fieldPosition="0">
        <references count="1">
          <reference field="4294967294" count="1">
            <x v="0"/>
          </reference>
        </references>
      </pivotArea>
    </format>
    <format dxfId="122">
      <pivotArea collapsedLevelsAreSubtotals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0">
      <pivotArea dataOnly="0" labelOnly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chartFormats count="1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3B27E8-4D06-4C91-9C6B-5819DF12280E}" name="TablaDinámica1" cacheId="17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1">
        <item x="5"/>
        <item x="0"/>
        <item x="4"/>
        <item x="7"/>
        <item x="9"/>
        <item x="1"/>
        <item x="2"/>
        <item x="3"/>
        <item x="6"/>
        <item x="8"/>
        <item t="default"/>
      </items>
    </pivotField>
    <pivotField axis="axisRow" subtotalTop="0" showAll="0">
      <items count="2">
        <item sd="0" x="0"/>
        <item t="default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243">
      <pivotArea collapsedLevelsAreSubtotals="1" fieldPosition="0">
        <references count="1">
          <reference field="1" count="0"/>
        </references>
      </pivotArea>
    </format>
    <format dxfId="242">
      <pivotArea outline="0" collapsedLevelsAreSubtotals="1" fieldPosition="0"/>
    </format>
  </formats>
  <chartFormats count="2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>
      <selection activeCell="B6" sqref="B6"/>
    </sheetView>
  </sheetViews>
  <sheetFormatPr baseColWidth="10" defaultRowHeight="15" x14ac:dyDescent="0.25"/>
  <cols>
    <col min="1" max="1" width="31.140625" style="15" bestFit="1" customWidth="1"/>
    <col min="2" max="2" width="165.5703125" style="15" bestFit="1" customWidth="1"/>
    <col min="3" max="16384" width="11.42578125" style="15"/>
  </cols>
  <sheetData>
    <row r="9" spans="1:2" ht="36" x14ac:dyDescent="0.55000000000000004">
      <c r="A9" s="18"/>
      <c r="B9" s="19" t="s">
        <v>15</v>
      </c>
    </row>
    <row r="10" spans="1:2" ht="36" x14ac:dyDescent="0.55000000000000004">
      <c r="A10" s="18"/>
      <c r="B10" s="19" t="s">
        <v>26</v>
      </c>
    </row>
    <row r="11" spans="1:2" ht="36" x14ac:dyDescent="0.55000000000000004">
      <c r="A11" s="18"/>
      <c r="B11" s="19" t="s">
        <v>25</v>
      </c>
    </row>
    <row r="12" spans="1:2" ht="36" x14ac:dyDescent="0.55000000000000004">
      <c r="B12" s="17"/>
    </row>
    <row r="13" spans="1:2" ht="36" x14ac:dyDescent="0.55000000000000004">
      <c r="B13" s="17"/>
    </row>
    <row r="14" spans="1:2" ht="36" x14ac:dyDescent="0.55000000000000004">
      <c r="B14" s="16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workbookViewId="0"/>
  </sheetViews>
  <sheetFormatPr baseColWidth="10" defaultRowHeight="15" x14ac:dyDescent="0.25"/>
  <cols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14</v>
      </c>
      <c r="C5" t="s">
        <v>40</v>
      </c>
    </row>
    <row r="6" spans="2:6" x14ac:dyDescent="0.25">
      <c r="B6" s="6" t="s">
        <v>4</v>
      </c>
      <c r="C6" s="9">
        <v>5024124.2921670005</v>
      </c>
    </row>
    <row r="7" spans="2:6" x14ac:dyDescent="0.25">
      <c r="B7" s="6" t="s">
        <v>3</v>
      </c>
      <c r="C7" s="9">
        <v>284167</v>
      </c>
    </row>
    <row r="8" spans="2:6" x14ac:dyDescent="0.25">
      <c r="B8" s="6" t="s">
        <v>5</v>
      </c>
      <c r="C8" s="9">
        <v>5308291.2921670005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6:G60"/>
  <sheetViews>
    <sheetView showGridLines="0" showRowColHeaders="0" topLeftCell="A4" zoomScale="95" zoomScaleNormal="95" workbookViewId="0"/>
  </sheetViews>
  <sheetFormatPr baseColWidth="10" defaultRowHeight="15" x14ac:dyDescent="0.25"/>
  <cols>
    <col min="3" max="3" width="98.140625" bestFit="1" customWidth="1"/>
    <col min="4" max="4" width="10" bestFit="1" customWidth="1"/>
    <col min="5" max="6" width="14.5703125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6" spans="3:5" x14ac:dyDescent="0.25">
      <c r="C6" s="5" t="s">
        <v>2</v>
      </c>
      <c r="D6" t="s">
        <v>3</v>
      </c>
    </row>
    <row r="8" spans="3:5" ht="75" x14ac:dyDescent="0.25">
      <c r="C8" s="41" t="s">
        <v>12</v>
      </c>
      <c r="D8" s="42" t="s">
        <v>43</v>
      </c>
      <c r="E8" s="42" t="s">
        <v>44</v>
      </c>
    </row>
    <row r="9" spans="3:5" x14ac:dyDescent="0.25">
      <c r="C9" s="6" t="s">
        <v>30</v>
      </c>
      <c r="D9" s="38">
        <v>53426.084472260001</v>
      </c>
      <c r="E9" s="10">
        <v>0.80971413031058459</v>
      </c>
    </row>
    <row r="10" spans="3:5" x14ac:dyDescent="0.25">
      <c r="C10" s="6" t="s">
        <v>28</v>
      </c>
      <c r="D10" s="38">
        <v>10827.028567709998</v>
      </c>
      <c r="E10" s="10">
        <v>0.16409209297572741</v>
      </c>
    </row>
    <row r="11" spans="3:5" x14ac:dyDescent="0.25">
      <c r="C11" s="6" t="s">
        <v>34</v>
      </c>
      <c r="D11" s="38">
        <v>841.80351790999998</v>
      </c>
      <c r="E11" s="10">
        <v>1.2758191249272599E-2</v>
      </c>
    </row>
    <row r="12" spans="3:5" x14ac:dyDescent="0.25">
      <c r="C12" s="6" t="s">
        <v>24</v>
      </c>
      <c r="D12" s="38">
        <v>626.48452930999997</v>
      </c>
      <c r="E12" s="10">
        <v>9.4948634326116488E-3</v>
      </c>
    </row>
    <row r="13" spans="3:5" x14ac:dyDescent="0.25">
      <c r="C13" s="6" t="s">
        <v>32</v>
      </c>
      <c r="D13" s="38">
        <v>217.11997</v>
      </c>
      <c r="E13" s="10">
        <v>3.290623099525328E-3</v>
      </c>
    </row>
    <row r="14" spans="3:5" x14ac:dyDescent="0.25">
      <c r="C14" s="6" t="s">
        <v>11</v>
      </c>
      <c r="D14" s="38">
        <v>28.051470800000001</v>
      </c>
      <c r="E14" s="10">
        <v>4.2514199771739208E-4</v>
      </c>
    </row>
    <row r="15" spans="3:5" x14ac:dyDescent="0.25">
      <c r="C15" s="6" t="s">
        <v>19</v>
      </c>
      <c r="D15" s="38">
        <v>7.1207699700000004</v>
      </c>
      <c r="E15" s="10">
        <v>1.0792084279344862E-4</v>
      </c>
    </row>
    <row r="16" spans="3:5" x14ac:dyDescent="0.25">
      <c r="C16" s="6" t="s">
        <v>21</v>
      </c>
      <c r="D16" s="9">
        <v>6.929716</v>
      </c>
      <c r="E16" s="10">
        <v>1.0502527032750722E-4</v>
      </c>
    </row>
    <row r="17" spans="1:6" x14ac:dyDescent="0.25">
      <c r="C17" s="6" t="s">
        <v>46</v>
      </c>
      <c r="D17" s="38">
        <v>0.79249099999999995</v>
      </c>
      <c r="E17" s="10">
        <v>1.2010821440173959E-5</v>
      </c>
    </row>
    <row r="18" spans="1:6" x14ac:dyDescent="0.25">
      <c r="C18" s="6" t="s">
        <v>5</v>
      </c>
      <c r="D18" s="38">
        <v>65981.415504959994</v>
      </c>
      <c r="E18" s="10">
        <v>1</v>
      </c>
    </row>
    <row r="20" spans="1:6" x14ac:dyDescent="0.25">
      <c r="A20" s="22"/>
      <c r="B20" s="33"/>
      <c r="C20" s="33"/>
      <c r="D20" s="33"/>
      <c r="E20" s="22"/>
      <c r="F20" s="22"/>
    </row>
    <row r="21" spans="1:6" x14ac:dyDescent="0.25">
      <c r="A21" s="25"/>
      <c r="B21" s="32"/>
      <c r="C21" s="32"/>
      <c r="D21" s="32"/>
      <c r="E21" s="25"/>
      <c r="F21" s="23"/>
    </row>
    <row r="22" spans="1:6" x14ac:dyDescent="0.25">
      <c r="A22" s="25"/>
      <c r="B22" s="32"/>
      <c r="C22" s="32"/>
      <c r="D22" s="32"/>
      <c r="E22" s="25"/>
      <c r="F22" s="23"/>
    </row>
    <row r="23" spans="1:6" x14ac:dyDescent="0.25">
      <c r="A23" s="25"/>
      <c r="B23" s="32"/>
      <c r="E23" s="25"/>
      <c r="F23" s="23"/>
    </row>
    <row r="24" spans="1:6" x14ac:dyDescent="0.25">
      <c r="A24" s="25"/>
      <c r="B24" s="32"/>
      <c r="C24" s="26" t="s">
        <v>2</v>
      </c>
      <c r="D24" s="26" t="s">
        <v>3</v>
      </c>
      <c r="E24" s="25"/>
      <c r="F24" s="23"/>
    </row>
    <row r="25" spans="1:6" x14ac:dyDescent="0.25">
      <c r="A25" s="25"/>
      <c r="B25" s="32"/>
      <c r="C25" s="32"/>
      <c r="D25" s="32"/>
      <c r="E25" s="25"/>
      <c r="F25" s="23"/>
    </row>
    <row r="26" spans="1:6" x14ac:dyDescent="0.25">
      <c r="A26" s="25"/>
      <c r="B26" s="32"/>
      <c r="C26" s="26" t="s">
        <v>12</v>
      </c>
      <c r="D26" s="26" t="s">
        <v>42</v>
      </c>
      <c r="E26" s="25"/>
      <c r="F26" s="23"/>
    </row>
    <row r="27" spans="1:6" x14ac:dyDescent="0.25">
      <c r="A27" s="25"/>
      <c r="B27" s="32"/>
      <c r="C27" s="44" t="s">
        <v>46</v>
      </c>
      <c r="D27" s="43">
        <v>1.2010821440173959E-5</v>
      </c>
      <c r="E27" s="25"/>
      <c r="F27" s="23"/>
    </row>
    <row r="28" spans="1:6" x14ac:dyDescent="0.25">
      <c r="A28" s="25"/>
      <c r="B28" s="32"/>
      <c r="C28" s="27" t="s">
        <v>21</v>
      </c>
      <c r="D28" s="28">
        <v>1.0502527032750722E-4</v>
      </c>
      <c r="E28" s="25"/>
      <c r="F28" s="23"/>
    </row>
    <row r="29" spans="1:6" x14ac:dyDescent="0.25">
      <c r="A29" s="25"/>
      <c r="B29" s="32"/>
      <c r="C29" s="27" t="s">
        <v>19</v>
      </c>
      <c r="D29" s="28">
        <v>1.0792084279344862E-4</v>
      </c>
      <c r="E29" s="25"/>
      <c r="F29" s="23"/>
    </row>
    <row r="30" spans="1:6" x14ac:dyDescent="0.25">
      <c r="A30" s="25"/>
      <c r="B30" s="32"/>
      <c r="C30" s="27" t="s">
        <v>11</v>
      </c>
      <c r="D30" s="28">
        <v>4.2514199771739208E-4</v>
      </c>
      <c r="E30" s="25"/>
      <c r="F30" s="23"/>
    </row>
    <row r="31" spans="1:6" x14ac:dyDescent="0.25">
      <c r="A31" s="25"/>
      <c r="B31" s="32"/>
      <c r="C31" s="27" t="s">
        <v>32</v>
      </c>
      <c r="D31" s="28">
        <v>3.290623099525328E-3</v>
      </c>
      <c r="E31" s="25"/>
      <c r="F31" s="23"/>
    </row>
    <row r="32" spans="1:6" x14ac:dyDescent="0.25">
      <c r="A32" s="25"/>
      <c r="B32" s="32"/>
      <c r="C32" s="27" t="s">
        <v>24</v>
      </c>
      <c r="D32" s="28">
        <v>9.4948634326116488E-3</v>
      </c>
      <c r="E32" s="25"/>
      <c r="F32" s="23"/>
    </row>
    <row r="33" spans="1:7" x14ac:dyDescent="0.25">
      <c r="A33" s="25"/>
      <c r="B33" s="32"/>
      <c r="C33" s="27" t="s">
        <v>34</v>
      </c>
      <c r="D33" s="28">
        <v>1.2758191249272599E-2</v>
      </c>
      <c r="E33" s="25"/>
      <c r="F33" s="23"/>
    </row>
    <row r="34" spans="1:7" x14ac:dyDescent="0.25">
      <c r="A34" s="25"/>
      <c r="B34" s="32"/>
      <c r="C34" s="27" t="s">
        <v>28</v>
      </c>
      <c r="D34" s="28">
        <v>0.16409209297572741</v>
      </c>
      <c r="E34" s="25"/>
      <c r="F34" s="23"/>
    </row>
    <row r="35" spans="1:7" x14ac:dyDescent="0.25">
      <c r="A35" s="25"/>
      <c r="B35" s="32"/>
      <c r="C35" s="27" t="s">
        <v>30</v>
      </c>
      <c r="D35" s="28">
        <v>0.80971413031058459</v>
      </c>
      <c r="E35" s="25"/>
      <c r="F35" s="23"/>
    </row>
    <row r="36" spans="1:7" x14ac:dyDescent="0.25">
      <c r="A36" s="25"/>
      <c r="B36" s="32"/>
      <c r="C36" s="27" t="s">
        <v>5</v>
      </c>
      <c r="D36" s="28">
        <v>1</v>
      </c>
      <c r="E36" s="25"/>
      <c r="F36" s="23"/>
    </row>
    <row r="37" spans="1:7" x14ac:dyDescent="0.25">
      <c r="A37" s="25"/>
      <c r="B37" s="32"/>
      <c r="E37" s="25"/>
      <c r="F37" s="23"/>
    </row>
    <row r="38" spans="1:7" x14ac:dyDescent="0.25">
      <c r="A38" s="25"/>
      <c r="B38" s="32"/>
      <c r="E38" s="25"/>
      <c r="F38" s="23"/>
    </row>
    <row r="39" spans="1:7" x14ac:dyDescent="0.25">
      <c r="A39" s="25"/>
      <c r="B39" s="32"/>
      <c r="E39" s="25"/>
      <c r="F39" s="23"/>
    </row>
    <row r="40" spans="1:7" x14ac:dyDescent="0.25">
      <c r="A40" s="25"/>
      <c r="B40" s="32"/>
      <c r="E40" s="25"/>
      <c r="F40" s="23"/>
    </row>
    <row r="41" spans="1:7" x14ac:dyDescent="0.25">
      <c r="A41" s="23"/>
      <c r="B41" s="32"/>
      <c r="C41" s="33"/>
      <c r="D41" s="33"/>
      <c r="E41" s="23"/>
      <c r="F41" s="23"/>
    </row>
    <row r="42" spans="1:7" x14ac:dyDescent="0.25">
      <c r="A42" s="11"/>
      <c r="B42" s="32"/>
      <c r="C42" s="32"/>
      <c r="D42" s="32"/>
      <c r="E42" s="11"/>
      <c r="F42" s="11"/>
    </row>
    <row r="43" spans="1:7" x14ac:dyDescent="0.25">
      <c r="A43" s="11"/>
      <c r="B43" s="32"/>
      <c r="C43" s="32"/>
      <c r="D43" s="32"/>
      <c r="E43" s="11"/>
      <c r="F43" s="11"/>
    </row>
    <row r="44" spans="1:7" x14ac:dyDescent="0.25">
      <c r="B44" s="33"/>
      <c r="C44" s="33"/>
      <c r="D44" s="33"/>
    </row>
    <row r="45" spans="1:7" x14ac:dyDescent="0.25">
      <c r="B45" s="33"/>
      <c r="C45" s="33"/>
      <c r="D45" s="33"/>
    </row>
    <row r="46" spans="1:7" x14ac:dyDescent="0.25">
      <c r="B46" s="33"/>
      <c r="C46" s="33"/>
      <c r="D46" s="33"/>
    </row>
    <row r="47" spans="1:7" x14ac:dyDescent="0.25">
      <c r="A47" s="24"/>
      <c r="B47" s="33"/>
      <c r="C47" s="33"/>
      <c r="D47" s="33"/>
      <c r="E47" s="24"/>
      <c r="F47" s="24"/>
      <c r="G47" s="24"/>
    </row>
    <row r="48" spans="1:7" x14ac:dyDescent="0.25">
      <c r="A48" s="24"/>
      <c r="B48" s="33"/>
      <c r="C48" s="33"/>
      <c r="D48" s="33"/>
      <c r="E48" s="24"/>
      <c r="F48" s="24"/>
      <c r="G48" s="24"/>
    </row>
    <row r="49" spans="1:7" x14ac:dyDescent="0.25">
      <c r="A49" s="24"/>
      <c r="B49" s="33"/>
      <c r="C49" s="33"/>
      <c r="D49" s="33"/>
      <c r="E49" s="24"/>
      <c r="F49" s="24"/>
      <c r="G49" s="24"/>
    </row>
    <row r="50" spans="1:7" x14ac:dyDescent="0.25">
      <c r="A50" s="24"/>
      <c r="B50" s="33"/>
      <c r="C50" s="33"/>
      <c r="D50" s="33"/>
      <c r="E50" s="24"/>
      <c r="F50" s="24"/>
      <c r="G50" s="24"/>
    </row>
    <row r="51" spans="1:7" x14ac:dyDescent="0.25">
      <c r="A51" s="24"/>
      <c r="B51" s="33"/>
      <c r="C51" s="33"/>
      <c r="D51" s="33"/>
      <c r="E51" s="24"/>
      <c r="F51" s="24"/>
      <c r="G51" s="24"/>
    </row>
    <row r="52" spans="1:7" x14ac:dyDescent="0.25">
      <c r="A52" s="24"/>
      <c r="B52" s="24"/>
      <c r="C52" s="24"/>
      <c r="D52" s="24"/>
      <c r="E52" s="24"/>
      <c r="F52" s="24"/>
      <c r="G52" s="24"/>
    </row>
    <row r="53" spans="1:7" x14ac:dyDescent="0.25">
      <c r="A53" s="24"/>
      <c r="B53" s="24"/>
      <c r="C53" s="24"/>
      <c r="D53" s="24"/>
      <c r="E53" s="24"/>
      <c r="F53" s="24"/>
      <c r="G53" s="24"/>
    </row>
    <row r="54" spans="1:7" x14ac:dyDescent="0.25">
      <c r="A54" s="24"/>
      <c r="B54" s="24"/>
      <c r="C54" s="24"/>
      <c r="D54" s="24"/>
      <c r="E54" s="24"/>
      <c r="F54" s="24"/>
      <c r="G54" s="24"/>
    </row>
    <row r="55" spans="1:7" x14ac:dyDescent="0.25">
      <c r="A55" s="24"/>
      <c r="B55" s="24"/>
      <c r="C55" s="24"/>
      <c r="D55" s="24"/>
      <c r="E55" s="24"/>
      <c r="F55" s="24"/>
      <c r="G55" s="24"/>
    </row>
    <row r="56" spans="1:7" x14ac:dyDescent="0.25">
      <c r="A56" s="24"/>
      <c r="B56" s="24"/>
      <c r="C56" s="24"/>
      <c r="D56" s="24"/>
      <c r="E56" s="24"/>
      <c r="F56" s="24"/>
      <c r="G56" s="24"/>
    </row>
    <row r="57" spans="1:7" x14ac:dyDescent="0.25">
      <c r="A57" s="24"/>
      <c r="B57" s="24"/>
      <c r="C57" s="24"/>
      <c r="D57" s="24"/>
      <c r="E57" s="24"/>
      <c r="F57" s="24"/>
      <c r="G57" s="24"/>
    </row>
    <row r="58" spans="1:7" x14ac:dyDescent="0.25">
      <c r="A58" s="24"/>
      <c r="B58" s="24"/>
      <c r="C58" s="24"/>
      <c r="D58" s="24"/>
      <c r="E58" s="24"/>
      <c r="F58" s="24"/>
      <c r="G58" s="24"/>
    </row>
    <row r="59" spans="1:7" x14ac:dyDescent="0.25">
      <c r="A59" s="24"/>
      <c r="B59" s="24"/>
      <c r="C59" s="24"/>
      <c r="D59" s="24"/>
      <c r="E59" s="24"/>
      <c r="F59" s="24"/>
      <c r="G59" s="24"/>
    </row>
    <row r="60" spans="1:7" x14ac:dyDescent="0.25">
      <c r="A60" s="24"/>
      <c r="B60" s="24"/>
      <c r="C60" s="24"/>
      <c r="D60" s="24"/>
      <c r="E60" s="24"/>
      <c r="F60" s="24"/>
      <c r="G60" s="24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9"/>
  <sheetViews>
    <sheetView zoomScaleNormal="100" workbookViewId="0">
      <selection activeCell="D2" sqref="D2:D14"/>
    </sheetView>
  </sheetViews>
  <sheetFormatPr baseColWidth="10" defaultRowHeight="20.100000000000001" customHeight="1" x14ac:dyDescent="0.25"/>
  <cols>
    <col min="1" max="1" width="17.140625" style="1" bestFit="1" customWidth="1"/>
    <col min="2" max="2" width="56.7109375" style="1" bestFit="1" customWidth="1"/>
    <col min="3" max="3" width="11.5703125" style="1" customWidth="1"/>
    <col min="4" max="4" width="20.5703125" style="2" bestFit="1" customWidth="1"/>
    <col min="5" max="5" width="24.28515625" style="2" bestFit="1" customWidth="1"/>
    <col min="6" max="6" width="20.5703125" style="2" bestFit="1" customWidth="1"/>
    <col min="7" max="7" width="21.42578125" style="2" customWidth="1"/>
    <col min="8" max="8" width="32.42578125" style="29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6384" width="11.42578125" style="1"/>
  </cols>
  <sheetData>
    <row r="1" spans="1:9" s="3" customFormat="1" ht="51" customHeight="1" thickBot="1" x14ac:dyDescent="0.3">
      <c r="A1" s="34" t="s">
        <v>0</v>
      </c>
      <c r="B1" s="35" t="s">
        <v>7</v>
      </c>
      <c r="C1" s="35" t="s">
        <v>2</v>
      </c>
      <c r="D1" s="36" t="s">
        <v>36</v>
      </c>
      <c r="E1" s="36" t="s">
        <v>1</v>
      </c>
      <c r="F1" s="36" t="s">
        <v>37</v>
      </c>
      <c r="G1" s="36" t="s">
        <v>38</v>
      </c>
      <c r="H1" s="37" t="s">
        <v>39</v>
      </c>
    </row>
    <row r="2" spans="1:9" s="3" customFormat="1" ht="18" customHeight="1" thickBot="1" x14ac:dyDescent="0.3">
      <c r="A2" s="20" t="s">
        <v>16</v>
      </c>
      <c r="B2" s="21" t="s">
        <v>17</v>
      </c>
      <c r="C2" s="21" t="s">
        <v>3</v>
      </c>
      <c r="D2" s="30">
        <f>+D17/1000000</f>
        <v>284167</v>
      </c>
      <c r="E2" s="30">
        <f t="shared" ref="E2:H2" si="0">+E17/1000000</f>
        <v>0</v>
      </c>
      <c r="F2" s="30">
        <f t="shared" si="0"/>
        <v>284167</v>
      </c>
      <c r="G2" s="30">
        <f t="shared" si="0"/>
        <v>0</v>
      </c>
      <c r="H2" s="30">
        <f t="shared" si="0"/>
        <v>219913.88696003001</v>
      </c>
    </row>
    <row r="3" spans="1:9" ht="18" customHeight="1" thickBot="1" x14ac:dyDescent="0.3">
      <c r="A3" s="20" t="s">
        <v>27</v>
      </c>
      <c r="B3" s="21" t="s">
        <v>28</v>
      </c>
      <c r="C3" s="21" t="s">
        <v>3</v>
      </c>
      <c r="D3" s="30">
        <f t="shared" ref="D3:H3" si="1">+D18/1000000</f>
        <v>0</v>
      </c>
      <c r="E3" s="30">
        <f t="shared" si="1"/>
        <v>0</v>
      </c>
      <c r="F3" s="30">
        <f t="shared" si="1"/>
        <v>0</v>
      </c>
      <c r="G3" s="30">
        <f t="shared" si="1"/>
        <v>10827.028567709998</v>
      </c>
      <c r="H3" s="30">
        <f t="shared" si="1"/>
        <v>-10827.028567709998</v>
      </c>
    </row>
    <row r="4" spans="1:9" ht="18" customHeight="1" thickBot="1" x14ac:dyDescent="0.3">
      <c r="A4" s="20" t="s">
        <v>29</v>
      </c>
      <c r="B4" s="21" t="s">
        <v>30</v>
      </c>
      <c r="C4" s="21" t="s">
        <v>3</v>
      </c>
      <c r="D4" s="30">
        <f t="shared" ref="D4:H4" si="2">+D19/1000000</f>
        <v>0</v>
      </c>
      <c r="E4" s="30">
        <f t="shared" si="2"/>
        <v>0</v>
      </c>
      <c r="F4" s="30">
        <f t="shared" si="2"/>
        <v>0</v>
      </c>
      <c r="G4" s="30">
        <f t="shared" si="2"/>
        <v>53426.084472260001</v>
      </c>
      <c r="H4" s="30">
        <f t="shared" si="2"/>
        <v>-53426.084472260001</v>
      </c>
    </row>
    <row r="5" spans="1:9" ht="18" customHeight="1" thickBot="1" x14ac:dyDescent="0.3">
      <c r="A5" s="20" t="s">
        <v>31</v>
      </c>
      <c r="B5" s="21" t="s">
        <v>32</v>
      </c>
      <c r="C5" s="21" t="s">
        <v>3</v>
      </c>
      <c r="D5" s="30">
        <f t="shared" ref="D5:H5" si="3">+D20/1000000</f>
        <v>0</v>
      </c>
      <c r="E5" s="30">
        <f t="shared" si="3"/>
        <v>0</v>
      </c>
      <c r="F5" s="30">
        <f t="shared" si="3"/>
        <v>0</v>
      </c>
      <c r="G5" s="30">
        <f t="shared" si="3"/>
        <v>217.11997</v>
      </c>
      <c r="H5" s="30">
        <f t="shared" si="3"/>
        <v>-217.11997</v>
      </c>
    </row>
    <row r="6" spans="1:9" ht="18" customHeight="1" thickBot="1" x14ac:dyDescent="0.3">
      <c r="A6" s="20" t="s">
        <v>18</v>
      </c>
      <c r="B6" s="21" t="s">
        <v>19</v>
      </c>
      <c r="C6" s="21" t="s">
        <v>3</v>
      </c>
      <c r="D6" s="30">
        <f t="shared" ref="D6:H6" si="4">+D21/1000000</f>
        <v>0</v>
      </c>
      <c r="E6" s="30">
        <f t="shared" si="4"/>
        <v>0</v>
      </c>
      <c r="F6" s="30">
        <f t="shared" si="4"/>
        <v>0</v>
      </c>
      <c r="G6" s="30">
        <f t="shared" si="4"/>
        <v>7.1207699700000004</v>
      </c>
      <c r="H6" s="30">
        <f t="shared" si="4"/>
        <v>-7.1207699700000004</v>
      </c>
      <c r="I6" s="4"/>
    </row>
    <row r="7" spans="1:9" ht="18" customHeight="1" thickBot="1" x14ac:dyDescent="0.3">
      <c r="A7" s="20" t="s">
        <v>33</v>
      </c>
      <c r="B7" s="21" t="s">
        <v>11</v>
      </c>
      <c r="C7" s="21" t="s">
        <v>3</v>
      </c>
      <c r="D7" s="30">
        <f t="shared" ref="D7:H7" si="5">+D22/1000000</f>
        <v>0</v>
      </c>
      <c r="E7" s="30">
        <f t="shared" si="5"/>
        <v>0</v>
      </c>
      <c r="F7" s="30">
        <f t="shared" si="5"/>
        <v>0</v>
      </c>
      <c r="G7" s="30">
        <f t="shared" si="5"/>
        <v>28.051470800000001</v>
      </c>
      <c r="H7" s="30">
        <f t="shared" si="5"/>
        <v>-28.051470800000001</v>
      </c>
      <c r="I7" s="4"/>
    </row>
    <row r="8" spans="1:9" ht="18" customHeight="1" thickBot="1" x14ac:dyDescent="0.3">
      <c r="A8" s="20" t="s">
        <v>22</v>
      </c>
      <c r="B8" s="21" t="s">
        <v>34</v>
      </c>
      <c r="C8" s="21" t="s">
        <v>3</v>
      </c>
      <c r="D8" s="30">
        <f t="shared" ref="D8:H8" si="6">+D23/1000000</f>
        <v>0</v>
      </c>
      <c r="E8" s="30">
        <f t="shared" si="6"/>
        <v>0</v>
      </c>
      <c r="F8" s="30">
        <f t="shared" si="6"/>
        <v>0</v>
      </c>
      <c r="G8" s="30">
        <f t="shared" si="6"/>
        <v>841.80351790999998</v>
      </c>
      <c r="H8" s="30">
        <f t="shared" si="6"/>
        <v>-841.80351790999998</v>
      </c>
    </row>
    <row r="9" spans="1:9" ht="18" customHeight="1" thickBot="1" x14ac:dyDescent="0.3">
      <c r="A9" s="20" t="s">
        <v>20</v>
      </c>
      <c r="B9" s="21" t="s">
        <v>21</v>
      </c>
      <c r="C9" s="21" t="s">
        <v>3</v>
      </c>
      <c r="D9" s="30">
        <f t="shared" ref="D9:H9" si="7">+D24/1000000</f>
        <v>0</v>
      </c>
      <c r="E9" s="30">
        <f t="shared" si="7"/>
        <v>0</v>
      </c>
      <c r="F9" s="30">
        <f t="shared" si="7"/>
        <v>0</v>
      </c>
      <c r="G9" s="30">
        <f t="shared" si="7"/>
        <v>6.929716</v>
      </c>
      <c r="H9" s="30">
        <f t="shared" si="7"/>
        <v>-6.929716</v>
      </c>
    </row>
    <row r="10" spans="1:9" ht="18" customHeight="1" thickBot="1" x14ac:dyDescent="0.3">
      <c r="A10" s="20" t="s">
        <v>45</v>
      </c>
      <c r="B10" s="21" t="s">
        <v>46</v>
      </c>
      <c r="C10" s="21" t="s">
        <v>3</v>
      </c>
      <c r="D10" s="30">
        <f t="shared" ref="D10:H10" si="8">+D25/1000000</f>
        <v>0</v>
      </c>
      <c r="E10" s="30">
        <f t="shared" si="8"/>
        <v>0</v>
      </c>
      <c r="F10" s="30">
        <f t="shared" si="8"/>
        <v>0</v>
      </c>
      <c r="G10" s="30">
        <f t="shared" si="8"/>
        <v>0.79249099999999995</v>
      </c>
      <c r="H10" s="30">
        <f t="shared" si="8"/>
        <v>-0.79249099999999995</v>
      </c>
    </row>
    <row r="11" spans="1:9" ht="18" customHeight="1" thickBot="1" x14ac:dyDescent="0.3">
      <c r="A11" s="20" t="s">
        <v>23</v>
      </c>
      <c r="B11" s="21" t="s">
        <v>24</v>
      </c>
      <c r="C11" s="21" t="s">
        <v>3</v>
      </c>
      <c r="D11" s="30">
        <f t="shared" ref="D11:H11" si="9">+D26/1000000</f>
        <v>0</v>
      </c>
      <c r="E11" s="30">
        <f t="shared" si="9"/>
        <v>0</v>
      </c>
      <c r="F11" s="30">
        <f t="shared" si="9"/>
        <v>0</v>
      </c>
      <c r="G11" s="30">
        <f t="shared" si="9"/>
        <v>626.48452930999997</v>
      </c>
      <c r="H11" s="30">
        <f t="shared" si="9"/>
        <v>-626.48452930999997</v>
      </c>
    </row>
    <row r="12" spans="1:9" ht="18" customHeight="1" thickBot="1" x14ac:dyDescent="0.3">
      <c r="A12" s="20">
        <v>41</v>
      </c>
      <c r="B12" s="21" t="s">
        <v>35</v>
      </c>
      <c r="C12" s="21" t="s">
        <v>4</v>
      </c>
      <c r="D12" s="30">
        <f t="shared" ref="D12:H12" si="10">+D27/1000000</f>
        <v>1408.779</v>
      </c>
      <c r="E12" s="30">
        <f t="shared" si="10"/>
        <v>0</v>
      </c>
      <c r="F12" s="30">
        <f t="shared" si="10"/>
        <v>1408.779</v>
      </c>
      <c r="G12" s="30">
        <f t="shared" si="10"/>
        <v>882.52483400000006</v>
      </c>
      <c r="H12" s="30">
        <f t="shared" si="10"/>
        <v>526.25416600000005</v>
      </c>
    </row>
    <row r="13" spans="1:9" ht="18" customHeight="1" thickBot="1" x14ac:dyDescent="0.3">
      <c r="A13" s="20">
        <v>42</v>
      </c>
      <c r="B13" s="21" t="s">
        <v>8</v>
      </c>
      <c r="C13" s="21" t="s">
        <v>4</v>
      </c>
      <c r="D13" s="30">
        <f t="shared" ref="D13:H13" si="11">+D28/1000000</f>
        <v>969198.47086200002</v>
      </c>
      <c r="E13" s="30">
        <f t="shared" si="11"/>
        <v>0</v>
      </c>
      <c r="F13" s="30">
        <f t="shared" si="11"/>
        <v>969198.47086200002</v>
      </c>
      <c r="G13" s="30">
        <f t="shared" si="11"/>
        <v>64166.248238</v>
      </c>
      <c r="H13" s="30">
        <f t="shared" si="11"/>
        <v>905032.22262400005</v>
      </c>
    </row>
    <row r="14" spans="1:9" ht="20.100000000000001" customHeight="1" thickBot="1" x14ac:dyDescent="0.3">
      <c r="A14" s="20">
        <v>43</v>
      </c>
      <c r="B14" s="21" t="s">
        <v>9</v>
      </c>
      <c r="C14" s="21" t="s">
        <v>4</v>
      </c>
      <c r="D14" s="30">
        <f t="shared" ref="D14:H14" si="12">+D29/1000000</f>
        <v>4053517.0423050001</v>
      </c>
      <c r="E14" s="30">
        <f t="shared" si="12"/>
        <v>0</v>
      </c>
      <c r="F14" s="30">
        <f t="shared" si="12"/>
        <v>4053517.0423050001</v>
      </c>
      <c r="G14" s="30">
        <f t="shared" si="12"/>
        <v>122221.52292538001</v>
      </c>
      <c r="H14" s="30">
        <f t="shared" si="12"/>
        <v>3931295.51937962</v>
      </c>
    </row>
    <row r="17" spans="1:8" ht="20.100000000000001" customHeight="1" x14ac:dyDescent="0.25">
      <c r="A17" s="1" t="s">
        <v>16</v>
      </c>
      <c r="B17" s="1" t="s">
        <v>17</v>
      </c>
      <c r="C17" s="1" t="s">
        <v>3</v>
      </c>
      <c r="D17" s="2">
        <v>284167000000</v>
      </c>
      <c r="E17" s="2">
        <v>0</v>
      </c>
      <c r="F17" s="2">
        <v>284167000000</v>
      </c>
      <c r="H17" s="29">
        <v>219913886960.03</v>
      </c>
    </row>
    <row r="18" spans="1:8" ht="20.100000000000001" customHeight="1" x14ac:dyDescent="0.25">
      <c r="A18" s="1" t="s">
        <v>27</v>
      </c>
      <c r="B18" s="1" t="s">
        <v>28</v>
      </c>
      <c r="C18" s="1" t="s">
        <v>3</v>
      </c>
      <c r="D18" s="2">
        <v>0</v>
      </c>
      <c r="E18" s="2">
        <v>0</v>
      </c>
      <c r="F18" s="2">
        <v>0</v>
      </c>
      <c r="G18" s="2">
        <v>10827028567.709999</v>
      </c>
      <c r="H18" s="29">
        <v>-10827028567.709999</v>
      </c>
    </row>
    <row r="19" spans="1:8" ht="20.100000000000001" customHeight="1" x14ac:dyDescent="0.25">
      <c r="A19" s="1" t="s">
        <v>29</v>
      </c>
      <c r="B19" s="1" t="s">
        <v>30</v>
      </c>
      <c r="C19" s="1" t="s">
        <v>3</v>
      </c>
      <c r="D19" s="2">
        <v>0</v>
      </c>
      <c r="E19" s="2">
        <v>0</v>
      </c>
      <c r="F19" s="2">
        <v>0</v>
      </c>
      <c r="G19" s="2">
        <v>53426084472.260002</v>
      </c>
      <c r="H19" s="29">
        <v>-53426084472.260002</v>
      </c>
    </row>
    <row r="20" spans="1:8" ht="20.100000000000001" customHeight="1" x14ac:dyDescent="0.25">
      <c r="A20" s="1" t="s">
        <v>31</v>
      </c>
      <c r="B20" s="1" t="s">
        <v>32</v>
      </c>
      <c r="C20" s="1" t="s">
        <v>3</v>
      </c>
      <c r="D20" s="2">
        <v>0</v>
      </c>
      <c r="E20" s="2">
        <v>0</v>
      </c>
      <c r="F20" s="2">
        <v>0</v>
      </c>
      <c r="G20" s="2">
        <v>217119970</v>
      </c>
      <c r="H20" s="29">
        <v>-217119970</v>
      </c>
    </row>
    <row r="21" spans="1:8" ht="20.100000000000001" customHeight="1" x14ac:dyDescent="0.25">
      <c r="A21" s="1" t="s">
        <v>18</v>
      </c>
      <c r="B21" s="1" t="s">
        <v>19</v>
      </c>
      <c r="C21" s="1" t="s">
        <v>3</v>
      </c>
      <c r="D21" s="2">
        <v>0</v>
      </c>
      <c r="E21" s="2">
        <v>0</v>
      </c>
      <c r="F21" s="2">
        <v>0</v>
      </c>
      <c r="G21" s="2">
        <v>7120769.9700000007</v>
      </c>
      <c r="H21" s="29">
        <v>-7120769.9700000007</v>
      </c>
    </row>
    <row r="22" spans="1:8" ht="20.100000000000001" customHeight="1" x14ac:dyDescent="0.25">
      <c r="A22" s="1" t="s">
        <v>33</v>
      </c>
      <c r="B22" s="1" t="s">
        <v>11</v>
      </c>
      <c r="C22" s="1" t="s">
        <v>3</v>
      </c>
      <c r="D22" s="2">
        <v>0</v>
      </c>
      <c r="E22" s="2">
        <v>0</v>
      </c>
      <c r="F22" s="2">
        <v>0</v>
      </c>
      <c r="G22" s="2">
        <v>28051470.800000001</v>
      </c>
      <c r="H22" s="29">
        <v>-28051470.800000001</v>
      </c>
    </row>
    <row r="23" spans="1:8" ht="20.100000000000001" customHeight="1" x14ac:dyDescent="0.25">
      <c r="A23" s="1" t="s">
        <v>22</v>
      </c>
      <c r="B23" s="1" t="s">
        <v>34</v>
      </c>
      <c r="C23" s="1" t="s">
        <v>3</v>
      </c>
      <c r="D23" s="2">
        <v>0</v>
      </c>
      <c r="E23" s="2">
        <v>0</v>
      </c>
      <c r="F23" s="2">
        <v>0</v>
      </c>
      <c r="G23" s="2">
        <v>841803517.90999997</v>
      </c>
      <c r="H23" s="29">
        <v>-841803517.90999997</v>
      </c>
    </row>
    <row r="24" spans="1:8" ht="20.100000000000001" customHeight="1" x14ac:dyDescent="0.25">
      <c r="A24" s="1" t="s">
        <v>20</v>
      </c>
      <c r="B24" s="1" t="s">
        <v>21</v>
      </c>
      <c r="C24" s="1" t="s">
        <v>3</v>
      </c>
      <c r="D24" s="2">
        <v>0</v>
      </c>
      <c r="E24" s="2">
        <v>0</v>
      </c>
      <c r="F24" s="2">
        <v>0</v>
      </c>
      <c r="G24" s="2">
        <v>6929716</v>
      </c>
      <c r="H24" s="29">
        <v>-6929716</v>
      </c>
    </row>
    <row r="25" spans="1:8" ht="20.100000000000001" customHeight="1" x14ac:dyDescent="0.25">
      <c r="A25" s="1" t="s">
        <v>45</v>
      </c>
      <c r="B25" s="1" t="s">
        <v>46</v>
      </c>
      <c r="C25" s="1" t="s">
        <v>3</v>
      </c>
      <c r="D25" s="2">
        <v>0</v>
      </c>
      <c r="E25" s="2">
        <v>0</v>
      </c>
      <c r="F25" s="2">
        <v>0</v>
      </c>
      <c r="G25" s="2">
        <v>792491</v>
      </c>
      <c r="H25" s="29">
        <v>-792491</v>
      </c>
    </row>
    <row r="26" spans="1:8" ht="20.100000000000001" customHeight="1" x14ac:dyDescent="0.25">
      <c r="A26" s="1" t="s">
        <v>23</v>
      </c>
      <c r="B26" s="1" t="s">
        <v>24</v>
      </c>
      <c r="C26" s="1" t="s">
        <v>3</v>
      </c>
      <c r="D26" s="2">
        <v>0</v>
      </c>
      <c r="E26" s="2">
        <v>0</v>
      </c>
      <c r="F26" s="2">
        <v>0</v>
      </c>
      <c r="G26" s="2">
        <v>626484529.30999994</v>
      </c>
      <c r="H26" s="29">
        <v>-626484529.30999994</v>
      </c>
    </row>
    <row r="27" spans="1:8" ht="20.100000000000001" customHeight="1" x14ac:dyDescent="0.25">
      <c r="A27" s="1">
        <v>41</v>
      </c>
      <c r="B27" s="1" t="s">
        <v>35</v>
      </c>
      <c r="C27" s="1" t="s">
        <v>4</v>
      </c>
      <c r="D27" s="2">
        <v>1408779000</v>
      </c>
      <c r="E27" s="2">
        <v>0</v>
      </c>
      <c r="F27" s="2">
        <v>1408779000</v>
      </c>
      <c r="G27" s="2">
        <v>882524834</v>
      </c>
      <c r="H27" s="29">
        <v>526254166</v>
      </c>
    </row>
    <row r="28" spans="1:8" ht="20.100000000000001" customHeight="1" x14ac:dyDescent="0.25">
      <c r="A28" s="1">
        <v>42</v>
      </c>
      <c r="B28" s="1" t="s">
        <v>8</v>
      </c>
      <c r="C28" s="1" t="s">
        <v>4</v>
      </c>
      <c r="D28" s="2">
        <v>969198470862</v>
      </c>
      <c r="E28" s="2">
        <v>0</v>
      </c>
      <c r="F28" s="2">
        <v>969198470862</v>
      </c>
      <c r="G28" s="2">
        <v>64166248238</v>
      </c>
      <c r="H28" s="29">
        <v>905032222624</v>
      </c>
    </row>
    <row r="29" spans="1:8" ht="20.100000000000001" customHeight="1" x14ac:dyDescent="0.25">
      <c r="A29" s="1">
        <v>43</v>
      </c>
      <c r="B29" s="1" t="s">
        <v>9</v>
      </c>
      <c r="C29" s="1" t="s">
        <v>4</v>
      </c>
      <c r="D29" s="2">
        <v>4053517042305</v>
      </c>
      <c r="F29" s="2">
        <v>4053517042305</v>
      </c>
      <c r="G29" s="2">
        <v>122221522925.38</v>
      </c>
      <c r="H29" s="29">
        <v>3931295519379.6201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C13"/>
  <sheetViews>
    <sheetView workbookViewId="0">
      <selection activeCell="C2" sqref="C2:C10"/>
    </sheetView>
  </sheetViews>
  <sheetFormatPr baseColWidth="10" defaultRowHeight="15" x14ac:dyDescent="0.25"/>
  <cols>
    <col min="1" max="1" width="98.140625" bestFit="1" customWidth="1"/>
  </cols>
  <sheetData>
    <row r="1" spans="1:3" ht="15.75" thickBot="1" x14ac:dyDescent="0.3">
      <c r="A1" s="35" t="s">
        <v>7</v>
      </c>
      <c r="B1" s="35" t="s">
        <v>2</v>
      </c>
      <c r="C1" s="39" t="s">
        <v>38</v>
      </c>
    </row>
    <row r="2" spans="1:3" ht="15.75" thickBot="1" x14ac:dyDescent="0.3">
      <c r="A2" s="40" t="s">
        <v>28</v>
      </c>
      <c r="B2" s="40" t="s">
        <v>3</v>
      </c>
      <c r="C2" s="30">
        <v>10827.028567709998</v>
      </c>
    </row>
    <row r="3" spans="1:3" ht="15.75" thickBot="1" x14ac:dyDescent="0.3">
      <c r="A3" s="40" t="s">
        <v>30</v>
      </c>
      <c r="B3" s="40" t="s">
        <v>3</v>
      </c>
      <c r="C3" s="30">
        <v>53426.084472260001</v>
      </c>
    </row>
    <row r="4" spans="1:3" ht="15.75" thickBot="1" x14ac:dyDescent="0.3">
      <c r="A4" s="40" t="s">
        <v>32</v>
      </c>
      <c r="B4" s="40" t="s">
        <v>3</v>
      </c>
      <c r="C4" s="30">
        <v>217.11997</v>
      </c>
    </row>
    <row r="5" spans="1:3" ht="15.75" thickBot="1" x14ac:dyDescent="0.3">
      <c r="A5" s="40" t="s">
        <v>19</v>
      </c>
      <c r="B5" s="40" t="s">
        <v>3</v>
      </c>
      <c r="C5" s="30">
        <v>7.1207699700000004</v>
      </c>
    </row>
    <row r="6" spans="1:3" ht="15.75" thickBot="1" x14ac:dyDescent="0.3">
      <c r="A6" s="40" t="s">
        <v>11</v>
      </c>
      <c r="B6" s="40" t="s">
        <v>3</v>
      </c>
      <c r="C6" s="30">
        <v>28.051470800000001</v>
      </c>
    </row>
    <row r="7" spans="1:3" ht="15.75" thickBot="1" x14ac:dyDescent="0.3">
      <c r="A7" s="40" t="s">
        <v>34</v>
      </c>
      <c r="B7" s="40" t="s">
        <v>3</v>
      </c>
      <c r="C7" s="30">
        <v>841.80351790999998</v>
      </c>
    </row>
    <row r="8" spans="1:3" ht="15.75" thickBot="1" x14ac:dyDescent="0.3">
      <c r="A8" s="40" t="s">
        <v>21</v>
      </c>
      <c r="B8" s="40" t="s">
        <v>3</v>
      </c>
      <c r="C8" s="30">
        <v>6.929716</v>
      </c>
    </row>
    <row r="9" spans="1:3" ht="15.75" thickBot="1" x14ac:dyDescent="0.3">
      <c r="A9" s="40" t="s">
        <v>46</v>
      </c>
      <c r="B9" s="40" t="s">
        <v>3</v>
      </c>
      <c r="C9" s="30">
        <v>0.79249099999999995</v>
      </c>
    </row>
    <row r="10" spans="1:3" ht="15.75" thickBot="1" x14ac:dyDescent="0.3">
      <c r="A10" s="40" t="s">
        <v>24</v>
      </c>
      <c r="B10" s="40" t="s">
        <v>3</v>
      </c>
      <c r="C10" s="30">
        <v>626.48452930999997</v>
      </c>
    </row>
    <row r="11" spans="1:3" ht="15.75" thickBot="1" x14ac:dyDescent="0.3">
      <c r="A11" s="40" t="s">
        <v>35</v>
      </c>
      <c r="B11" s="40" t="s">
        <v>4</v>
      </c>
      <c r="C11" s="30">
        <v>882.52483400000006</v>
      </c>
    </row>
    <row r="12" spans="1:3" ht="15.75" thickBot="1" x14ac:dyDescent="0.3">
      <c r="A12" s="40" t="s">
        <v>8</v>
      </c>
      <c r="B12" s="40" t="s">
        <v>4</v>
      </c>
      <c r="C12" s="30">
        <v>64166.248238</v>
      </c>
    </row>
    <row r="13" spans="1:3" ht="15.75" thickBot="1" x14ac:dyDescent="0.3">
      <c r="A13" s="40" t="s">
        <v>9</v>
      </c>
      <c r="B13" s="40" t="s">
        <v>4</v>
      </c>
      <c r="C13" s="30">
        <v>122221.52292538001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/>
  </sheetViews>
  <sheetFormatPr baseColWidth="10" defaultRowHeight="15" x14ac:dyDescent="0.25"/>
  <cols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</cols>
  <sheetData>
    <row r="6" spans="2:5" x14ac:dyDescent="0.25">
      <c r="B6" s="5" t="s">
        <v>10</v>
      </c>
      <c r="C6" t="s">
        <v>40</v>
      </c>
      <c r="D6" t="s">
        <v>41</v>
      </c>
      <c r="E6" s="8" t="s">
        <v>13</v>
      </c>
    </row>
    <row r="7" spans="2:5" x14ac:dyDescent="0.25">
      <c r="B7" s="6" t="s">
        <v>3</v>
      </c>
      <c r="C7" s="31">
        <v>284167</v>
      </c>
      <c r="D7" s="31">
        <v>65981.415504959994</v>
      </c>
      <c r="E7" s="13">
        <f>+GETPIVOTDATA("Suma de 
RECAUDO EN EFECTIVO 
",$B$6,"Aportes","Propios")/GETPIVOTDATA("Suma de 
AFORO VIGENTE
",$B$6,"Aportes","Propios")</f>
        <v>0.23219239216714113</v>
      </c>
    </row>
    <row r="8" spans="2:5" x14ac:dyDescent="0.25">
      <c r="B8" s="6" t="s">
        <v>5</v>
      </c>
      <c r="C8" s="31">
        <v>284167</v>
      </c>
      <c r="D8" s="31">
        <v>65981.415504959994</v>
      </c>
      <c r="E8" s="14">
        <f>+GETPIVOTDATA("Suma de 
RECAUDO EN EFECTIVO 
",$B$6)/GETPIVOTDATA("Suma de 
AFORO VIGENTE
",$B$6)</f>
        <v>0.23219239216714113</v>
      </c>
    </row>
    <row r="32" spans="8:8" x14ac:dyDescent="0.25">
      <c r="H32" s="7" t="s">
        <v>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A5F7AD59492A449B2AE8F54E5ADD40" ma:contentTypeVersion="10" ma:contentTypeDescription="Crear nuevo documento." ma:contentTypeScope="" ma:versionID="28e59909b7325fcee186c536a91540bf">
  <xsd:schema xmlns:xsd="http://www.w3.org/2001/XMLSchema" xmlns:xs="http://www.w3.org/2001/XMLSchema" xmlns:p="http://schemas.microsoft.com/office/2006/metadata/properties" xmlns:ns3="1df5d474-7cd7-4344-9657-9380820f623a" xmlns:ns4="b5369ee9-0859-41a5-9f88-22bc6756da48" targetNamespace="http://schemas.microsoft.com/office/2006/metadata/properties" ma:root="true" ma:fieldsID="000c573163c325a4b70aa27e13a63283" ns3:_="" ns4:_="">
    <xsd:import namespace="1df5d474-7cd7-4344-9657-9380820f623a"/>
    <xsd:import namespace="b5369ee9-0859-41a5-9f88-22bc6756d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5d474-7cd7-4344-9657-9380820f62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69ee9-0859-41a5-9f88-22bc6756d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EBB886-4912-4F20-AA72-05AABE39FB45}">
  <ds:schemaRefs>
    <ds:schemaRef ds:uri="http://purl.org/dc/terms/"/>
    <ds:schemaRef ds:uri="http://schemas.microsoft.com/office/2006/documentManagement/types"/>
    <ds:schemaRef ds:uri="http://purl.org/dc/elements/1.1/"/>
    <ds:schemaRef ds:uri="1df5d474-7cd7-4344-9657-9380820f623a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b5369ee9-0859-41a5-9f88-22bc6756da4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798503-12FD-43F0-9C7E-EC6D325A4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5d474-7cd7-4344-9657-9380820f623a"/>
    <ds:schemaRef ds:uri="b5369ee9-0859-41a5-9f88-22bc6756d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ABR</vt:lpstr>
      <vt:lpstr>Recuado</vt:lpstr>
      <vt:lpstr>Aforo Vs Recaudo Rec Propios</vt:lpstr>
      <vt:lpstr>ABR!Área_de_impresión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Rodríguez Carvajal Santiago</cp:lastModifiedBy>
  <dcterms:created xsi:type="dcterms:W3CDTF">2018-04-17T16:44:20Z</dcterms:created>
  <dcterms:modified xsi:type="dcterms:W3CDTF">2021-05-25T14:37:33Z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0x01010094A5F7AD59492A449B2AE8F54E5ADD40</vt:lpwstr>
  </property>
</Properties>
</file>