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a\ANI\2020\TELETRABAJO\DOCUMENTACION\DEFINITIVOS\"/>
    </mc:Choice>
  </mc:AlternateContent>
  <xr:revisionPtr revIDLastSave="0" documentId="13_ncr:1_{814FF11C-987A-414E-93B8-6AB481C5DC5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nsolidado Evaluacion" sheetId="1" r:id="rId1"/>
  </sheets>
  <definedNames>
    <definedName name="_xlnm.Print_Area" localSheetId="0">'Consolidado Evaluacion'!$A$1:$Y$35</definedName>
    <definedName name="LISTA1">#REF!</definedName>
    <definedName name="LISTA2">#REF!</definedName>
    <definedName name="LISTA3">#REF!</definedName>
    <definedName name="xxxxx">#REF!</definedName>
    <definedName name="xxxxxxxxx">#REF!</definedName>
    <definedName name="xxxxxxx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25" i="1" l="1"/>
  <c r="N26" i="1"/>
  <c r="L31" i="1" l="1"/>
  <c r="J31" i="1"/>
  <c r="H31" i="1"/>
  <c r="F31" i="1"/>
  <c r="D31" i="1"/>
  <c r="O27" i="1"/>
  <c r="P27" i="1" s="1"/>
  <c r="N27" i="1"/>
  <c r="S27" i="1" s="1"/>
  <c r="U26" i="1"/>
  <c r="T26" i="1"/>
  <c r="S26" i="1"/>
  <c r="Q26" i="1"/>
  <c r="O26" i="1"/>
  <c r="P26" i="1" s="1"/>
  <c r="R26" i="1"/>
  <c r="S25" i="1"/>
  <c r="O25" i="1"/>
  <c r="P25" i="1" s="1"/>
  <c r="G25" i="1" s="1"/>
  <c r="O24" i="1"/>
  <c r="P24" i="1" s="1"/>
  <c r="K24" i="1" s="1"/>
  <c r="N24" i="1"/>
  <c r="R24" i="1" s="1"/>
  <c r="O23" i="1"/>
  <c r="P23" i="1" s="1"/>
  <c r="I23" i="1" s="1"/>
  <c r="N23" i="1"/>
  <c r="S23" i="1" s="1"/>
  <c r="O22" i="1"/>
  <c r="P22" i="1" s="1"/>
  <c r="N22" i="1"/>
  <c r="R22" i="1" s="1"/>
  <c r="S21" i="1"/>
  <c r="O21" i="1"/>
  <c r="P21" i="1" s="1"/>
  <c r="G21" i="1" s="1"/>
  <c r="N21" i="1"/>
  <c r="R20" i="1"/>
  <c r="O20" i="1"/>
  <c r="P20" i="1" s="1"/>
  <c r="K20" i="1" s="1"/>
  <c r="N20" i="1"/>
  <c r="O19" i="1"/>
  <c r="P19" i="1" s="1"/>
  <c r="I19" i="1" s="1"/>
  <c r="N19" i="1"/>
  <c r="S19" i="1" s="1"/>
  <c r="O18" i="1"/>
  <c r="P18" i="1" s="1"/>
  <c r="N18" i="1"/>
  <c r="R18" i="1" s="1"/>
  <c r="O17" i="1"/>
  <c r="P17" i="1" s="1"/>
  <c r="N17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O16" i="1"/>
  <c r="P16" i="1" s="1"/>
  <c r="K16" i="1" s="1"/>
  <c r="N16" i="1"/>
  <c r="R16" i="1" s="1"/>
  <c r="Q13" i="1"/>
  <c r="O13" i="1"/>
  <c r="W13" i="1" s="1"/>
  <c r="N13" i="1"/>
  <c r="T13" i="1" s="1"/>
  <c r="T12" i="1"/>
  <c r="Q12" i="1"/>
  <c r="V12" i="1" s="1"/>
  <c r="O12" i="1"/>
  <c r="W12" i="1" s="1"/>
  <c r="O11" i="1"/>
  <c r="N11" i="1"/>
  <c r="Q11" i="1" s="1"/>
  <c r="Q22" i="1" l="1"/>
  <c r="S22" i="1"/>
  <c r="Q23" i="1"/>
  <c r="G27" i="1"/>
  <c r="I27" i="1"/>
  <c r="K27" i="1"/>
  <c r="T27" i="1"/>
  <c r="T18" i="1"/>
  <c r="P13" i="1"/>
  <c r="G13" i="1" s="1"/>
  <c r="U18" i="1"/>
  <c r="T23" i="1"/>
  <c r="Q27" i="1"/>
  <c r="Q16" i="1"/>
  <c r="Q18" i="1"/>
  <c r="V18" i="1" s="1"/>
  <c r="T22" i="1"/>
  <c r="U23" i="1"/>
  <c r="V23" i="1" s="1"/>
  <c r="S18" i="1"/>
  <c r="U22" i="1"/>
  <c r="U27" i="1"/>
  <c r="Q19" i="1"/>
  <c r="T19" i="1"/>
  <c r="U19" i="1"/>
  <c r="N31" i="1"/>
  <c r="F32" i="1" s="1"/>
  <c r="V26" i="1"/>
  <c r="E22" i="1"/>
  <c r="K22" i="1"/>
  <c r="G22" i="1"/>
  <c r="I22" i="1"/>
  <c r="E26" i="1"/>
  <c r="K26" i="1"/>
  <c r="G26" i="1"/>
  <c r="I26" i="1"/>
  <c r="E18" i="1"/>
  <c r="K18" i="1"/>
  <c r="G18" i="1"/>
  <c r="I18" i="1"/>
  <c r="U17" i="1"/>
  <c r="Q17" i="1"/>
  <c r="T17" i="1"/>
  <c r="E16" i="1"/>
  <c r="U21" i="1"/>
  <c r="Q21" i="1"/>
  <c r="T21" i="1"/>
  <c r="U25" i="1"/>
  <c r="Q25" i="1"/>
  <c r="T25" i="1"/>
  <c r="R17" i="1"/>
  <c r="G19" i="1"/>
  <c r="E19" i="1"/>
  <c r="I20" i="1"/>
  <c r="G20" i="1"/>
  <c r="K21" i="1"/>
  <c r="I21" i="1"/>
  <c r="G23" i="1"/>
  <c r="E23" i="1"/>
  <c r="I24" i="1"/>
  <c r="G24" i="1"/>
  <c r="K25" i="1"/>
  <c r="I25" i="1"/>
  <c r="I16" i="1"/>
  <c r="G16" i="1"/>
  <c r="K17" i="1"/>
  <c r="I17" i="1"/>
  <c r="T20" i="1"/>
  <c r="S20" i="1"/>
  <c r="U20" i="1"/>
  <c r="T24" i="1"/>
  <c r="S24" i="1"/>
  <c r="U24" i="1"/>
  <c r="W11" i="1"/>
  <c r="P11" i="1"/>
  <c r="G11" i="1" s="1"/>
  <c r="E17" i="1"/>
  <c r="T11" i="1"/>
  <c r="V11" i="1" s="1"/>
  <c r="V13" i="1"/>
  <c r="T16" i="1"/>
  <c r="S16" i="1"/>
  <c r="U16" i="1"/>
  <c r="G17" i="1"/>
  <c r="S17" i="1"/>
  <c r="K19" i="1"/>
  <c r="E20" i="1"/>
  <c r="Q20" i="1"/>
  <c r="E21" i="1"/>
  <c r="R21" i="1"/>
  <c r="K23" i="1"/>
  <c r="E24" i="1"/>
  <c r="Q24" i="1"/>
  <c r="E25" i="1"/>
  <c r="R25" i="1"/>
  <c r="R19" i="1"/>
  <c r="R23" i="1"/>
  <c r="E27" i="1"/>
  <c r="R27" i="1"/>
  <c r="P12" i="1"/>
  <c r="G12" i="1" s="1"/>
  <c r="W27" i="1" l="1"/>
  <c r="V20" i="1"/>
  <c r="V27" i="1"/>
  <c r="V22" i="1"/>
  <c r="V19" i="1"/>
  <c r="W24" i="1"/>
  <c r="W21" i="1"/>
  <c r="W23" i="1"/>
  <c r="D32" i="1"/>
  <c r="H32" i="1"/>
  <c r="J32" i="1"/>
  <c r="L32" i="1"/>
  <c r="W25" i="1"/>
  <c r="W20" i="1"/>
  <c r="V24" i="1"/>
  <c r="W19" i="1"/>
  <c r="V21" i="1"/>
  <c r="V17" i="1"/>
  <c r="W16" i="1"/>
  <c r="V16" i="1"/>
  <c r="W17" i="1"/>
  <c r="V25" i="1"/>
  <c r="W18" i="1"/>
  <c r="W26" i="1"/>
  <c r="W22" i="1"/>
  <c r="G33" i="1" l="1"/>
  <c r="M11" i="1" l="1"/>
  <c r="M12" i="1"/>
  <c r="M13" i="1"/>
</calcChain>
</file>

<file path=xl/sharedStrings.xml><?xml version="1.0" encoding="utf-8"?>
<sst xmlns="http://schemas.openxmlformats.org/spreadsheetml/2006/main" count="86" uniqueCount="65">
  <si>
    <t>CÓDIGO</t>
  </si>
  <si>
    <t>GCSP-F-204</t>
  </si>
  <si>
    <t>GESTIÓN CONTRACTUAL Y SEGUIMIENTO DE PROYECTOS DE INFRAESTRUCTURA DE TRANSPORTE</t>
  </si>
  <si>
    <t>VERSIÓN</t>
  </si>
  <si>
    <t>CONSOLIDADO EVALUACIÓN DE PERCEPCIÓN USO DE LA VÍA</t>
  </si>
  <si>
    <t>FECHA</t>
  </si>
  <si>
    <t>Concesión:</t>
  </si>
  <si>
    <t>Fecha de la evaluación:</t>
  </si>
  <si>
    <t>Total encuestados:</t>
  </si>
  <si>
    <t>Ítem</t>
  </si>
  <si>
    <t>Aspecto Evaluado</t>
  </si>
  <si>
    <t>Resultado de la Evaluación</t>
  </si>
  <si>
    <t>No. total de respuestas</t>
  </si>
  <si>
    <t xml:space="preserve">Estadísticas de la Evaluación por pregunta </t>
  </si>
  <si>
    <t>OBSERVACIONES
(Análisis por pregunta):</t>
  </si>
  <si>
    <t>SI</t>
  </si>
  <si>
    <t>% de Satisfacción (SI)</t>
  </si>
  <si>
    <t>NO</t>
  </si>
  <si>
    <t>% de Satisfacción (NO)</t>
  </si>
  <si>
    <t>No. de personas que evaluaron</t>
  </si>
  <si>
    <t xml:space="preserve">Meta de satisfacción
(Evaluados * Max. Calificación) </t>
  </si>
  <si>
    <t>% 
SI</t>
  </si>
  <si>
    <t>%
NO</t>
  </si>
  <si>
    <t>% 
Total</t>
  </si>
  <si>
    <t>% de Satisfacción</t>
  </si>
  <si>
    <t xml:space="preserve">¿Conoce los servicios prestados en la vía (ambulancia, carro taller, grúa, postes SOS, etc.)? </t>
  </si>
  <si>
    <t>Ha recibido información de  la vía sobre:
Cierres, Teléfonos de contacto en caso de emergencia, etc.</t>
  </si>
  <si>
    <t>Muy buena</t>
  </si>
  <si>
    <t>% de Satisfacción
Muy buena</t>
  </si>
  <si>
    <t>Buena</t>
  </si>
  <si>
    <t>% de Satisfacción
Buena</t>
  </si>
  <si>
    <t>Regular</t>
  </si>
  <si>
    <t>% de Satisfacción
Regular</t>
  </si>
  <si>
    <t>Mala</t>
  </si>
  <si>
    <t>% de Satisfacción
Mala</t>
  </si>
  <si>
    <t>No aplica</t>
  </si>
  <si>
    <t>N/A</t>
  </si>
  <si>
    <t>%
Muy buena</t>
  </si>
  <si>
    <t>%
Buena</t>
  </si>
  <si>
    <t>%
Regular</t>
  </si>
  <si>
    <t>%
Mala</t>
  </si>
  <si>
    <t>%
No aplica</t>
  </si>
  <si>
    <t>%
 Total</t>
  </si>
  <si>
    <t>Veracidad de la información recibida sobre: Cierres, Teléfonos de contacto en caso de emergencia, etc.</t>
  </si>
  <si>
    <t>Satisfacción con el tiempo empleado en el trayecto</t>
  </si>
  <si>
    <t>Estado de la vía</t>
  </si>
  <si>
    <t>Señalización de la vía</t>
  </si>
  <si>
    <t>Señalización nocturna de la vía</t>
  </si>
  <si>
    <t>Seguridad de la vía</t>
  </si>
  <si>
    <t xml:space="preserve">Limpieza general de la vía </t>
  </si>
  <si>
    <t>Atención en los peajes</t>
  </si>
  <si>
    <t>Satisfacción con el tiempo de espera en los peajes</t>
  </si>
  <si>
    <t>Atención en el Centro/Oficina de atención al usuario</t>
  </si>
  <si>
    <t>Prestación de los servicios en la vía (ambulancia, carro taller, grúa, postes SOS, etc.)</t>
  </si>
  <si>
    <t xml:space="preserve">Atención y conocimiento del personal que labora en la vía  </t>
  </si>
  <si>
    <t>Estadísticas de la Evaluación  Consolidada</t>
  </si>
  <si>
    <t>ITEM</t>
  </si>
  <si>
    <t>NOTAS</t>
  </si>
  <si>
    <t>Resultado total por nivel de calificación</t>
  </si>
  <si>
    <t>% de participación por nivel de calificación</t>
  </si>
  <si>
    <t>% de Satisfacción total:</t>
  </si>
  <si>
    <t>OBSERVACIONES (Análisis evaluación consolidada):</t>
  </si>
  <si>
    <r>
      <t xml:space="preserve">BUENAS PRÁCTICAS
</t>
    </r>
    <r>
      <rPr>
        <b/>
        <sz val="10"/>
        <color theme="1"/>
        <rFont val="Calibri"/>
        <family val="2"/>
        <scheme val="minor"/>
      </rPr>
      <t>(Compártanos acciones o casos de éxito frente al servicio):</t>
    </r>
  </si>
  <si>
    <t>1. La interventoría y/o concesionario deberá tomar una muestra, de tal forma, que incluya por lo menos el 5% de los vehículos que pagan peaje, y/o lo que indiquen las condiciones particulares de cada contrato.
2. Cuando el % de  satisfacción sea inferior al 67%  para cada uno de los aspectos evaluados y/o para el total de los aspectos evaluados, el Concesionario deberá presentar un Plan de Mejoramiento</t>
  </si>
  <si>
    <r>
      <rPr>
        <b/>
        <u/>
        <sz val="11"/>
        <color theme="1"/>
        <rFont val="Calibri"/>
        <family val="2"/>
        <scheme val="minor"/>
      </rPr>
      <t>Conteste esta pregunta únicamente si ha hecho uso de los servicios prestados en la vía, en caso contrario no la diligencie:</t>
    </r>
    <r>
      <rPr>
        <sz val="11"/>
        <color theme="1"/>
        <rFont val="Calibri"/>
        <family val="2"/>
        <scheme val="minor"/>
      </rPr>
      <t xml:space="preserve"> ¿Han sido gratuitos los servicios prestados por la concesión en la vía. (ambulancia, carro taller, grúa, etc.)?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</si>
</sst>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00&quot;#"/>
    <numFmt numFmtId="165" formatCode="0%;\-0;;@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2"/>
    <xf numFmtId="0" fontId="7" fillId="3" borderId="1" xfId="2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9" fontId="3" fillId="0" borderId="1" xfId="1" applyFont="1" applyBorder="1" applyAlignment="1" applyProtection="1">
      <alignment horizontal="center" vertical="center"/>
    </xf>
    <xf numFmtId="1" fontId="4" fillId="0" borderId="1" xfId="2" applyNumberFormat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165" fontId="3" fillId="0" borderId="8" xfId="4" applyNumberFormat="1" applyFont="1" applyBorder="1" applyAlignment="1" applyProtection="1">
      <alignment horizontal="center" vertical="center" wrapText="1"/>
    </xf>
    <xf numFmtId="0" fontId="11" fillId="0" borderId="1" xfId="2" applyFont="1" applyBorder="1" applyProtection="1">
      <protection locked="0"/>
    </xf>
    <xf numFmtId="9" fontId="0" fillId="0" borderId="9" xfId="4" applyFont="1" applyFill="1" applyBorder="1" applyAlignment="1" applyProtection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4" fillId="3" borderId="5" xfId="2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/>
      <protection locked="0"/>
    </xf>
    <xf numFmtId="0" fontId="4" fillId="0" borderId="0" xfId="2" applyAlignment="1">
      <alignment vertical="center"/>
    </xf>
    <xf numFmtId="9" fontId="4" fillId="0" borderId="0" xfId="2" applyNumberFormat="1" applyAlignment="1">
      <alignment vertical="center"/>
    </xf>
    <xf numFmtId="0" fontId="4" fillId="0" borderId="1" xfId="2" applyBorder="1" applyAlignment="1" applyProtection="1">
      <alignment horizontal="center" vertical="center"/>
      <protection locked="0"/>
    </xf>
    <xf numFmtId="0" fontId="4" fillId="0" borderId="1" xfId="2" applyBorder="1" applyAlignment="1">
      <alignment horizontal="left" vertical="center" wrapText="1"/>
    </xf>
    <xf numFmtId="9" fontId="4" fillId="0" borderId="0" xfId="2" applyNumberFormat="1"/>
    <xf numFmtId="0" fontId="4" fillId="0" borderId="1" xfId="2" applyBorder="1" applyAlignment="1">
      <alignment vertical="center" wrapText="1"/>
    </xf>
    <xf numFmtId="9" fontId="0" fillId="0" borderId="2" xfId="4" applyFont="1" applyFill="1" applyBorder="1" applyAlignment="1" applyProtection="1">
      <alignment horizontal="center" vertical="center"/>
    </xf>
    <xf numFmtId="9" fontId="0" fillId="0" borderId="6" xfId="4" applyFont="1" applyFill="1" applyBorder="1" applyAlignment="1" applyProtection="1">
      <alignment horizontal="center" vertical="center"/>
    </xf>
    <xf numFmtId="14" fontId="12" fillId="0" borderId="1" xfId="3" applyNumberFormat="1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9" fontId="5" fillId="0" borderId="6" xfId="2" applyNumberFormat="1" applyFont="1" applyBorder="1" applyAlignment="1" applyProtection="1">
      <alignment horizontal="center" vertical="top" wrapText="1"/>
      <protection locked="0"/>
    </xf>
    <xf numFmtId="9" fontId="5" fillId="0" borderId="8" xfId="2" applyNumberFormat="1" applyFont="1" applyBorder="1" applyAlignment="1" applyProtection="1">
      <alignment horizontal="center" vertical="top" wrapText="1"/>
      <protection locked="0"/>
    </xf>
    <xf numFmtId="9" fontId="5" fillId="0" borderId="10" xfId="2" applyNumberFormat="1" applyFont="1" applyBorder="1" applyAlignment="1" applyProtection="1">
      <alignment horizontal="center" vertical="top" wrapText="1"/>
      <protection locked="0"/>
    </xf>
    <xf numFmtId="9" fontId="5" fillId="0" borderId="7" xfId="2" applyNumberFormat="1" applyFont="1" applyBorder="1" applyAlignment="1" applyProtection="1">
      <alignment horizontal="center" vertical="top" wrapText="1"/>
      <protection locked="0"/>
    </xf>
    <xf numFmtId="9" fontId="5" fillId="0" borderId="14" xfId="2" applyNumberFormat="1" applyFont="1" applyBorder="1" applyAlignment="1" applyProtection="1">
      <alignment horizontal="center" vertical="top" wrapText="1"/>
      <protection locked="0"/>
    </xf>
    <xf numFmtId="9" fontId="5" fillId="0" borderId="15" xfId="2" applyNumberFormat="1" applyFont="1" applyBorder="1" applyAlignment="1" applyProtection="1">
      <alignment horizontal="center" vertical="top" wrapText="1"/>
      <protection locked="0"/>
    </xf>
    <xf numFmtId="0" fontId="4" fillId="3" borderId="9" xfId="2" applyFill="1" applyBorder="1" applyAlignment="1">
      <alignment horizontal="center" vertical="center" wrapText="1"/>
    </xf>
    <xf numFmtId="0" fontId="4" fillId="3" borderId="5" xfId="2" applyFill="1" applyBorder="1" applyAlignment="1">
      <alignment horizontal="center" vertical="center" wrapText="1"/>
    </xf>
    <xf numFmtId="0" fontId="4" fillId="2" borderId="2" xfId="2" applyFill="1" applyBorder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 textRotation="90" wrapText="1"/>
    </xf>
    <xf numFmtId="0" fontId="7" fillId="5" borderId="11" xfId="2" applyFont="1" applyFill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9" fontId="5" fillId="0" borderId="6" xfId="2" applyNumberFormat="1" applyFont="1" applyBorder="1" applyAlignment="1">
      <alignment horizontal="center" vertical="center"/>
    </xf>
    <xf numFmtId="9" fontId="5" fillId="0" borderId="8" xfId="2" applyNumberFormat="1" applyFont="1" applyBorder="1" applyAlignment="1">
      <alignment horizontal="center" vertical="center"/>
    </xf>
    <xf numFmtId="9" fontId="5" fillId="0" borderId="10" xfId="2" applyNumberFormat="1" applyFont="1" applyBorder="1" applyAlignment="1">
      <alignment horizontal="center" vertical="center"/>
    </xf>
    <xf numFmtId="9" fontId="5" fillId="0" borderId="12" xfId="2" applyNumberFormat="1" applyFont="1" applyBorder="1" applyAlignment="1">
      <alignment horizontal="center" vertical="center"/>
    </xf>
    <xf numFmtId="9" fontId="5" fillId="0" borderId="0" xfId="2" applyNumberFormat="1" applyFont="1" applyAlignment="1">
      <alignment horizontal="center" vertical="center"/>
    </xf>
    <xf numFmtId="9" fontId="5" fillId="0" borderId="13" xfId="2" applyNumberFormat="1" applyFont="1" applyBorder="1" applyAlignment="1">
      <alignment horizontal="center" vertical="center"/>
    </xf>
    <xf numFmtId="9" fontId="5" fillId="0" borderId="7" xfId="2" applyNumberFormat="1" applyFont="1" applyBorder="1" applyAlignment="1">
      <alignment horizontal="center" vertical="center"/>
    </xf>
    <xf numFmtId="9" fontId="5" fillId="0" borderId="14" xfId="2" applyNumberFormat="1" applyFont="1" applyBorder="1" applyAlignment="1">
      <alignment horizontal="center" vertical="center"/>
    </xf>
    <xf numFmtId="9" fontId="5" fillId="0" borderId="15" xfId="2" applyNumberFormat="1" applyFont="1" applyBorder="1" applyAlignment="1">
      <alignment horizontal="center" vertical="center"/>
    </xf>
    <xf numFmtId="9" fontId="10" fillId="0" borderId="6" xfId="2" applyNumberFormat="1" applyFont="1" applyBorder="1" applyAlignment="1">
      <alignment horizontal="left" vertical="center" wrapText="1"/>
    </xf>
    <xf numFmtId="9" fontId="4" fillId="0" borderId="8" xfId="2" applyNumberFormat="1" applyBorder="1" applyAlignment="1">
      <alignment horizontal="left" vertical="center" wrapText="1"/>
    </xf>
    <xf numFmtId="9" fontId="4" fillId="0" borderId="10" xfId="2" applyNumberFormat="1" applyBorder="1" applyAlignment="1">
      <alignment horizontal="left" vertical="center" wrapText="1"/>
    </xf>
    <xf numFmtId="9" fontId="4" fillId="0" borderId="12" xfId="2" applyNumberFormat="1" applyBorder="1" applyAlignment="1">
      <alignment horizontal="left" vertical="center" wrapText="1"/>
    </xf>
    <xf numFmtId="9" fontId="4" fillId="0" borderId="0" xfId="2" applyNumberFormat="1" applyAlignment="1">
      <alignment horizontal="left" vertical="center" wrapText="1"/>
    </xf>
    <xf numFmtId="9" fontId="4" fillId="0" borderId="13" xfId="2" applyNumberFormat="1" applyBorder="1" applyAlignment="1">
      <alignment horizontal="left" vertical="center" wrapText="1"/>
    </xf>
    <xf numFmtId="9" fontId="4" fillId="0" borderId="7" xfId="2" applyNumberFormat="1" applyBorder="1" applyAlignment="1">
      <alignment horizontal="left" vertical="center" wrapText="1"/>
    </xf>
    <xf numFmtId="9" fontId="4" fillId="0" borderId="14" xfId="2" applyNumberFormat="1" applyBorder="1" applyAlignment="1">
      <alignment horizontal="left" vertical="center" wrapText="1"/>
    </xf>
    <xf numFmtId="9" fontId="4" fillId="0" borderId="15" xfId="2" applyNumberForma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4" fillId="3" borderId="5" xfId="2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1" fontId="3" fillId="3" borderId="5" xfId="2" applyNumberFormat="1" applyFont="1" applyFill="1" applyBorder="1" applyAlignment="1">
      <alignment horizontal="center" vertical="center" wrapText="1"/>
    </xf>
    <xf numFmtId="1" fontId="4" fillId="3" borderId="1" xfId="2" applyNumberForma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center" vertical="center"/>
      <protection locked="0"/>
    </xf>
    <xf numFmtId="0" fontId="4" fillId="0" borderId="3" xfId="2" applyBorder="1" applyAlignment="1" applyProtection="1">
      <alignment horizontal="center" vertical="center"/>
      <protection locked="0"/>
    </xf>
    <xf numFmtId="9" fontId="0" fillId="0" borderId="2" xfId="4" applyFont="1" applyFill="1" applyBorder="1" applyAlignment="1" applyProtection="1">
      <alignment horizontal="center" vertical="center"/>
    </xf>
    <xf numFmtId="9" fontId="0" fillId="0" borderId="3" xfId="4" applyFont="1" applyFill="1" applyBorder="1" applyAlignment="1" applyProtection="1">
      <alignment horizontal="center" vertical="center"/>
    </xf>
    <xf numFmtId="9" fontId="0" fillId="0" borderId="4" xfId="4" applyFont="1" applyFill="1" applyBorder="1" applyAlignment="1" applyProtection="1">
      <alignment horizontal="center" vertical="center"/>
    </xf>
    <xf numFmtId="0" fontId="4" fillId="0" borderId="2" xfId="2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horizontal="center" vertical="center"/>
      <protection locked="0"/>
    </xf>
    <xf numFmtId="9" fontId="0" fillId="0" borderId="9" xfId="4" applyFont="1" applyFill="1" applyBorder="1" applyAlignment="1" applyProtection="1">
      <alignment horizontal="center" vertical="center"/>
    </xf>
    <xf numFmtId="9" fontId="0" fillId="0" borderId="6" xfId="4" applyFont="1" applyFill="1" applyBorder="1" applyAlignment="1" applyProtection="1">
      <alignment horizontal="center" vertical="center"/>
    </xf>
    <xf numFmtId="9" fontId="0" fillId="0" borderId="8" xfId="4" applyFont="1" applyFill="1" applyBorder="1" applyAlignment="1" applyProtection="1">
      <alignment horizontal="center" vertical="center"/>
    </xf>
    <xf numFmtId="0" fontId="4" fillId="3" borderId="6" xfId="2" applyFill="1" applyBorder="1" applyAlignment="1">
      <alignment horizontal="center" vertical="center" wrapText="1"/>
    </xf>
    <xf numFmtId="0" fontId="4" fillId="3" borderId="7" xfId="2" applyFill="1" applyBorder="1" applyAlignment="1">
      <alignment horizontal="center" vertical="center" wrapText="1"/>
    </xf>
    <xf numFmtId="0" fontId="4" fillId="3" borderId="2" xfId="2" applyFill="1" applyBorder="1" applyAlignment="1">
      <alignment horizontal="center" vertical="center" wrapText="1"/>
    </xf>
    <xf numFmtId="0" fontId="4" fillId="3" borderId="3" xfId="2" applyFill="1" applyBorder="1" applyAlignment="1">
      <alignment horizontal="center" vertical="center" wrapText="1"/>
    </xf>
    <xf numFmtId="0" fontId="4" fillId="3" borderId="4" xfId="2" applyFill="1" applyBorder="1" applyAlignment="1">
      <alignment horizontal="center" vertical="center" wrapText="1"/>
    </xf>
    <xf numFmtId="0" fontId="4" fillId="2" borderId="7" xfId="2" applyFill="1" applyBorder="1" applyAlignment="1">
      <alignment horizontal="center"/>
    </xf>
    <xf numFmtId="0" fontId="4" fillId="2" borderId="14" xfId="2" applyFill="1" applyBorder="1" applyAlignment="1">
      <alignment horizontal="center"/>
    </xf>
    <xf numFmtId="0" fontId="4" fillId="2" borderId="3" xfId="2" applyFill="1" applyBorder="1" applyAlignment="1">
      <alignment horizontal="center"/>
    </xf>
    <xf numFmtId="0" fontId="4" fillId="2" borderId="4" xfId="2" applyFill="1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4" fillId="0" borderId="1" xfId="2" applyBorder="1" applyAlignment="1" applyProtection="1">
      <alignment horizontal="center"/>
      <protection locked="0"/>
    </xf>
    <xf numFmtId="0" fontId="7" fillId="0" borderId="1" xfId="2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4" fillId="0" borderId="0" xfId="2" applyBorder="1" applyAlignment="1">
      <alignment horizontal="center"/>
    </xf>
    <xf numFmtId="0" fontId="4" fillId="0" borderId="13" xfId="2" applyBorder="1" applyAlignment="1">
      <alignment horizontal="center"/>
    </xf>
    <xf numFmtId="0" fontId="7" fillId="0" borderId="1" xfId="3" applyFont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64" fontId="12" fillId="0" borderId="1" xfId="3" applyNumberFormat="1" applyFont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>
      <alignment horizontal="center" vertical="center" wrapText="1"/>
    </xf>
  </cellXfs>
  <cellStyles count="5">
    <cellStyle name="Normal" xfId="0" builtinId="0"/>
    <cellStyle name="Normal 2 2" xfId="3" xr:uid="{00000000-0005-0000-0000-000001000000}"/>
    <cellStyle name="Normal 3" xfId="2" xr:uid="{00000000-0005-0000-0000-000002000000}"/>
    <cellStyle name="Porcentaje" xfId="1" builtinId="5"/>
    <cellStyle name="Porcentaje 2" xfId="4" xr:uid="{00000000-0005-0000-0000-000004000000}"/>
  </cellStyles>
  <dxfs count="9">
    <dxf>
      <fill>
        <patternFill>
          <bgColor rgb="FFFFFF29"/>
        </patternFill>
      </fill>
    </dxf>
    <dxf>
      <fill>
        <patternFill>
          <bgColor rgb="FF78B832"/>
        </patternFill>
      </fill>
    </dxf>
    <dxf>
      <fill>
        <patternFill>
          <bgColor rgb="FFFF4747"/>
        </patternFill>
      </fill>
    </dxf>
    <dxf>
      <fill>
        <patternFill>
          <bgColor rgb="FFFFFF29"/>
        </patternFill>
      </fill>
    </dxf>
    <dxf>
      <fill>
        <patternFill>
          <bgColor rgb="FF78B832"/>
        </patternFill>
      </fill>
    </dxf>
    <dxf>
      <fill>
        <patternFill>
          <bgColor rgb="FFFF4747"/>
        </patternFill>
      </fill>
    </dxf>
    <dxf>
      <fill>
        <patternFill>
          <bgColor rgb="FFFFFF29"/>
        </patternFill>
      </fill>
    </dxf>
    <dxf>
      <fill>
        <patternFill>
          <bgColor rgb="FF78B832"/>
        </patternFill>
      </fill>
    </dxf>
    <dxf>
      <fill>
        <patternFill>
          <bgColor rgb="FFFF47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207281</xdr:colOff>
      <xdr:row>1</xdr:row>
      <xdr:rowOff>75292</xdr:rowOff>
    </xdr:from>
    <xdr:to>
      <xdr:col>2</xdr:col>
      <xdr:colOff>1535330</xdr:colOff>
      <xdr:row>3</xdr:row>
      <xdr:rowOff>276506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EABB0E-43AA-4895-811E-DB2E7B94D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495" y="265792"/>
          <a:ext cx="1328049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AF35"/>
  <sheetViews>
    <sheetView showGridLines="0" tabSelected="1" view="pageBreakPreview" zoomScale="70" zoomScaleNormal="50" zoomScaleSheetLayoutView="70" workbookViewId="0">
      <selection activeCell="D2" sqref="D2:X2"/>
    </sheetView>
  </sheetViews>
  <sheetFormatPr baseColWidth="10" defaultColWidth="11.44140625" defaultRowHeight="14.4" x14ac:dyDescent="0.3"/>
  <cols>
    <col min="1" max="1" width="4" style="1" customWidth="1"/>
    <col min="2" max="2" width="13.44140625" style="1" customWidth="1"/>
    <col min="3" max="3" width="44.5546875" style="1" customWidth="1"/>
    <col min="4" max="4" width="17.44140625" style="1" customWidth="1"/>
    <col min="5" max="5" width="15.109375" style="1" hidden="1" customWidth="1"/>
    <col min="6" max="6" width="13.6640625" style="1" customWidth="1"/>
    <col min="7" max="7" width="14.109375" style="1" hidden="1" customWidth="1"/>
    <col min="8" max="8" width="13" style="1" customWidth="1"/>
    <col min="9" max="9" width="14.109375" style="1" hidden="1" customWidth="1"/>
    <col min="10" max="10" width="12.88671875" style="1" customWidth="1"/>
    <col min="11" max="11" width="14.6640625" style="1" hidden="1" customWidth="1"/>
    <col min="12" max="12" width="13.109375" style="1" customWidth="1"/>
    <col min="13" max="13" width="14.44140625" style="1" hidden="1" customWidth="1"/>
    <col min="14" max="14" width="15.109375" style="1" customWidth="1"/>
    <col min="15" max="15" width="14" style="1" hidden="1" customWidth="1"/>
    <col min="16" max="16" width="19" style="1" hidden="1" customWidth="1"/>
    <col min="17" max="17" width="14.44140625" style="1" customWidth="1"/>
    <col min="18" max="22" width="11.44140625" style="1"/>
    <col min="23" max="23" width="17.88671875" style="1" customWidth="1"/>
    <col min="24" max="24" width="26.33203125" style="1" customWidth="1"/>
    <col min="25" max="25" width="3.44140625" style="1" customWidth="1"/>
    <col min="26" max="26" width="11.44140625" style="1"/>
    <col min="27" max="28" width="11.44140625" style="1" customWidth="1"/>
    <col min="29" max="29" width="11.44140625" customWidth="1"/>
    <col min="30" max="30" width="11.44140625" style="1" customWidth="1"/>
    <col min="31" max="16384" width="11.44140625" style="1"/>
  </cols>
  <sheetData>
    <row r="1" spans="2:32" x14ac:dyDescent="0.3">
      <c r="Y1"/>
      <c r="Z1"/>
      <c r="AA1"/>
      <c r="AB1"/>
      <c r="AD1"/>
      <c r="AE1"/>
      <c r="AF1"/>
    </row>
    <row r="2" spans="2:32" ht="28.5" customHeight="1" x14ac:dyDescent="0.3">
      <c r="B2" s="106"/>
      <c r="C2" s="107"/>
      <c r="D2" s="109" t="s">
        <v>4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/>
      <c r="Z2"/>
      <c r="AA2"/>
      <c r="AB2"/>
      <c r="AD2"/>
      <c r="AE2"/>
      <c r="AF2"/>
    </row>
    <row r="3" spans="2:32" ht="28.5" customHeight="1" x14ac:dyDescent="0.3">
      <c r="B3" s="106"/>
      <c r="C3" s="107"/>
      <c r="D3" s="110" t="s">
        <v>2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/>
      <c r="Z3"/>
      <c r="AA3"/>
      <c r="AB3"/>
      <c r="AD3"/>
      <c r="AE3"/>
      <c r="AF3"/>
    </row>
    <row r="4" spans="2:32" ht="28.5" customHeight="1" x14ac:dyDescent="0.3">
      <c r="B4" s="106"/>
      <c r="C4" s="107"/>
      <c r="D4" s="108" t="s">
        <v>0</v>
      </c>
      <c r="E4" s="108"/>
      <c r="F4" s="108"/>
      <c r="G4" s="31"/>
      <c r="H4" s="111" t="s">
        <v>1</v>
      </c>
      <c r="I4" s="111"/>
      <c r="J4" s="111"/>
      <c r="K4" s="111"/>
      <c r="L4" s="111"/>
      <c r="M4" s="31"/>
      <c r="N4" s="108" t="s">
        <v>3</v>
      </c>
      <c r="O4" s="108"/>
      <c r="P4" s="108"/>
      <c r="Q4" s="108"/>
      <c r="R4" s="108"/>
      <c r="S4" s="112">
        <v>7</v>
      </c>
      <c r="T4" s="112"/>
      <c r="U4" s="112"/>
      <c r="V4" s="113" t="s">
        <v>5</v>
      </c>
      <c r="W4" s="113"/>
      <c r="X4" s="30">
        <v>44228</v>
      </c>
      <c r="Y4"/>
      <c r="Z4"/>
      <c r="AA4"/>
      <c r="AB4"/>
      <c r="AD4"/>
      <c r="AE4"/>
      <c r="AF4"/>
    </row>
    <row r="5" spans="2:32" ht="7.5" customHeight="1" x14ac:dyDescent="0.3"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7"/>
      <c r="Y5"/>
      <c r="Z5"/>
      <c r="AA5"/>
      <c r="AB5"/>
      <c r="AD5"/>
      <c r="AE5"/>
      <c r="AF5"/>
    </row>
    <row r="6" spans="2:32" ht="29.25" customHeight="1" x14ac:dyDescent="0.3">
      <c r="B6" s="98" t="s">
        <v>6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/>
      <c r="Z6"/>
      <c r="AA6"/>
      <c r="AB6"/>
      <c r="AD6"/>
      <c r="AE6"/>
      <c r="AF6"/>
    </row>
    <row r="7" spans="2:32" ht="29.25" customHeight="1" x14ac:dyDescent="0.3">
      <c r="B7" s="101" t="s">
        <v>7</v>
      </c>
      <c r="C7" s="101"/>
      <c r="D7" s="102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  <c r="Q7" s="101" t="s">
        <v>8</v>
      </c>
      <c r="R7" s="101"/>
      <c r="S7" s="101"/>
      <c r="T7" s="101"/>
      <c r="U7" s="101"/>
      <c r="V7" s="105"/>
      <c r="W7" s="105"/>
      <c r="X7" s="105"/>
      <c r="Y7"/>
      <c r="Z7"/>
      <c r="AA7"/>
      <c r="AB7"/>
      <c r="AD7"/>
      <c r="AE7"/>
      <c r="AF7"/>
    </row>
    <row r="8" spans="2:32" ht="7.5" customHeight="1" x14ac:dyDescent="0.3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3"/>
    </row>
    <row r="9" spans="2:32" ht="23.25" customHeight="1" x14ac:dyDescent="0.3">
      <c r="B9" s="73" t="s">
        <v>9</v>
      </c>
      <c r="C9" s="75" t="s">
        <v>10</v>
      </c>
      <c r="D9" s="78" t="s">
        <v>11</v>
      </c>
      <c r="E9" s="78"/>
      <c r="F9" s="78"/>
      <c r="G9" s="78"/>
      <c r="H9" s="78"/>
      <c r="I9" s="78"/>
      <c r="J9" s="78"/>
      <c r="K9" s="78"/>
      <c r="L9" s="78"/>
      <c r="M9" s="2"/>
      <c r="N9" s="76" t="s">
        <v>12</v>
      </c>
      <c r="O9" s="3"/>
      <c r="P9" s="3"/>
      <c r="Q9" s="78" t="s">
        <v>13</v>
      </c>
      <c r="R9" s="78"/>
      <c r="S9" s="78"/>
      <c r="T9" s="78"/>
      <c r="U9" s="78"/>
      <c r="V9" s="78"/>
      <c r="W9" s="78"/>
      <c r="X9" s="89" t="s">
        <v>14</v>
      </c>
    </row>
    <row r="10" spans="2:32" ht="65.25" customHeight="1" x14ac:dyDescent="0.3">
      <c r="B10" s="73"/>
      <c r="C10" s="75"/>
      <c r="D10" s="51" t="s">
        <v>15</v>
      </c>
      <c r="E10" s="51"/>
      <c r="F10" s="51"/>
      <c r="G10" s="4" t="s">
        <v>16</v>
      </c>
      <c r="H10" s="91" t="s">
        <v>17</v>
      </c>
      <c r="I10" s="92"/>
      <c r="J10" s="92"/>
      <c r="K10" s="92"/>
      <c r="L10" s="92"/>
      <c r="M10" s="4" t="s">
        <v>18</v>
      </c>
      <c r="N10" s="77"/>
      <c r="O10" s="5" t="s">
        <v>19</v>
      </c>
      <c r="P10" s="6" t="s">
        <v>20</v>
      </c>
      <c r="Q10" s="91" t="s">
        <v>21</v>
      </c>
      <c r="R10" s="92"/>
      <c r="S10" s="93"/>
      <c r="T10" s="91" t="s">
        <v>22</v>
      </c>
      <c r="U10" s="92"/>
      <c r="V10" s="7" t="s">
        <v>23</v>
      </c>
      <c r="W10" s="8" t="s">
        <v>24</v>
      </c>
      <c r="X10" s="90"/>
    </row>
    <row r="11" spans="2:32" ht="54" customHeight="1" x14ac:dyDescent="0.3">
      <c r="B11" s="9">
        <v>1</v>
      </c>
      <c r="C11" s="10" t="s">
        <v>25</v>
      </c>
      <c r="D11" s="79"/>
      <c r="E11" s="80"/>
      <c r="F11" s="80"/>
      <c r="G11" s="11" t="str">
        <f>IFERROR(D11*3/ P11," ")</f>
        <v xml:space="preserve"> </v>
      </c>
      <c r="H11" s="79"/>
      <c r="I11" s="80"/>
      <c r="J11" s="80"/>
      <c r="K11" s="80"/>
      <c r="L11" s="80"/>
      <c r="M11" s="11">
        <f ca="1">IFERROR(M11*0/ P11," ")</f>
        <v>0</v>
      </c>
      <c r="N11" s="12">
        <f>SUM(D11,H11)</f>
        <v>0</v>
      </c>
      <c r="O11" s="9">
        <f>SUM(D11,H11)</f>
        <v>0</v>
      </c>
      <c r="P11" s="13">
        <f>O11*3</f>
        <v>0</v>
      </c>
      <c r="Q11" s="81" t="str">
        <f>IFERROR(D11/N11," ")</f>
        <v xml:space="preserve"> </v>
      </c>
      <c r="R11" s="82"/>
      <c r="S11" s="83"/>
      <c r="T11" s="81" t="str">
        <f>IFERROR(H11/N11," ")</f>
        <v xml:space="preserve"> </v>
      </c>
      <c r="U11" s="82"/>
      <c r="V11" s="14">
        <f>SUM(Q11:U11)</f>
        <v>0</v>
      </c>
      <c r="W11" s="15">
        <f>IFERROR(SUM(D11)/O11,0)</f>
        <v>0</v>
      </c>
      <c r="X11" s="16"/>
    </row>
    <row r="12" spans="2:32" ht="109.5" customHeight="1" x14ac:dyDescent="0.3">
      <c r="B12" s="9">
        <v>2</v>
      </c>
      <c r="C12" s="32" t="s">
        <v>64</v>
      </c>
      <c r="D12" s="84"/>
      <c r="E12" s="80"/>
      <c r="F12" s="80"/>
      <c r="G12" s="11" t="str">
        <f>IFERROR(D12*3 / P12," ")</f>
        <v xml:space="preserve"> </v>
      </c>
      <c r="H12" s="79"/>
      <c r="I12" s="80"/>
      <c r="J12" s="80"/>
      <c r="K12" s="80"/>
      <c r="L12" s="80"/>
      <c r="M12" s="11">
        <f ca="1">IFERROR(M12*0/ P12," ")</f>
        <v>0</v>
      </c>
      <c r="N12" s="12">
        <f>SUM(D12,H12)</f>
        <v>0</v>
      </c>
      <c r="O12" s="9">
        <f t="shared" ref="O12:O13" si="0">SUM(D12,H12)</f>
        <v>0</v>
      </c>
      <c r="P12" s="13">
        <f>O12*3</f>
        <v>0</v>
      </c>
      <c r="Q12" s="81" t="str">
        <f>IFERROR(D12/N12," ")</f>
        <v xml:space="preserve"> </v>
      </c>
      <c r="R12" s="82"/>
      <c r="S12" s="83"/>
      <c r="T12" s="81" t="str">
        <f>IFERROR(H12/N12," ")</f>
        <v xml:space="preserve"> </v>
      </c>
      <c r="U12" s="82"/>
      <c r="V12" s="14">
        <f>SUM(Q12:U12)</f>
        <v>0</v>
      </c>
      <c r="W12" s="15">
        <f>IFERROR(SUM(D12)/O12,0)</f>
        <v>0</v>
      </c>
      <c r="X12" s="16"/>
    </row>
    <row r="13" spans="2:32" ht="61.5" customHeight="1" x14ac:dyDescent="0.3">
      <c r="B13" s="9">
        <v>3</v>
      </c>
      <c r="C13" s="10" t="s">
        <v>26</v>
      </c>
      <c r="D13" s="84"/>
      <c r="E13" s="80"/>
      <c r="F13" s="85"/>
      <c r="G13" s="11" t="str">
        <f>IFERROR(D13*3/ P13," ")</f>
        <v xml:space="preserve"> </v>
      </c>
      <c r="H13" s="79"/>
      <c r="I13" s="80"/>
      <c r="J13" s="80"/>
      <c r="K13" s="80"/>
      <c r="L13" s="80"/>
      <c r="M13" s="11">
        <f ca="1">IFERROR(M13*0/ P13," ")</f>
        <v>0</v>
      </c>
      <c r="N13" s="12">
        <f>SUM(D13,H13)</f>
        <v>0</v>
      </c>
      <c r="O13" s="9">
        <f t="shared" si="0"/>
        <v>0</v>
      </c>
      <c r="P13" s="13">
        <f>O13*3</f>
        <v>0</v>
      </c>
      <c r="Q13" s="86" t="str">
        <f>IFERROR(D13/N13," ")</f>
        <v xml:space="preserve"> </v>
      </c>
      <c r="R13" s="86"/>
      <c r="S13" s="86"/>
      <c r="T13" s="87" t="str">
        <f>IFERROR(H13/N13," ")</f>
        <v xml:space="preserve"> </v>
      </c>
      <c r="U13" s="88"/>
      <c r="V13" s="17">
        <f>SUM(Q13:U13)</f>
        <v>0</v>
      </c>
      <c r="W13" s="15">
        <f>IFERROR(SUM(D13)/O13,0)</f>
        <v>0</v>
      </c>
      <c r="X13" s="16"/>
    </row>
    <row r="14" spans="2:32" ht="23.25" customHeight="1" x14ac:dyDescent="0.3">
      <c r="B14" s="72" t="s">
        <v>9</v>
      </c>
      <c r="C14" s="74" t="s">
        <v>10</v>
      </c>
      <c r="D14" s="49" t="s">
        <v>11</v>
      </c>
      <c r="E14" s="49"/>
      <c r="F14" s="49"/>
      <c r="G14" s="49"/>
      <c r="H14" s="49"/>
      <c r="I14" s="49"/>
      <c r="J14" s="49"/>
      <c r="K14" s="49"/>
      <c r="L14" s="49"/>
      <c r="M14" s="18"/>
      <c r="N14" s="76" t="s">
        <v>12</v>
      </c>
      <c r="O14" s="19"/>
      <c r="P14" s="19"/>
      <c r="Q14" s="78" t="s">
        <v>13</v>
      </c>
      <c r="R14" s="78"/>
      <c r="S14" s="78"/>
      <c r="T14" s="78"/>
      <c r="U14" s="78"/>
      <c r="V14" s="78"/>
      <c r="W14" s="78"/>
      <c r="X14" s="39" t="s">
        <v>14</v>
      </c>
    </row>
    <row r="15" spans="2:32" ht="65.25" customHeight="1" x14ac:dyDescent="0.3">
      <c r="B15" s="73"/>
      <c r="C15" s="75"/>
      <c r="D15" s="20" t="s">
        <v>27</v>
      </c>
      <c r="E15" s="4" t="s">
        <v>28</v>
      </c>
      <c r="F15" s="7" t="s">
        <v>29</v>
      </c>
      <c r="G15" s="4" t="s">
        <v>30</v>
      </c>
      <c r="H15" s="7" t="s">
        <v>31</v>
      </c>
      <c r="I15" s="4" t="s">
        <v>32</v>
      </c>
      <c r="J15" s="7" t="s">
        <v>33</v>
      </c>
      <c r="K15" s="4" t="s">
        <v>34</v>
      </c>
      <c r="L15" s="3" t="s">
        <v>35</v>
      </c>
      <c r="M15" s="4" t="s">
        <v>36</v>
      </c>
      <c r="N15" s="77"/>
      <c r="O15" s="5" t="s">
        <v>19</v>
      </c>
      <c r="P15" s="6" t="s">
        <v>20</v>
      </c>
      <c r="Q15" s="7" t="s">
        <v>37</v>
      </c>
      <c r="R15" s="7" t="s">
        <v>38</v>
      </c>
      <c r="S15" s="7" t="s">
        <v>39</v>
      </c>
      <c r="T15" s="7" t="s">
        <v>40</v>
      </c>
      <c r="U15" s="3" t="s">
        <v>41</v>
      </c>
      <c r="V15" s="7" t="s">
        <v>42</v>
      </c>
      <c r="W15" s="8" t="s">
        <v>24</v>
      </c>
      <c r="X15" s="40"/>
    </row>
    <row r="16" spans="2:32" s="22" customFormat="1" ht="57.75" customHeight="1" x14ac:dyDescent="0.3">
      <c r="B16" s="9">
        <v>4</v>
      </c>
      <c r="C16" s="10" t="s">
        <v>43</v>
      </c>
      <c r="D16" s="21"/>
      <c r="E16" s="11" t="str">
        <f>IFERROR(D16*3 / P16," ")</f>
        <v xml:space="preserve"> </v>
      </c>
      <c r="F16" s="21"/>
      <c r="G16" s="11" t="str">
        <f>IFERROR(F16*2 / P16," ")</f>
        <v xml:space="preserve"> </v>
      </c>
      <c r="H16" s="21"/>
      <c r="I16" s="11" t="str">
        <f>IFERROR(H16*1/ P16," ")</f>
        <v xml:space="preserve"> </v>
      </c>
      <c r="J16" s="21"/>
      <c r="K16" s="11" t="str">
        <f>IFERROR(J16*0/ P16," ")</f>
        <v xml:space="preserve"> </v>
      </c>
      <c r="L16" s="21"/>
      <c r="M16" s="9"/>
      <c r="N16" s="12">
        <f>SUM(D16,F16,H16,J16,L16)</f>
        <v>0</v>
      </c>
      <c r="O16" s="9">
        <f t="shared" ref="O16:O27" si="1">SUM(D16,F16,H16,J16)</f>
        <v>0</v>
      </c>
      <c r="P16" s="9">
        <f>O16*3</f>
        <v>0</v>
      </c>
      <c r="Q16" s="14" t="str">
        <f t="shared" ref="Q16:Q27" si="2">IFERROR(D16/N16," ")</f>
        <v xml:space="preserve"> </v>
      </c>
      <c r="R16" s="14" t="str">
        <f t="shared" ref="R16:R27" si="3">IFERROR(F16/N16," ")</f>
        <v xml:space="preserve"> </v>
      </c>
      <c r="S16" s="14" t="str">
        <f t="shared" ref="S16:S27" si="4">IFERROR(H16/N16," ")</f>
        <v xml:space="preserve"> </v>
      </c>
      <c r="T16" s="14" t="str">
        <f t="shared" ref="T16:T27" si="5">IFERROR(J16/N16," ")</f>
        <v xml:space="preserve"> </v>
      </c>
      <c r="U16" s="14" t="str">
        <f t="shared" ref="U16:U27" si="6">IFERROR(L16/N16," ")</f>
        <v xml:space="preserve"> </v>
      </c>
      <c r="V16" s="14">
        <f t="shared" ref="V16:V27" si="7">SUM(Q16:U16)</f>
        <v>0</v>
      </c>
      <c r="W16" s="15">
        <f>IFERROR(SUM(E16,G16,I16,K16)," ")</f>
        <v>0</v>
      </c>
      <c r="X16" s="16"/>
      <c r="Z16" s="23"/>
      <c r="AC16"/>
    </row>
    <row r="17" spans="2:29" s="22" customFormat="1" ht="35.25" customHeight="1" x14ac:dyDescent="0.3">
      <c r="B17" s="9">
        <f>B16+1</f>
        <v>5</v>
      </c>
      <c r="C17" s="10" t="s">
        <v>44</v>
      </c>
      <c r="D17" s="24"/>
      <c r="E17" s="11" t="str">
        <f t="shared" ref="E17:E27" si="8">IFERROR(D17*3 / P17," ")</f>
        <v xml:space="preserve"> </v>
      </c>
      <c r="F17" s="24"/>
      <c r="G17" s="11" t="str">
        <f t="shared" ref="G17:G27" si="9">IFERROR(F17*2 / P17," ")</f>
        <v xml:space="preserve"> </v>
      </c>
      <c r="H17" s="24"/>
      <c r="I17" s="11" t="str">
        <f t="shared" ref="I17:I27" si="10">IFERROR(H17*1/ P17," ")</f>
        <v xml:space="preserve"> </v>
      </c>
      <c r="J17" s="24"/>
      <c r="K17" s="11" t="str">
        <f t="shared" ref="K17:K27" si="11">IFERROR(J17*0/ P17," ")</f>
        <v xml:space="preserve"> </v>
      </c>
      <c r="L17" s="24"/>
      <c r="M17" s="9"/>
      <c r="N17" s="12">
        <f t="shared" ref="N17:N27" si="12">SUM(D17,F17,H17,J17,L17)</f>
        <v>0</v>
      </c>
      <c r="O17" s="9">
        <f t="shared" si="1"/>
        <v>0</v>
      </c>
      <c r="P17" s="9">
        <f t="shared" ref="P17:P27" si="13">O17*3</f>
        <v>0</v>
      </c>
      <c r="Q17" s="14" t="str">
        <f t="shared" si="2"/>
        <v xml:space="preserve"> </v>
      </c>
      <c r="R17" s="14" t="str">
        <f t="shared" si="3"/>
        <v xml:space="preserve"> </v>
      </c>
      <c r="S17" s="14" t="str">
        <f t="shared" si="4"/>
        <v xml:space="preserve"> </v>
      </c>
      <c r="T17" s="14" t="str">
        <f t="shared" si="5"/>
        <v xml:space="preserve"> </v>
      </c>
      <c r="U17" s="14" t="str">
        <f t="shared" si="6"/>
        <v xml:space="preserve"> </v>
      </c>
      <c r="V17" s="14">
        <f t="shared" si="7"/>
        <v>0</v>
      </c>
      <c r="W17" s="15">
        <f t="shared" ref="W17:W27" si="14">IFERROR(SUM(E17,G17,I17,K17)," ")</f>
        <v>0</v>
      </c>
      <c r="X17" s="16"/>
      <c r="Z17" s="23"/>
      <c r="AC17"/>
    </row>
    <row r="18" spans="2:29" ht="35.25" customHeight="1" x14ac:dyDescent="0.3">
      <c r="B18" s="9">
        <f t="shared" ref="B18:B27" si="15">B17+1</f>
        <v>6</v>
      </c>
      <c r="C18" s="25" t="s">
        <v>45</v>
      </c>
      <c r="D18" s="24"/>
      <c r="E18" s="11" t="str">
        <f t="shared" si="8"/>
        <v xml:space="preserve"> </v>
      </c>
      <c r="F18" s="24"/>
      <c r="G18" s="11" t="str">
        <f t="shared" si="9"/>
        <v xml:space="preserve"> </v>
      </c>
      <c r="H18" s="24"/>
      <c r="I18" s="11" t="str">
        <f t="shared" si="10"/>
        <v xml:space="preserve"> </v>
      </c>
      <c r="J18" s="24"/>
      <c r="K18" s="11" t="str">
        <f t="shared" si="11"/>
        <v xml:space="preserve"> </v>
      </c>
      <c r="L18" s="24"/>
      <c r="M18" s="9"/>
      <c r="N18" s="12">
        <f t="shared" si="12"/>
        <v>0</v>
      </c>
      <c r="O18" s="9">
        <f t="shared" si="1"/>
        <v>0</v>
      </c>
      <c r="P18" s="9">
        <f t="shared" si="13"/>
        <v>0</v>
      </c>
      <c r="Q18" s="14" t="str">
        <f t="shared" si="2"/>
        <v xml:space="preserve"> </v>
      </c>
      <c r="R18" s="14" t="str">
        <f t="shared" si="3"/>
        <v xml:space="preserve"> </v>
      </c>
      <c r="S18" s="14" t="str">
        <f t="shared" si="4"/>
        <v xml:space="preserve"> </v>
      </c>
      <c r="T18" s="14" t="str">
        <f t="shared" si="5"/>
        <v xml:space="preserve"> </v>
      </c>
      <c r="U18" s="14" t="str">
        <f t="shared" si="6"/>
        <v xml:space="preserve"> </v>
      </c>
      <c r="V18" s="14">
        <f t="shared" si="7"/>
        <v>0</v>
      </c>
      <c r="W18" s="15">
        <f t="shared" si="14"/>
        <v>0</v>
      </c>
      <c r="X18" s="16"/>
      <c r="Z18" s="26"/>
    </row>
    <row r="19" spans="2:29" ht="35.25" customHeight="1" x14ac:dyDescent="0.3">
      <c r="B19" s="9">
        <f t="shared" si="15"/>
        <v>7</v>
      </c>
      <c r="C19" s="25" t="s">
        <v>46</v>
      </c>
      <c r="D19" s="24"/>
      <c r="E19" s="11" t="str">
        <f t="shared" si="8"/>
        <v xml:space="preserve"> </v>
      </c>
      <c r="F19" s="24"/>
      <c r="G19" s="11" t="str">
        <f t="shared" si="9"/>
        <v xml:space="preserve"> </v>
      </c>
      <c r="H19" s="24"/>
      <c r="I19" s="11" t="str">
        <f t="shared" si="10"/>
        <v xml:space="preserve"> </v>
      </c>
      <c r="J19" s="24"/>
      <c r="K19" s="11" t="str">
        <f t="shared" si="11"/>
        <v xml:space="preserve"> </v>
      </c>
      <c r="L19" s="24"/>
      <c r="M19" s="9"/>
      <c r="N19" s="12">
        <f t="shared" si="12"/>
        <v>0</v>
      </c>
      <c r="O19" s="9">
        <f t="shared" si="1"/>
        <v>0</v>
      </c>
      <c r="P19" s="9">
        <f t="shared" si="13"/>
        <v>0</v>
      </c>
      <c r="Q19" s="14" t="str">
        <f t="shared" si="2"/>
        <v xml:space="preserve"> </v>
      </c>
      <c r="R19" s="14" t="str">
        <f t="shared" si="3"/>
        <v xml:space="preserve"> </v>
      </c>
      <c r="S19" s="14" t="str">
        <f t="shared" si="4"/>
        <v xml:space="preserve"> </v>
      </c>
      <c r="T19" s="14" t="str">
        <f t="shared" si="5"/>
        <v xml:space="preserve"> </v>
      </c>
      <c r="U19" s="14" t="str">
        <f t="shared" si="6"/>
        <v xml:space="preserve"> </v>
      </c>
      <c r="V19" s="14">
        <f t="shared" si="7"/>
        <v>0</v>
      </c>
      <c r="W19" s="15">
        <f t="shared" si="14"/>
        <v>0</v>
      </c>
      <c r="X19" s="16"/>
      <c r="Z19" s="26"/>
    </row>
    <row r="20" spans="2:29" ht="35.25" customHeight="1" x14ac:dyDescent="0.3">
      <c r="B20" s="9">
        <f t="shared" si="15"/>
        <v>8</v>
      </c>
      <c r="C20" s="25" t="s">
        <v>47</v>
      </c>
      <c r="D20" s="24"/>
      <c r="E20" s="11" t="str">
        <f t="shared" si="8"/>
        <v xml:space="preserve"> </v>
      </c>
      <c r="F20" s="24"/>
      <c r="G20" s="11" t="str">
        <f t="shared" si="9"/>
        <v xml:space="preserve"> </v>
      </c>
      <c r="H20" s="24"/>
      <c r="I20" s="11" t="str">
        <f t="shared" si="10"/>
        <v xml:space="preserve"> </v>
      </c>
      <c r="J20" s="24"/>
      <c r="K20" s="11" t="str">
        <f t="shared" si="11"/>
        <v xml:space="preserve"> </v>
      </c>
      <c r="L20" s="24"/>
      <c r="M20" s="9"/>
      <c r="N20" s="12">
        <f t="shared" si="12"/>
        <v>0</v>
      </c>
      <c r="O20" s="9">
        <f t="shared" si="1"/>
        <v>0</v>
      </c>
      <c r="P20" s="9">
        <f t="shared" si="13"/>
        <v>0</v>
      </c>
      <c r="Q20" s="14" t="str">
        <f t="shared" si="2"/>
        <v xml:space="preserve"> </v>
      </c>
      <c r="R20" s="14" t="str">
        <f t="shared" si="3"/>
        <v xml:space="preserve"> </v>
      </c>
      <c r="S20" s="14" t="str">
        <f t="shared" si="4"/>
        <v xml:space="preserve"> </v>
      </c>
      <c r="T20" s="14" t="str">
        <f t="shared" si="5"/>
        <v xml:space="preserve"> </v>
      </c>
      <c r="U20" s="14" t="str">
        <f t="shared" si="6"/>
        <v xml:space="preserve"> </v>
      </c>
      <c r="V20" s="14">
        <f t="shared" si="7"/>
        <v>0</v>
      </c>
      <c r="W20" s="15">
        <f t="shared" si="14"/>
        <v>0</v>
      </c>
      <c r="X20" s="16"/>
      <c r="Z20" s="26"/>
    </row>
    <row r="21" spans="2:29" ht="35.25" customHeight="1" x14ac:dyDescent="0.3">
      <c r="B21" s="9">
        <f t="shared" si="15"/>
        <v>9</v>
      </c>
      <c r="C21" s="25" t="s">
        <v>48</v>
      </c>
      <c r="D21" s="24"/>
      <c r="E21" s="11" t="str">
        <f t="shared" si="8"/>
        <v xml:space="preserve"> </v>
      </c>
      <c r="F21" s="24"/>
      <c r="G21" s="11" t="str">
        <f t="shared" si="9"/>
        <v xml:space="preserve"> </v>
      </c>
      <c r="H21" s="24"/>
      <c r="I21" s="11" t="str">
        <f t="shared" si="10"/>
        <v xml:space="preserve"> </v>
      </c>
      <c r="J21" s="24"/>
      <c r="K21" s="11" t="str">
        <f t="shared" si="11"/>
        <v xml:space="preserve"> </v>
      </c>
      <c r="L21" s="24"/>
      <c r="M21" s="9"/>
      <c r="N21" s="12">
        <f t="shared" si="12"/>
        <v>0</v>
      </c>
      <c r="O21" s="9">
        <f t="shared" si="1"/>
        <v>0</v>
      </c>
      <c r="P21" s="9">
        <f t="shared" si="13"/>
        <v>0</v>
      </c>
      <c r="Q21" s="14" t="str">
        <f t="shared" si="2"/>
        <v xml:space="preserve"> </v>
      </c>
      <c r="R21" s="14" t="str">
        <f t="shared" si="3"/>
        <v xml:space="preserve"> </v>
      </c>
      <c r="S21" s="14" t="str">
        <f t="shared" si="4"/>
        <v xml:space="preserve"> </v>
      </c>
      <c r="T21" s="14" t="str">
        <f t="shared" si="5"/>
        <v xml:space="preserve"> </v>
      </c>
      <c r="U21" s="14" t="str">
        <f t="shared" si="6"/>
        <v xml:space="preserve"> </v>
      </c>
      <c r="V21" s="14">
        <f t="shared" si="7"/>
        <v>0</v>
      </c>
      <c r="W21" s="15">
        <f t="shared" si="14"/>
        <v>0</v>
      </c>
      <c r="X21" s="16"/>
      <c r="Z21" s="26"/>
    </row>
    <row r="22" spans="2:29" ht="35.25" customHeight="1" x14ac:dyDescent="0.3">
      <c r="B22" s="9">
        <f t="shared" si="15"/>
        <v>10</v>
      </c>
      <c r="C22" s="25" t="s">
        <v>49</v>
      </c>
      <c r="D22" s="24"/>
      <c r="E22" s="11" t="str">
        <f t="shared" si="8"/>
        <v xml:space="preserve"> </v>
      </c>
      <c r="F22" s="24"/>
      <c r="G22" s="11" t="str">
        <f t="shared" si="9"/>
        <v xml:space="preserve"> </v>
      </c>
      <c r="H22" s="24"/>
      <c r="I22" s="11" t="str">
        <f t="shared" si="10"/>
        <v xml:space="preserve"> </v>
      </c>
      <c r="J22" s="24"/>
      <c r="K22" s="11" t="str">
        <f t="shared" si="11"/>
        <v xml:space="preserve"> </v>
      </c>
      <c r="L22" s="24"/>
      <c r="M22" s="9"/>
      <c r="N22" s="12">
        <f t="shared" si="12"/>
        <v>0</v>
      </c>
      <c r="O22" s="9">
        <f t="shared" si="1"/>
        <v>0</v>
      </c>
      <c r="P22" s="9">
        <f t="shared" si="13"/>
        <v>0</v>
      </c>
      <c r="Q22" s="14" t="str">
        <f t="shared" si="2"/>
        <v xml:space="preserve"> </v>
      </c>
      <c r="R22" s="14" t="str">
        <f t="shared" si="3"/>
        <v xml:space="preserve"> </v>
      </c>
      <c r="S22" s="14" t="str">
        <f t="shared" si="4"/>
        <v xml:space="preserve"> </v>
      </c>
      <c r="T22" s="14" t="str">
        <f t="shared" si="5"/>
        <v xml:space="preserve"> </v>
      </c>
      <c r="U22" s="14" t="str">
        <f t="shared" si="6"/>
        <v xml:space="preserve"> </v>
      </c>
      <c r="V22" s="14">
        <f t="shared" si="7"/>
        <v>0</v>
      </c>
      <c r="W22" s="15">
        <f t="shared" si="14"/>
        <v>0</v>
      </c>
      <c r="X22" s="16"/>
      <c r="Z22" s="26"/>
    </row>
    <row r="23" spans="2:29" ht="35.25" customHeight="1" x14ac:dyDescent="0.3">
      <c r="B23" s="9">
        <f t="shared" si="15"/>
        <v>11</v>
      </c>
      <c r="C23" s="10" t="s">
        <v>50</v>
      </c>
      <c r="D23" s="24"/>
      <c r="E23" s="11" t="str">
        <f t="shared" si="8"/>
        <v xml:space="preserve"> </v>
      </c>
      <c r="F23" s="24"/>
      <c r="G23" s="11" t="str">
        <f t="shared" si="9"/>
        <v xml:space="preserve"> </v>
      </c>
      <c r="H23" s="24"/>
      <c r="I23" s="11" t="str">
        <f t="shared" si="10"/>
        <v xml:space="preserve"> </v>
      </c>
      <c r="J23" s="24"/>
      <c r="K23" s="11" t="str">
        <f t="shared" si="11"/>
        <v xml:space="preserve"> </v>
      </c>
      <c r="L23" s="24"/>
      <c r="M23" s="9"/>
      <c r="N23" s="12">
        <f t="shared" si="12"/>
        <v>0</v>
      </c>
      <c r="O23" s="9">
        <f t="shared" si="1"/>
        <v>0</v>
      </c>
      <c r="P23" s="9">
        <f t="shared" si="13"/>
        <v>0</v>
      </c>
      <c r="Q23" s="14" t="str">
        <f t="shared" si="2"/>
        <v xml:space="preserve"> </v>
      </c>
      <c r="R23" s="14" t="str">
        <f t="shared" si="3"/>
        <v xml:space="preserve"> </v>
      </c>
      <c r="S23" s="14" t="str">
        <f t="shared" si="4"/>
        <v xml:space="preserve"> </v>
      </c>
      <c r="T23" s="14" t="str">
        <f t="shared" si="5"/>
        <v xml:space="preserve"> </v>
      </c>
      <c r="U23" s="14" t="str">
        <f t="shared" si="6"/>
        <v xml:space="preserve"> </v>
      </c>
      <c r="V23" s="14">
        <f t="shared" si="7"/>
        <v>0</v>
      </c>
      <c r="W23" s="15">
        <f t="shared" si="14"/>
        <v>0</v>
      </c>
      <c r="X23" s="16"/>
      <c r="Z23" s="26"/>
    </row>
    <row r="24" spans="2:29" ht="35.25" customHeight="1" x14ac:dyDescent="0.3">
      <c r="B24" s="9">
        <f t="shared" si="15"/>
        <v>12</v>
      </c>
      <c r="C24" s="10" t="s">
        <v>51</v>
      </c>
      <c r="D24" s="24"/>
      <c r="E24" s="11" t="str">
        <f t="shared" si="8"/>
        <v xml:space="preserve"> </v>
      </c>
      <c r="F24" s="24"/>
      <c r="G24" s="11" t="str">
        <f t="shared" si="9"/>
        <v xml:space="preserve"> </v>
      </c>
      <c r="H24" s="24"/>
      <c r="I24" s="11" t="str">
        <f t="shared" si="10"/>
        <v xml:space="preserve"> </v>
      </c>
      <c r="J24" s="24"/>
      <c r="K24" s="11" t="str">
        <f t="shared" si="11"/>
        <v xml:space="preserve"> </v>
      </c>
      <c r="L24" s="24"/>
      <c r="M24" s="9"/>
      <c r="N24" s="12">
        <f t="shared" si="12"/>
        <v>0</v>
      </c>
      <c r="O24" s="9">
        <f t="shared" si="1"/>
        <v>0</v>
      </c>
      <c r="P24" s="9">
        <f t="shared" si="13"/>
        <v>0</v>
      </c>
      <c r="Q24" s="14" t="str">
        <f t="shared" si="2"/>
        <v xml:space="preserve"> </v>
      </c>
      <c r="R24" s="14" t="str">
        <f t="shared" si="3"/>
        <v xml:space="preserve"> </v>
      </c>
      <c r="S24" s="14" t="str">
        <f t="shared" si="4"/>
        <v xml:space="preserve"> </v>
      </c>
      <c r="T24" s="14" t="str">
        <f t="shared" si="5"/>
        <v xml:space="preserve"> </v>
      </c>
      <c r="U24" s="14" t="str">
        <f t="shared" si="6"/>
        <v xml:space="preserve"> </v>
      </c>
      <c r="V24" s="14">
        <f t="shared" si="7"/>
        <v>0</v>
      </c>
      <c r="W24" s="15">
        <f t="shared" si="14"/>
        <v>0</v>
      </c>
      <c r="X24" s="16"/>
      <c r="Z24" s="26"/>
    </row>
    <row r="25" spans="2:29" ht="35.25" customHeight="1" x14ac:dyDescent="0.3">
      <c r="B25" s="9">
        <f t="shared" si="15"/>
        <v>13</v>
      </c>
      <c r="C25" s="10" t="s">
        <v>52</v>
      </c>
      <c r="D25" s="24"/>
      <c r="E25" s="11" t="str">
        <f t="shared" si="8"/>
        <v xml:space="preserve"> </v>
      </c>
      <c r="F25" s="24"/>
      <c r="G25" s="11" t="str">
        <f t="shared" si="9"/>
        <v xml:space="preserve"> </v>
      </c>
      <c r="H25" s="24"/>
      <c r="I25" s="11" t="str">
        <f t="shared" si="10"/>
        <v xml:space="preserve"> </v>
      </c>
      <c r="J25" s="24"/>
      <c r="K25" s="11" t="str">
        <f t="shared" si="11"/>
        <v xml:space="preserve"> </v>
      </c>
      <c r="L25" s="24"/>
      <c r="M25" s="9"/>
      <c r="N25" s="12">
        <f t="shared" si="12"/>
        <v>0</v>
      </c>
      <c r="O25" s="9">
        <f t="shared" si="1"/>
        <v>0</v>
      </c>
      <c r="P25" s="9">
        <f t="shared" si="13"/>
        <v>0</v>
      </c>
      <c r="Q25" s="14" t="str">
        <f t="shared" si="2"/>
        <v xml:space="preserve"> </v>
      </c>
      <c r="R25" s="14" t="str">
        <f t="shared" si="3"/>
        <v xml:space="preserve"> </v>
      </c>
      <c r="S25" s="14" t="str">
        <f t="shared" si="4"/>
        <v xml:space="preserve"> </v>
      </c>
      <c r="T25" s="14" t="str">
        <f t="shared" si="5"/>
        <v xml:space="preserve"> </v>
      </c>
      <c r="U25" s="14" t="str">
        <f t="shared" si="6"/>
        <v xml:space="preserve"> </v>
      </c>
      <c r="V25" s="14">
        <f t="shared" si="7"/>
        <v>0</v>
      </c>
      <c r="W25" s="15">
        <f t="shared" si="14"/>
        <v>0</v>
      </c>
      <c r="X25" s="16"/>
      <c r="Z25" s="26"/>
    </row>
    <row r="26" spans="2:29" ht="46.5" customHeight="1" x14ac:dyDescent="0.3">
      <c r="B26" s="9">
        <f t="shared" si="15"/>
        <v>14</v>
      </c>
      <c r="C26" s="10" t="s">
        <v>53</v>
      </c>
      <c r="D26" s="24"/>
      <c r="E26" s="11" t="str">
        <f t="shared" si="8"/>
        <v xml:space="preserve"> </v>
      </c>
      <c r="F26" s="24"/>
      <c r="G26" s="11" t="str">
        <f t="shared" si="9"/>
        <v xml:space="preserve"> </v>
      </c>
      <c r="H26" s="24"/>
      <c r="I26" s="11" t="str">
        <f t="shared" si="10"/>
        <v xml:space="preserve"> </v>
      </c>
      <c r="J26" s="24"/>
      <c r="K26" s="11" t="str">
        <f t="shared" si="11"/>
        <v xml:space="preserve"> </v>
      </c>
      <c r="L26" s="24"/>
      <c r="M26" s="9"/>
      <c r="N26" s="12">
        <f t="shared" si="12"/>
        <v>0</v>
      </c>
      <c r="O26" s="9">
        <f t="shared" si="1"/>
        <v>0</v>
      </c>
      <c r="P26" s="9">
        <f t="shared" si="13"/>
        <v>0</v>
      </c>
      <c r="Q26" s="14" t="str">
        <f t="shared" si="2"/>
        <v xml:space="preserve"> </v>
      </c>
      <c r="R26" s="14" t="str">
        <f t="shared" si="3"/>
        <v xml:space="preserve"> </v>
      </c>
      <c r="S26" s="14" t="str">
        <f t="shared" si="4"/>
        <v xml:space="preserve"> </v>
      </c>
      <c r="T26" s="14" t="str">
        <f t="shared" si="5"/>
        <v xml:space="preserve"> </v>
      </c>
      <c r="U26" s="14" t="str">
        <f t="shared" si="6"/>
        <v xml:space="preserve"> </v>
      </c>
      <c r="V26" s="14">
        <f t="shared" si="7"/>
        <v>0</v>
      </c>
      <c r="W26" s="15">
        <f>IFERROR(SUM(E26,G26,I26,K26)," ")</f>
        <v>0</v>
      </c>
      <c r="X26" s="16"/>
      <c r="Z26" s="26"/>
    </row>
    <row r="27" spans="2:29" ht="35.25" customHeight="1" x14ac:dyDescent="0.3">
      <c r="B27" s="9">
        <f t="shared" si="15"/>
        <v>15</v>
      </c>
      <c r="C27" s="10" t="s">
        <v>54</v>
      </c>
      <c r="D27" s="24"/>
      <c r="E27" s="11" t="str">
        <f t="shared" si="8"/>
        <v xml:space="preserve"> </v>
      </c>
      <c r="F27" s="24"/>
      <c r="G27" s="11" t="str">
        <f t="shared" si="9"/>
        <v xml:space="preserve"> </v>
      </c>
      <c r="H27" s="24"/>
      <c r="I27" s="11" t="str">
        <f t="shared" si="10"/>
        <v xml:space="preserve"> </v>
      </c>
      <c r="J27" s="24"/>
      <c r="K27" s="11" t="str">
        <f t="shared" si="11"/>
        <v xml:space="preserve"> </v>
      </c>
      <c r="L27" s="24"/>
      <c r="M27" s="9"/>
      <c r="N27" s="12">
        <f t="shared" si="12"/>
        <v>0</v>
      </c>
      <c r="O27" s="9">
        <f t="shared" si="1"/>
        <v>0</v>
      </c>
      <c r="P27" s="9">
        <f t="shared" si="13"/>
        <v>0</v>
      </c>
      <c r="Q27" s="14" t="str">
        <f t="shared" si="2"/>
        <v xml:space="preserve"> </v>
      </c>
      <c r="R27" s="14" t="str">
        <f t="shared" si="3"/>
        <v xml:space="preserve"> </v>
      </c>
      <c r="S27" s="14" t="str">
        <f t="shared" si="4"/>
        <v xml:space="preserve"> </v>
      </c>
      <c r="T27" s="14" t="str">
        <f t="shared" si="5"/>
        <v xml:space="preserve"> </v>
      </c>
      <c r="U27" s="14" t="str">
        <f t="shared" si="6"/>
        <v xml:space="preserve"> </v>
      </c>
      <c r="V27" s="14">
        <f t="shared" si="7"/>
        <v>0</v>
      </c>
      <c r="W27" s="15">
        <f t="shared" si="14"/>
        <v>0</v>
      </c>
      <c r="X27" s="16"/>
      <c r="Z27" s="26"/>
    </row>
    <row r="28" spans="2:29" ht="9" customHeight="1" x14ac:dyDescent="0.3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3"/>
      <c r="Z28" s="26"/>
    </row>
    <row r="29" spans="2:29" ht="25.5" customHeight="1" x14ac:dyDescent="0.3">
      <c r="B29" s="44" t="s">
        <v>55</v>
      </c>
      <c r="C29" s="47" t="s">
        <v>56</v>
      </c>
      <c r="D29" s="49" t="s">
        <v>11</v>
      </c>
      <c r="E29" s="49"/>
      <c r="F29" s="49"/>
      <c r="G29" s="49"/>
      <c r="H29" s="49"/>
      <c r="I29" s="49"/>
      <c r="J29" s="49"/>
      <c r="K29" s="49"/>
      <c r="L29" s="49"/>
      <c r="M29" s="18"/>
      <c r="N29" s="50" t="s">
        <v>12</v>
      </c>
      <c r="O29" s="52" t="s">
        <v>57</v>
      </c>
      <c r="P29" s="53"/>
      <c r="Q29" s="54"/>
      <c r="R29" s="61" t="s">
        <v>63</v>
      </c>
      <c r="S29" s="62"/>
      <c r="T29" s="62"/>
      <c r="U29" s="62"/>
      <c r="V29" s="62"/>
      <c r="W29" s="62"/>
      <c r="X29" s="63"/>
    </row>
    <row r="30" spans="2:29" ht="48" customHeight="1" x14ac:dyDescent="0.3">
      <c r="B30" s="45"/>
      <c r="C30" s="48"/>
      <c r="D30" s="20" t="s">
        <v>27</v>
      </c>
      <c r="E30" s="4" t="s">
        <v>36</v>
      </c>
      <c r="F30" s="7" t="s">
        <v>29</v>
      </c>
      <c r="G30" s="4" t="s">
        <v>36</v>
      </c>
      <c r="H30" s="7" t="s">
        <v>31</v>
      </c>
      <c r="I30" s="4" t="s">
        <v>36</v>
      </c>
      <c r="J30" s="7" t="s">
        <v>33</v>
      </c>
      <c r="K30" s="4" t="s">
        <v>36</v>
      </c>
      <c r="L30" s="3" t="s">
        <v>35</v>
      </c>
      <c r="M30" s="4" t="s">
        <v>36</v>
      </c>
      <c r="N30" s="51"/>
      <c r="O30" s="55"/>
      <c r="P30" s="56"/>
      <c r="Q30" s="57"/>
      <c r="R30" s="64"/>
      <c r="S30" s="65"/>
      <c r="T30" s="65"/>
      <c r="U30" s="65"/>
      <c r="V30" s="65"/>
      <c r="W30" s="65"/>
      <c r="X30" s="66"/>
    </row>
    <row r="31" spans="2:29" ht="48" customHeight="1" x14ac:dyDescent="0.3">
      <c r="B31" s="45"/>
      <c r="C31" s="27" t="s">
        <v>58</v>
      </c>
      <c r="D31" s="12">
        <f>SUM(D11:F13)+(SUM(D16:D27))</f>
        <v>0</v>
      </c>
      <c r="E31" s="12"/>
      <c r="F31" s="12">
        <f>SUM(F16:F27)</f>
        <v>0</v>
      </c>
      <c r="G31" s="12"/>
      <c r="H31" s="12">
        <f>SUM(H16:H27)</f>
        <v>0</v>
      </c>
      <c r="I31" s="12"/>
      <c r="J31" s="12">
        <f>SUM(H11:L13)+(SUM(J16:J27))</f>
        <v>0</v>
      </c>
      <c r="K31" s="12"/>
      <c r="L31" s="12">
        <f>SUM(L16:L27)</f>
        <v>0</v>
      </c>
      <c r="M31" s="12"/>
      <c r="N31" s="12">
        <f>SUM(N11:N13)+(SUM(N16:N27))</f>
        <v>0</v>
      </c>
      <c r="O31" s="55"/>
      <c r="P31" s="56"/>
      <c r="Q31" s="57"/>
      <c r="R31" s="64"/>
      <c r="S31" s="65"/>
      <c r="T31" s="65"/>
      <c r="U31" s="65"/>
      <c r="V31" s="65"/>
      <c r="W31" s="65"/>
      <c r="X31" s="66"/>
    </row>
    <row r="32" spans="2:29" ht="54" customHeight="1" x14ac:dyDescent="0.3">
      <c r="B32" s="45"/>
      <c r="C32" s="27" t="s">
        <v>59</v>
      </c>
      <c r="D32" s="14" t="str">
        <f>IFERROR(D31/$N$31, "0%")</f>
        <v>0%</v>
      </c>
      <c r="E32" s="28"/>
      <c r="F32" s="28" t="str">
        <f>IFERROR(F31/$N$31, "0%")</f>
        <v>0%</v>
      </c>
      <c r="G32" s="29"/>
      <c r="H32" s="28" t="str">
        <f>IFERROR(H31/$N$31, "0%")</f>
        <v>0%</v>
      </c>
      <c r="I32" s="29"/>
      <c r="J32" s="28" t="str">
        <f>IFERROR(J31/$N$31, "0%")</f>
        <v>0%</v>
      </c>
      <c r="K32" s="17"/>
      <c r="L32" s="28" t="str">
        <f>IFERROR(L31/$N$31, "0%")</f>
        <v>0%</v>
      </c>
      <c r="M32" s="17"/>
      <c r="N32" s="17">
        <v>1</v>
      </c>
      <c r="O32" s="58"/>
      <c r="P32" s="59"/>
      <c r="Q32" s="60"/>
      <c r="R32" s="67"/>
      <c r="S32" s="68"/>
      <c r="T32" s="68"/>
      <c r="U32" s="68"/>
      <c r="V32" s="68"/>
      <c r="W32" s="68"/>
      <c r="X32" s="69"/>
    </row>
    <row r="33" spans="2:24" ht="54" customHeight="1" x14ac:dyDescent="0.3">
      <c r="B33" s="45"/>
      <c r="C33" s="70" t="s">
        <v>60</v>
      </c>
      <c r="D33" s="70"/>
      <c r="E33" s="70"/>
      <c r="F33" s="70"/>
      <c r="G33" s="71" t="str">
        <f>IFERROR(AVERAGEIF(W11:W13:W16:W27,"&lt;&gt;0")," ")</f>
        <v xml:space="preserve"> </v>
      </c>
      <c r="H33" s="71"/>
      <c r="I33" s="71"/>
      <c r="J33" s="71"/>
      <c r="K33" s="71"/>
      <c r="L33" s="71"/>
      <c r="M33" s="71"/>
      <c r="N33" s="71"/>
      <c r="O33" s="33" t="s">
        <v>61</v>
      </c>
      <c r="P33" s="34"/>
      <c r="Q33" s="34"/>
      <c r="R33" s="34"/>
      <c r="S33" s="34"/>
      <c r="T33" s="34"/>
      <c r="U33" s="35"/>
      <c r="V33" s="33" t="s">
        <v>62</v>
      </c>
      <c r="W33" s="34"/>
      <c r="X33" s="35"/>
    </row>
    <row r="34" spans="2:24" ht="54" customHeight="1" x14ac:dyDescent="0.3">
      <c r="B34" s="46"/>
      <c r="C34" s="70"/>
      <c r="D34" s="70"/>
      <c r="E34" s="70"/>
      <c r="F34" s="70"/>
      <c r="G34" s="71"/>
      <c r="H34" s="71"/>
      <c r="I34" s="71"/>
      <c r="J34" s="71"/>
      <c r="K34" s="71"/>
      <c r="L34" s="71"/>
      <c r="M34" s="71"/>
      <c r="N34" s="71"/>
      <c r="O34" s="36"/>
      <c r="P34" s="37"/>
      <c r="Q34" s="37"/>
      <c r="R34" s="37"/>
      <c r="S34" s="37"/>
      <c r="T34" s="37"/>
      <c r="U34" s="38"/>
      <c r="V34" s="36"/>
      <c r="W34" s="37"/>
      <c r="X34" s="38"/>
    </row>
    <row r="35" spans="2:24" ht="10.5" customHeight="1" x14ac:dyDescent="0.3"/>
  </sheetData>
  <sheetProtection algorithmName="SHA-512" hashValue="g1X4PRJuStsSCI1+1mHj9R9u2CFchv77xQnfwLUZ3jBSqypujWjC4kZcPHjdGXJrKLuDXcK0D4AnaelirenP+g==" saltValue="Hukl9QrAuiwd7Vq8+305Eg==" spinCount="100000" sheet="1" objects="1" scenarios="1"/>
  <mergeCells count="55">
    <mergeCell ref="B2:C4"/>
    <mergeCell ref="D4:F4"/>
    <mergeCell ref="D2:X2"/>
    <mergeCell ref="D3:X3"/>
    <mergeCell ref="H4:L4"/>
    <mergeCell ref="N4:R4"/>
    <mergeCell ref="S4:U4"/>
    <mergeCell ref="V4:W4"/>
    <mergeCell ref="B5:X5"/>
    <mergeCell ref="B6:C6"/>
    <mergeCell ref="D6:X6"/>
    <mergeCell ref="B7:C7"/>
    <mergeCell ref="D7:P7"/>
    <mergeCell ref="Q7:U7"/>
    <mergeCell ref="V7:X7"/>
    <mergeCell ref="B8:X8"/>
    <mergeCell ref="B9:B10"/>
    <mergeCell ref="C9:C10"/>
    <mergeCell ref="D9:L9"/>
    <mergeCell ref="N9:N10"/>
    <mergeCell ref="Q9:W9"/>
    <mergeCell ref="X9:X10"/>
    <mergeCell ref="D10:F10"/>
    <mergeCell ref="H10:L10"/>
    <mergeCell ref="Q10:S10"/>
    <mergeCell ref="T10:U10"/>
    <mergeCell ref="Q14:W14"/>
    <mergeCell ref="H11:L11"/>
    <mergeCell ref="Q11:S11"/>
    <mergeCell ref="T11:U11"/>
    <mergeCell ref="D13:F13"/>
    <mergeCell ref="H13:L13"/>
    <mergeCell ref="Q13:S13"/>
    <mergeCell ref="T13:U13"/>
    <mergeCell ref="D12:F12"/>
    <mergeCell ref="H12:L12"/>
    <mergeCell ref="Q12:S12"/>
    <mergeCell ref="T12:U12"/>
    <mergeCell ref="D11:F11"/>
    <mergeCell ref="O33:U34"/>
    <mergeCell ref="V33:X34"/>
    <mergeCell ref="X14:X15"/>
    <mergeCell ref="B28:X28"/>
    <mergeCell ref="B29:B34"/>
    <mergeCell ref="C29:C30"/>
    <mergeCell ref="D29:L29"/>
    <mergeCell ref="N29:N30"/>
    <mergeCell ref="O29:Q32"/>
    <mergeCell ref="R29:X32"/>
    <mergeCell ref="C33:F34"/>
    <mergeCell ref="G33:N34"/>
    <mergeCell ref="B14:B15"/>
    <mergeCell ref="C14:C15"/>
    <mergeCell ref="D14:L14"/>
    <mergeCell ref="N14:N15"/>
  </mergeCells>
  <conditionalFormatting sqref="W16:W27">
    <cfRule type="cellIs" dxfId="8" priority="11" operator="between">
      <formula>0.005</formula>
      <formula>0.6649</formula>
    </cfRule>
  </conditionalFormatting>
  <conditionalFormatting sqref="W16:W27">
    <cfRule type="cellIs" dxfId="7" priority="9" operator="between">
      <formula>0.895</formula>
      <formula>1</formula>
    </cfRule>
    <cfRule type="cellIs" dxfId="6" priority="10" operator="between">
      <formula>0.665</formula>
      <formula>0.8949</formula>
    </cfRule>
  </conditionalFormatting>
  <conditionalFormatting sqref="W16:W27">
    <cfRule type="containsBlanks" priority="12">
      <formula>LEN(TRIM(W16))=0</formula>
    </cfRule>
  </conditionalFormatting>
  <conditionalFormatting sqref="G33">
    <cfRule type="cellIs" dxfId="5" priority="7" operator="between">
      <formula>0.005</formula>
      <formula>0.6649</formula>
    </cfRule>
  </conditionalFormatting>
  <conditionalFormatting sqref="G33">
    <cfRule type="cellIs" dxfId="4" priority="5" operator="between">
      <formula>0.895</formula>
      <formula>1</formula>
    </cfRule>
    <cfRule type="cellIs" dxfId="3" priority="6" operator="between">
      <formula>0.665</formula>
      <formula>0.8949</formula>
    </cfRule>
  </conditionalFormatting>
  <conditionalFormatting sqref="G33">
    <cfRule type="containsBlanks" priority="8">
      <formula>LEN(TRIM(G33))=0</formula>
    </cfRule>
  </conditionalFormatting>
  <conditionalFormatting sqref="W11:W13">
    <cfRule type="cellIs" dxfId="2" priority="3" operator="between">
      <formula>0.005</formula>
      <formula>0.6649</formula>
    </cfRule>
  </conditionalFormatting>
  <conditionalFormatting sqref="W11:W13">
    <cfRule type="cellIs" dxfId="1" priority="1" operator="between">
      <formula>0.895</formula>
      <formula>1</formula>
    </cfRule>
    <cfRule type="cellIs" dxfId="0" priority="2" operator="between">
      <formula>0.665</formula>
      <formula>0.8949</formula>
    </cfRule>
  </conditionalFormatting>
  <conditionalFormatting sqref="W11:W13">
    <cfRule type="containsBlanks" priority="4">
      <formula>LEN(TRIM(W11))=0</formula>
    </cfRule>
  </conditionalFormatting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Evaluacion</vt:lpstr>
      <vt:lpstr>'Consolidado Evaluacion'!Área_de_impresión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Barreto Montoya</dc:creator>
  <cp:lastModifiedBy>NanaPao</cp:lastModifiedBy>
  <cp:lastPrinted>2020-11-25T16:44:53Z</cp:lastPrinted>
  <dcterms:created xsi:type="dcterms:W3CDTF">2020-10-09T19:54:03Z</dcterms:created>
  <dcterms:modified xsi:type="dcterms:W3CDTF">2021-02-01T15:08:51Z</dcterms:modified>
</cp:coreProperties>
</file>