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D9163916-EB02-4320-ACC0-7A2ADF9CDF5E}" xr6:coauthVersionLast="31" xr6:coauthVersionMax="31" xr10:uidLastSave="{00000000-0000-0000-0000-000000000000}"/>
  <bookViews>
    <workbookView xWindow="0" yWindow="0" windowWidth="24000" windowHeight="9525" xr2:uid="{12BB8615-FADB-4E04-831B-8EF8463EA055}"/>
  </bookViews>
  <sheets>
    <sheet name="ESF abril 2018" sheetId="1" r:id="rId1"/>
  </sheets>
  <externalReferences>
    <externalReference r:id="rId2"/>
  </externalReferences>
  <definedNames>
    <definedName name="_xlnm.Print_Area" localSheetId="0">'ESF abril 2018'!$B$1:$E$64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1" l="1"/>
  <c r="D55" i="1"/>
  <c r="D54" i="1"/>
  <c r="D53" i="1"/>
  <c r="D52" i="1" s="1"/>
  <c r="D50" i="1"/>
  <c r="D49" i="1"/>
  <c r="D48" i="1"/>
  <c r="D47" i="1" s="1"/>
  <c r="D43" i="1"/>
  <c r="D42" i="1"/>
  <c r="D38" i="1"/>
  <c r="D37" i="1"/>
  <c r="D36" i="1"/>
  <c r="D34" i="1" s="1"/>
  <c r="D32" i="1"/>
  <c r="D31" i="1"/>
  <c r="D30" i="1"/>
  <c r="D29" i="1"/>
  <c r="D28" i="1"/>
  <c r="D26" i="1" s="1"/>
  <c r="D20" i="1"/>
  <c r="D19" i="1"/>
  <c r="D18" i="1"/>
  <c r="D15" i="1" s="1"/>
  <c r="D22" i="1" s="1"/>
  <c r="D17" i="1"/>
  <c r="D13" i="1"/>
  <c r="D12" i="1"/>
  <c r="D9" i="1" s="1"/>
  <c r="D11" i="1"/>
  <c r="D7" i="1"/>
  <c r="B5" i="1"/>
  <c r="B4" i="1"/>
  <c r="B3" i="1"/>
  <c r="D40" i="1" l="1"/>
  <c r="D45" i="1" s="1"/>
  <c r="D57" i="1" s="1"/>
  <c r="G22" i="1" l="1"/>
</calcChain>
</file>

<file path=xl/sharedStrings.xml><?xml version="1.0" encoding="utf-8"?>
<sst xmlns="http://schemas.openxmlformats.org/spreadsheetml/2006/main" count="43" uniqueCount="37">
  <si>
    <t>ANEXO No. 1</t>
  </si>
  <si>
    <t>AGENCIA NACIONAL DE INFRAESTRUCTURA</t>
  </si>
  <si>
    <t>CODIGO</t>
  </si>
  <si>
    <t>ACTIVO</t>
  </si>
  <si>
    <t xml:space="preserve"> </t>
  </si>
  <si>
    <t>CORRIENTE ( 1 )</t>
  </si>
  <si>
    <t>Efectivo y equivalentes al efectivo</t>
  </si>
  <si>
    <t>Cuentas por cobrar</t>
  </si>
  <si>
    <t>Otros activos</t>
  </si>
  <si>
    <t>NO CORRIENTE ( 2 )</t>
  </si>
  <si>
    <t>Propiedades, planta y equipo</t>
  </si>
  <si>
    <t>Bienes de uso público e históricos y culturales</t>
  </si>
  <si>
    <t>TOTAL  ACTIVO  ( 3 )</t>
  </si>
  <si>
    <t>PASIVO</t>
  </si>
  <si>
    <t>CORRIENTE ( 4 )</t>
  </si>
  <si>
    <t>Préstamos por pagar</t>
  </si>
  <si>
    <t>Cuentas por pagar</t>
  </si>
  <si>
    <t>Beneficios a los empleados</t>
  </si>
  <si>
    <t>Provisiones</t>
  </si>
  <si>
    <t>Otros pasivos</t>
  </si>
  <si>
    <t>NO CORRIENTE ( 5 )</t>
  </si>
  <si>
    <t>TOTAL  PASIVO  ( 6 )</t>
  </si>
  <si>
    <t>PATRIMONIO ( 7 )</t>
  </si>
  <si>
    <t>Patrimonio de las entidades de gobierno</t>
  </si>
  <si>
    <t>TOTAL PASIVO Y PATRIMONIO (8)</t>
  </si>
  <si>
    <t>CUENTAS DE ORDEN DEUDORAS  (9)</t>
  </si>
  <si>
    <t>Activos contingentes</t>
  </si>
  <si>
    <t>Deudoras de control</t>
  </si>
  <si>
    <t>Deudoras por contra (Cr)</t>
  </si>
  <si>
    <t>CUENTAS DE ORDEN ACREEDORAS (10)</t>
  </si>
  <si>
    <t>Pasivos contingentes</t>
  </si>
  <si>
    <t>Acreedoras de control</t>
  </si>
  <si>
    <t>Acreedoras por contra (Db)</t>
  </si>
  <si>
    <t>MIREYI VARGAS OLIVEROS</t>
  </si>
  <si>
    <t>Representante Legal</t>
  </si>
  <si>
    <t>Experto G3 Grado 06</t>
  </si>
  <si>
    <t>T.P. No. 73619-T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</si>
</sst>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_-* #,##0.00\ _€_-;\-* #,##0.00\ _€_-;_-* &quot;-&quot;??\ _€_-;_-@_-"/>
    <numFmt numFmtId="166" formatCode="_(* #,##0.00_);_(* \(#,##0.00\);_(* &quot;-&quot;??_);_(@_)"/>
    <numFmt numFmtId="167" formatCode="0.0"/>
    <numFmt numFmtId="168" formatCode="_-* #,##0\ _€_-;\-* #,##0\ _€_-;_-* &quot;-&quot;??\ _€_-;_-@_-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165" fontId="2" fillId="0" borderId="0" applyFont="0" applyFill="0" applyBorder="0" applyAlignment="0" applyProtection="0"/>
  </cellStyleXfs>
  <cellXfs count="61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3" fontId="1" fillId="4" borderId="0" xfId="1" applyNumberFormat="1" applyFont="1" applyFill="1" applyBorder="1" applyAlignment="1">
      <alignment horizontal="center" vertical="center"/>
    </xf>
    <xf numFmtId="164" fontId="1" fillId="4" borderId="0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center" vertical="center"/>
    </xf>
    <xf numFmtId="164" fontId="1" fillId="0" borderId="0" xfId="1" applyNumberFormat="1" applyFont="1" applyFill="1" applyBorder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Border="1"/>
    <xf numFmtId="1" fontId="2" fillId="0" borderId="0" xfId="0" applyNumberFormat="1" applyFont="1" applyFill="1" applyBorder="1"/>
    <xf numFmtId="164" fontId="2" fillId="0" borderId="0" xfId="0" applyNumberFormat="1" applyFont="1" applyFill="1" applyBorder="1"/>
    <xf numFmtId="17" fontId="2" fillId="0" borderId="0" xfId="0" applyNumberFormat="1" applyFont="1"/>
    <xf numFmtId="0" fontId="1" fillId="0" borderId="0" xfId="0" applyFont="1" applyBorder="1"/>
    <xf numFmtId="3" fontId="1" fillId="4" borderId="0" xfId="2" applyNumberFormat="1" applyFont="1" applyFill="1" applyBorder="1"/>
    <xf numFmtId="3" fontId="1" fillId="0" borderId="0" xfId="2" applyNumberFormat="1" applyFont="1" applyFill="1" applyBorder="1"/>
    <xf numFmtId="164" fontId="1" fillId="0" borderId="0" xfId="2" applyNumberFormat="1" applyFont="1" applyFill="1" applyBorder="1"/>
    <xf numFmtId="3" fontId="2" fillId="0" borderId="0" xfId="0" applyNumberFormat="1" applyFont="1"/>
    <xf numFmtId="3" fontId="2" fillId="0" borderId="0" xfId="2" applyNumberFormat="1" applyFont="1" applyBorder="1"/>
    <xf numFmtId="3" fontId="2" fillId="0" borderId="0" xfId="2" applyNumberFormat="1" applyFont="1" applyFill="1" applyBorder="1"/>
    <xf numFmtId="164" fontId="2" fillId="0" borderId="0" xfId="2" applyNumberFormat="1" applyFont="1" applyFill="1" applyBorder="1"/>
    <xf numFmtId="0" fontId="2" fillId="0" borderId="0" xfId="0" applyFont="1" applyBorder="1" applyAlignment="1">
      <alignment horizontal="center"/>
    </xf>
    <xf numFmtId="3" fontId="2" fillId="0" borderId="0" xfId="0" applyNumberFormat="1" applyFont="1" applyFill="1" applyBorder="1"/>
    <xf numFmtId="0" fontId="1" fillId="0" borderId="0" xfId="0" applyFont="1" applyBorder="1" applyAlignment="1">
      <alignment horizontal="center"/>
    </xf>
    <xf numFmtId="166" fontId="2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/>
    <xf numFmtId="3" fontId="1" fillId="0" borderId="0" xfId="0" applyNumberFormat="1" applyFont="1" applyBorder="1"/>
    <xf numFmtId="3" fontId="1" fillId="0" borderId="0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/>
    </xf>
    <xf numFmtId="0" fontId="2" fillId="0" borderId="0" xfId="0" applyFont="1" applyBorder="1" applyAlignment="1"/>
    <xf numFmtId="4" fontId="2" fillId="0" borderId="0" xfId="0" applyNumberFormat="1" applyFont="1"/>
    <xf numFmtId="3" fontId="2" fillId="3" borderId="0" xfId="0" applyNumberFormat="1" applyFont="1" applyFill="1" applyBorder="1"/>
    <xf numFmtId="0" fontId="2" fillId="0" borderId="0" xfId="0" applyFont="1" applyFill="1"/>
    <xf numFmtId="164" fontId="2" fillId="0" borderId="0" xfId="0" applyNumberFormat="1" applyFont="1" applyFill="1"/>
    <xf numFmtId="167" fontId="2" fillId="0" borderId="0" xfId="0" applyNumberFormat="1" applyFont="1"/>
    <xf numFmtId="164" fontId="4" fillId="0" borderId="0" xfId="0" applyNumberFormat="1" applyFont="1" applyBorder="1"/>
    <xf numFmtId="1" fontId="4" fillId="0" borderId="0" xfId="0" applyNumberFormat="1" applyFont="1" applyFill="1" applyBorder="1"/>
    <xf numFmtId="164" fontId="4" fillId="0" borderId="0" xfId="0" applyNumberFormat="1" applyFont="1" applyFill="1" applyBorder="1"/>
    <xf numFmtId="164" fontId="3" fillId="0" borderId="0" xfId="2" applyNumberFormat="1" applyFont="1" applyFill="1" applyBorder="1"/>
    <xf numFmtId="168" fontId="3" fillId="0" borderId="0" xfId="0" applyNumberFormat="1" applyFont="1" applyFill="1" applyBorder="1"/>
    <xf numFmtId="164" fontId="2" fillId="0" borderId="0" xfId="0" applyNumberFormat="1" applyFont="1" applyBorder="1"/>
    <xf numFmtId="0" fontId="2" fillId="0" borderId="0" xfId="0" applyFont="1" applyFill="1" applyBorder="1"/>
    <xf numFmtId="164" fontId="1" fillId="0" borderId="0" xfId="0" applyNumberFormat="1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4" fontId="5" fillId="0" borderId="0" xfId="0" applyNumberFormat="1" applyFont="1" applyFill="1" applyBorder="1"/>
    <xf numFmtId="164" fontId="1" fillId="0" borderId="0" xfId="0" applyNumberFormat="1" applyFont="1" applyBorder="1"/>
    <xf numFmtId="0" fontId="1" fillId="0" borderId="0" xfId="0" applyFont="1" applyFill="1" applyBorder="1"/>
  </cellXfs>
  <cellStyles count="3">
    <cellStyle name="Millares 2" xfId="2" xr:uid="{E21AA4F4-DEEE-4C57-AF35-635CAE6A9C78}"/>
    <cellStyle name="Normal" xfId="0" builtinId="0"/>
    <cellStyle name="Normal 2" xfId="1" xr:uid="{F2FF80C2-7A34-40CC-BC2C-99F6172A5F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cardenas\AppData\Local\Microsoft\Windows\Temporary%20Internet%20Files\Content.Outlook\6ZYCEMR3\Anexos%20Abril%202018%20Imprimi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(1) Form"/>
      <sheetName val="Anexo (2) D"/>
      <sheetName val="Anexo (3) Form"/>
      <sheetName val="Anexo (4) D"/>
      <sheetName val="2018"/>
    </sheetNames>
    <sheetDataSet>
      <sheetData sheetId="0"/>
      <sheetData sheetId="1">
        <row r="3">
          <cell r="B3" t="str">
            <v>ESTADO DE SITUACIÓN FINANCIERA</v>
          </cell>
        </row>
        <row r="4">
          <cell r="B4" t="str">
            <v>AL 30 DE ABRIL DE 2018</v>
          </cell>
          <cell r="C4" t="str">
            <v xml:space="preserve">                                                  </v>
          </cell>
        </row>
        <row r="7">
          <cell r="D7" t="str">
            <v>ABRIL DE 2018</v>
          </cell>
        </row>
        <row r="11">
          <cell r="D11">
            <v>7213547</v>
          </cell>
        </row>
        <row r="16">
          <cell r="D16">
            <v>14568365</v>
          </cell>
        </row>
        <row r="19">
          <cell r="D19">
            <v>91777128</v>
          </cell>
        </row>
        <row r="26">
          <cell r="D26">
            <v>4639793150</v>
          </cell>
        </row>
        <row r="29">
          <cell r="D29">
            <v>7982075</v>
          </cell>
        </row>
        <row r="41">
          <cell r="D41">
            <v>37204562974</v>
          </cell>
        </row>
        <row r="47">
          <cell r="D47">
            <v>2578537789</v>
          </cell>
        </row>
        <row r="59">
          <cell r="D59">
            <v>118447882</v>
          </cell>
        </row>
        <row r="62">
          <cell r="D62">
            <v>469495393</v>
          </cell>
        </row>
        <row r="71">
          <cell r="D71">
            <v>7247449</v>
          </cell>
        </row>
        <row r="74">
          <cell r="D74">
            <v>836870653</v>
          </cell>
        </row>
        <row r="77">
          <cell r="D77">
            <v>36892799</v>
          </cell>
        </row>
        <row r="82">
          <cell r="D82">
            <v>5777976904</v>
          </cell>
        </row>
        <row r="85">
          <cell r="D85">
            <v>12407372</v>
          </cell>
        </row>
        <row r="88">
          <cell r="D88">
            <v>17033610707</v>
          </cell>
        </row>
        <row r="93">
          <cell r="D93">
            <v>20251485869</v>
          </cell>
        </row>
        <row r="105">
          <cell r="D105">
            <v>767071024</v>
          </cell>
        </row>
        <row r="106">
          <cell r="D106">
            <v>1072925423</v>
          </cell>
        </row>
        <row r="107">
          <cell r="D107">
            <v>1839996447</v>
          </cell>
        </row>
        <row r="110">
          <cell r="D110">
            <v>1076770516</v>
          </cell>
        </row>
        <row r="111">
          <cell r="D111">
            <v>7638160022</v>
          </cell>
        </row>
        <row r="112">
          <cell r="D112">
            <v>8714930538</v>
          </cell>
        </row>
      </sheetData>
      <sheetData sheetId="2"/>
      <sheetData sheetId="3">
        <row r="5">
          <cell r="B5" t="str">
            <v>(Cifras en miles de pesos)</v>
          </cell>
        </row>
        <row r="63">
          <cell r="B63" t="str">
            <v>DIMITRI ZANINOVICH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088D6-EB34-41C4-8E37-6D32838DE5EE}">
  <sheetPr>
    <pageSetUpPr fitToPage="1"/>
  </sheetPr>
  <dimension ref="B1:L66"/>
  <sheetViews>
    <sheetView tabSelected="1" zoomScaleNormal="100" workbookViewId="0">
      <selection activeCell="G10" sqref="G10"/>
    </sheetView>
  </sheetViews>
  <sheetFormatPr baseColWidth="10" defaultRowHeight="12.75" x14ac:dyDescent="0.2"/>
  <cols>
    <col min="1" max="1" width="11.42578125" style="4"/>
    <col min="2" max="2" width="8.85546875" style="4" customWidth="1"/>
    <col min="3" max="3" width="51.140625" style="4" customWidth="1"/>
    <col min="4" max="4" width="20.85546875" style="33" customWidth="1"/>
    <col min="5" max="5" width="5.28515625" style="46" customWidth="1"/>
    <col min="6" max="6" width="5.85546875" style="47" customWidth="1"/>
    <col min="7" max="7" width="18.28515625" style="4" customWidth="1"/>
    <col min="8" max="8" width="19" style="4" bestFit="1" customWidth="1"/>
    <col min="9" max="9" width="14.5703125" style="4" customWidth="1"/>
    <col min="10" max="16384" width="11.42578125" style="4"/>
  </cols>
  <sheetData>
    <row r="1" spans="2:12" x14ac:dyDescent="0.2">
      <c r="B1" s="1" t="s">
        <v>0</v>
      </c>
      <c r="C1" s="2"/>
      <c r="D1" s="2"/>
      <c r="E1" s="2"/>
      <c r="F1" s="3"/>
    </row>
    <row r="2" spans="2:12" x14ac:dyDescent="0.2">
      <c r="B2" s="1" t="s">
        <v>1</v>
      </c>
      <c r="C2" s="2"/>
      <c r="D2" s="2"/>
      <c r="E2" s="2"/>
      <c r="F2" s="3"/>
    </row>
    <row r="3" spans="2:12" x14ac:dyDescent="0.2">
      <c r="B3" s="1" t="str">
        <f>+'[1]Anexo (2) D'!B3:E3</f>
        <v>ESTADO DE SITUACIÓN FINANCIERA</v>
      </c>
      <c r="C3" s="2"/>
      <c r="D3" s="2"/>
      <c r="E3" s="2"/>
      <c r="F3" s="3"/>
    </row>
    <row r="4" spans="2:12" x14ac:dyDescent="0.2">
      <c r="B4" s="1" t="str">
        <f>+'[1]Anexo (2) D'!B4:E4</f>
        <v>AL 30 DE ABRIL DE 2018</v>
      </c>
      <c r="C4" s="2"/>
      <c r="D4" s="2"/>
      <c r="E4" s="2"/>
      <c r="F4" s="3"/>
    </row>
    <row r="5" spans="2:12" x14ac:dyDescent="0.2">
      <c r="B5" s="1" t="str">
        <f>+'[1]Anexo (4) D'!B5:E5</f>
        <v>(Cifras en miles de pesos)</v>
      </c>
      <c r="C5" s="2"/>
      <c r="D5" s="2"/>
      <c r="E5" s="2"/>
      <c r="F5" s="3"/>
    </row>
    <row r="6" spans="2:12" x14ac:dyDescent="0.2">
      <c r="B6" s="5"/>
      <c r="C6" s="6"/>
      <c r="D6" s="7"/>
      <c r="E6" s="8"/>
      <c r="F6" s="9"/>
    </row>
    <row r="7" spans="2:12" x14ac:dyDescent="0.2">
      <c r="B7" s="10" t="s">
        <v>2</v>
      </c>
      <c r="C7" s="10" t="s">
        <v>3</v>
      </c>
      <c r="D7" s="11" t="str">
        <f>+'[1]Anexo (2) D'!D7</f>
        <v>ABRIL DE 2018</v>
      </c>
      <c r="E7" s="12"/>
      <c r="F7" s="13"/>
    </row>
    <row r="8" spans="2:12" x14ac:dyDescent="0.2">
      <c r="B8" s="14"/>
      <c r="C8" s="14"/>
      <c r="D8" s="15"/>
      <c r="E8" s="16"/>
      <c r="F8" s="17"/>
      <c r="K8" s="18"/>
    </row>
    <row r="9" spans="2:12" x14ac:dyDescent="0.2">
      <c r="B9" s="19" t="s">
        <v>4</v>
      </c>
      <c r="C9" s="19" t="s">
        <v>5</v>
      </c>
      <c r="D9" s="20">
        <f>SUM(D11:D13)</f>
        <v>113559040</v>
      </c>
      <c r="E9" s="21"/>
      <c r="F9" s="22"/>
      <c r="G9" s="23"/>
    </row>
    <row r="10" spans="2:12" x14ac:dyDescent="0.2">
      <c r="B10" s="14"/>
      <c r="C10" s="14"/>
      <c r="D10" s="24"/>
      <c r="E10" s="25"/>
      <c r="F10" s="26"/>
    </row>
    <row r="11" spans="2:12" x14ac:dyDescent="0.2">
      <c r="B11" s="27">
        <v>11</v>
      </c>
      <c r="C11" s="14" t="s">
        <v>6</v>
      </c>
      <c r="D11" s="24">
        <f>+'[1]Anexo (2) D'!D11</f>
        <v>7213547</v>
      </c>
      <c r="E11" s="25"/>
      <c r="F11" s="26"/>
      <c r="I11" s="23"/>
      <c r="L11" s="23"/>
    </row>
    <row r="12" spans="2:12" x14ac:dyDescent="0.2">
      <c r="B12" s="27">
        <v>13</v>
      </c>
      <c r="C12" s="14" t="s">
        <v>7</v>
      </c>
      <c r="D12" s="24">
        <f>+'[1]Anexo (2) D'!D16</f>
        <v>14568365</v>
      </c>
      <c r="E12" s="25"/>
      <c r="F12" s="26"/>
      <c r="G12" s="23"/>
      <c r="I12" s="23"/>
      <c r="L12" s="23"/>
    </row>
    <row r="13" spans="2:12" x14ac:dyDescent="0.2">
      <c r="B13" s="27">
        <v>19</v>
      </c>
      <c r="C13" s="14" t="s">
        <v>8</v>
      </c>
      <c r="D13" s="24">
        <f>+'[1]Anexo (2) D'!D19</f>
        <v>91777128</v>
      </c>
      <c r="E13" s="25"/>
      <c r="F13" s="26"/>
      <c r="I13" s="23"/>
      <c r="L13" s="23"/>
    </row>
    <row r="14" spans="2:12" x14ac:dyDescent="0.2">
      <c r="B14" s="27"/>
      <c r="C14" s="14"/>
      <c r="D14" s="15"/>
      <c r="E14" s="28"/>
      <c r="F14" s="17"/>
    </row>
    <row r="15" spans="2:12" x14ac:dyDescent="0.2">
      <c r="B15" s="29"/>
      <c r="C15" s="19" t="s">
        <v>9</v>
      </c>
      <c r="D15" s="20">
        <f>SUM(D17:D20)</f>
        <v>44430875988</v>
      </c>
      <c r="E15" s="21"/>
      <c r="F15" s="22"/>
      <c r="G15" s="23"/>
      <c r="H15" s="30"/>
    </row>
    <row r="16" spans="2:12" x14ac:dyDescent="0.2">
      <c r="B16" s="29"/>
      <c r="C16" s="19"/>
      <c r="D16" s="21"/>
      <c r="E16" s="21"/>
      <c r="F16" s="22"/>
    </row>
    <row r="17" spans="2:12" x14ac:dyDescent="0.2">
      <c r="B17" s="27">
        <v>13</v>
      </c>
      <c r="C17" s="14" t="s">
        <v>7</v>
      </c>
      <c r="D17" s="24">
        <f>+'[1]Anexo (2) D'!D26</f>
        <v>4639793150</v>
      </c>
      <c r="E17" s="21"/>
      <c r="F17" s="22"/>
      <c r="I17" s="23"/>
      <c r="L17" s="23"/>
    </row>
    <row r="18" spans="2:12" x14ac:dyDescent="0.2">
      <c r="B18" s="27">
        <v>16</v>
      </c>
      <c r="C18" s="14" t="s">
        <v>10</v>
      </c>
      <c r="D18" s="24">
        <f>+'[1]Anexo (2) D'!D29</f>
        <v>7982075</v>
      </c>
      <c r="E18" s="25"/>
      <c r="F18" s="26"/>
      <c r="I18" s="23"/>
      <c r="L18" s="23"/>
    </row>
    <row r="19" spans="2:12" x14ac:dyDescent="0.2">
      <c r="B19" s="31">
        <v>17</v>
      </c>
      <c r="C19" s="32" t="s">
        <v>11</v>
      </c>
      <c r="D19" s="24">
        <f>+'[1]Anexo (2) D'!D41</f>
        <v>37204562974</v>
      </c>
      <c r="E19" s="25"/>
      <c r="F19" s="26"/>
      <c r="I19" s="23"/>
      <c r="L19" s="23"/>
    </row>
    <row r="20" spans="2:12" x14ac:dyDescent="0.2">
      <c r="B20" s="27">
        <v>19</v>
      </c>
      <c r="C20" s="14" t="s">
        <v>8</v>
      </c>
      <c r="D20" s="24">
        <f>+'[1]Anexo (2) D'!D47</f>
        <v>2578537789</v>
      </c>
      <c r="E20" s="25"/>
      <c r="F20" s="26"/>
      <c r="G20" s="23"/>
      <c r="I20" s="23"/>
      <c r="L20" s="23"/>
    </row>
    <row r="21" spans="2:12" x14ac:dyDescent="0.2">
      <c r="B21" s="14"/>
      <c r="C21" s="14"/>
      <c r="D21" s="24"/>
      <c r="E21" s="25"/>
      <c r="F21" s="26"/>
    </row>
    <row r="22" spans="2:12" x14ac:dyDescent="0.2">
      <c r="B22" s="14"/>
      <c r="C22" s="29" t="s">
        <v>12</v>
      </c>
      <c r="D22" s="20">
        <f>+D15+D9</f>
        <v>44544435028</v>
      </c>
      <c r="E22" s="21"/>
      <c r="F22" s="22"/>
      <c r="G22" s="33">
        <f>+D22-D45</f>
        <v>0</v>
      </c>
    </row>
    <row r="23" spans="2:12" x14ac:dyDescent="0.2">
      <c r="B23" s="14"/>
      <c r="C23" s="29"/>
      <c r="D23" s="34"/>
      <c r="E23" s="35"/>
      <c r="F23" s="36"/>
    </row>
    <row r="24" spans="2:12" x14ac:dyDescent="0.2">
      <c r="B24" s="37"/>
      <c r="C24" s="37" t="s">
        <v>13</v>
      </c>
      <c r="D24" s="38"/>
      <c r="E24" s="39"/>
      <c r="F24" s="40"/>
    </row>
    <row r="25" spans="2:12" x14ac:dyDescent="0.2">
      <c r="B25" s="37"/>
      <c r="C25" s="37"/>
      <c r="D25" s="38"/>
      <c r="E25" s="39"/>
      <c r="F25" s="40"/>
    </row>
    <row r="26" spans="2:12" x14ac:dyDescent="0.2">
      <c r="B26" s="27" t="s">
        <v>4</v>
      </c>
      <c r="C26" s="41" t="s">
        <v>14</v>
      </c>
      <c r="D26" s="20">
        <f>+D28+D29+D30+D31+D32</f>
        <v>1468954176</v>
      </c>
      <c r="E26" s="21"/>
      <c r="F26" s="22"/>
    </row>
    <row r="27" spans="2:12" x14ac:dyDescent="0.2">
      <c r="B27" s="27"/>
      <c r="C27" s="14"/>
      <c r="D27" s="15"/>
      <c r="E27" s="28"/>
      <c r="F27" s="17"/>
    </row>
    <row r="28" spans="2:12" x14ac:dyDescent="0.2">
      <c r="B28" s="31">
        <v>23</v>
      </c>
      <c r="C28" s="42" t="s">
        <v>15</v>
      </c>
      <c r="D28" s="15">
        <f>+'[1]Anexo (2) D'!D59</f>
        <v>118447882</v>
      </c>
      <c r="E28" s="28"/>
      <c r="F28" s="17"/>
      <c r="I28" s="23"/>
      <c r="L28" s="23"/>
    </row>
    <row r="29" spans="2:12" x14ac:dyDescent="0.2">
      <c r="B29" s="31">
        <v>24</v>
      </c>
      <c r="C29" s="42" t="s">
        <v>16</v>
      </c>
      <c r="D29" s="15">
        <f>+'[1]Anexo (2) D'!D62</f>
        <v>469495393</v>
      </c>
      <c r="E29" s="28"/>
      <c r="F29" s="17"/>
      <c r="I29" s="23"/>
      <c r="L29" s="23"/>
    </row>
    <row r="30" spans="2:12" x14ac:dyDescent="0.2">
      <c r="B30" s="31">
        <v>25</v>
      </c>
      <c r="C30" s="42" t="s">
        <v>17</v>
      </c>
      <c r="D30" s="15">
        <f>+'[1]Anexo (2) D'!D71</f>
        <v>7247449</v>
      </c>
      <c r="E30" s="28"/>
      <c r="F30" s="17"/>
      <c r="I30" s="23"/>
      <c r="L30" s="23"/>
    </row>
    <row r="31" spans="2:12" x14ac:dyDescent="0.2">
      <c r="B31" s="31">
        <v>27</v>
      </c>
      <c r="C31" s="42" t="s">
        <v>18</v>
      </c>
      <c r="D31" s="15">
        <f>+'[1]Anexo (2) D'!D74</f>
        <v>836870653</v>
      </c>
      <c r="E31" s="28"/>
      <c r="F31" s="17"/>
      <c r="I31" s="23"/>
      <c r="L31" s="23"/>
    </row>
    <row r="32" spans="2:12" x14ac:dyDescent="0.2">
      <c r="B32" s="31">
        <v>29</v>
      </c>
      <c r="C32" s="43" t="s">
        <v>19</v>
      </c>
      <c r="D32" s="15">
        <f>+'[1]Anexo (2) D'!D77</f>
        <v>36892799</v>
      </c>
      <c r="E32" s="28"/>
      <c r="F32" s="17"/>
      <c r="I32" s="23"/>
      <c r="L32" s="23"/>
    </row>
    <row r="33" spans="2:12" x14ac:dyDescent="0.2">
      <c r="B33" s="31"/>
      <c r="C33" s="43"/>
      <c r="D33" s="15"/>
      <c r="E33" s="28"/>
      <c r="F33" s="17"/>
    </row>
    <row r="34" spans="2:12" x14ac:dyDescent="0.2">
      <c r="B34" s="31"/>
      <c r="C34" s="41" t="s">
        <v>20</v>
      </c>
      <c r="D34" s="20">
        <f>SUM(D36:D38)</f>
        <v>22823994983</v>
      </c>
      <c r="E34" s="21"/>
      <c r="F34" s="22"/>
    </row>
    <row r="35" spans="2:12" x14ac:dyDescent="0.2">
      <c r="B35" s="31"/>
      <c r="C35" s="43"/>
      <c r="D35" s="15"/>
      <c r="E35" s="28"/>
      <c r="F35" s="17"/>
    </row>
    <row r="36" spans="2:12" x14ac:dyDescent="0.2">
      <c r="B36" s="31">
        <v>23</v>
      </c>
      <c r="C36" s="42" t="s">
        <v>15</v>
      </c>
      <c r="D36" s="15">
        <f>+'[1]Anexo (2) D'!D82</f>
        <v>5777976904</v>
      </c>
      <c r="E36" s="28"/>
      <c r="F36" s="17"/>
      <c r="I36" s="23"/>
      <c r="L36" s="23"/>
    </row>
    <row r="37" spans="2:12" x14ac:dyDescent="0.2">
      <c r="B37" s="31">
        <v>27</v>
      </c>
      <c r="C37" s="42" t="s">
        <v>18</v>
      </c>
      <c r="D37" s="15">
        <f>+'[1]Anexo (2) D'!D85</f>
        <v>12407372</v>
      </c>
      <c r="E37" s="28"/>
      <c r="F37" s="17"/>
      <c r="I37" s="23"/>
      <c r="L37" s="23"/>
    </row>
    <row r="38" spans="2:12" x14ac:dyDescent="0.2">
      <c r="B38" s="31">
        <v>29</v>
      </c>
      <c r="C38" s="42" t="s">
        <v>19</v>
      </c>
      <c r="D38" s="15">
        <f>+'[1]Anexo (2) D'!D88</f>
        <v>17033610707</v>
      </c>
      <c r="E38" s="28"/>
      <c r="F38" s="17"/>
      <c r="I38" s="23"/>
      <c r="L38" s="23"/>
    </row>
    <row r="39" spans="2:12" x14ac:dyDescent="0.2">
      <c r="B39" s="31"/>
      <c r="C39" s="43"/>
      <c r="D39" s="15"/>
      <c r="E39" s="28"/>
      <c r="F39" s="17"/>
    </row>
    <row r="40" spans="2:12" x14ac:dyDescent="0.2">
      <c r="B40" s="31"/>
      <c r="C40" s="29" t="s">
        <v>21</v>
      </c>
      <c r="D40" s="20">
        <f>+D26+D34</f>
        <v>24292949159</v>
      </c>
      <c r="E40" s="21"/>
      <c r="F40" s="22"/>
    </row>
    <row r="41" spans="2:12" x14ac:dyDescent="0.2">
      <c r="B41" s="14"/>
      <c r="C41" s="14"/>
      <c r="D41" s="15"/>
      <c r="E41" s="28"/>
      <c r="F41" s="17"/>
      <c r="G41" s="44"/>
    </row>
    <row r="42" spans="2:12" x14ac:dyDescent="0.2">
      <c r="B42" s="29">
        <v>3</v>
      </c>
      <c r="C42" s="41" t="s">
        <v>22</v>
      </c>
      <c r="D42" s="20">
        <f>+D43</f>
        <v>20251485869</v>
      </c>
      <c r="E42" s="21"/>
      <c r="F42" s="22"/>
      <c r="G42" s="44"/>
      <c r="I42" s="23"/>
      <c r="L42" s="23"/>
    </row>
    <row r="43" spans="2:12" x14ac:dyDescent="0.2">
      <c r="B43" s="31">
        <v>31</v>
      </c>
      <c r="C43" s="32" t="s">
        <v>23</v>
      </c>
      <c r="D43" s="45">
        <f>+'[1]Anexo (2) D'!D93</f>
        <v>20251485869</v>
      </c>
      <c r="E43" s="28"/>
      <c r="F43" s="17"/>
      <c r="G43" s="44"/>
      <c r="I43" s="23"/>
      <c r="L43" s="23"/>
    </row>
    <row r="44" spans="2:12" x14ac:dyDescent="0.2">
      <c r="B44" s="14"/>
      <c r="C44" s="14"/>
      <c r="D44" s="15"/>
      <c r="E44" s="28"/>
      <c r="F44" s="17"/>
      <c r="G44" s="44"/>
    </row>
    <row r="45" spans="2:12" x14ac:dyDescent="0.2">
      <c r="B45" s="27"/>
      <c r="C45" s="29" t="s">
        <v>24</v>
      </c>
      <c r="D45" s="20">
        <f>+D40+D42</f>
        <v>44544435028</v>
      </c>
      <c r="E45" s="21"/>
      <c r="F45" s="22"/>
      <c r="G45" s="23"/>
      <c r="H45" s="44"/>
    </row>
    <row r="46" spans="2:12" x14ac:dyDescent="0.2">
      <c r="D46" s="23"/>
      <c r="G46" s="44"/>
    </row>
    <row r="47" spans="2:12" x14ac:dyDescent="0.2">
      <c r="B47" s="14"/>
      <c r="C47" s="41" t="s">
        <v>25</v>
      </c>
      <c r="D47" s="20">
        <f>+D48+D49-D50</f>
        <v>0</v>
      </c>
      <c r="E47" s="21"/>
      <c r="F47" s="22"/>
      <c r="G47" s="48"/>
    </row>
    <row r="48" spans="2:12" x14ac:dyDescent="0.2">
      <c r="B48" s="27">
        <v>81</v>
      </c>
      <c r="C48" s="32" t="s">
        <v>26</v>
      </c>
      <c r="D48" s="28">
        <f>+'[1]Anexo (2) D'!D105</f>
        <v>767071024</v>
      </c>
      <c r="E48" s="28"/>
      <c r="F48" s="17"/>
      <c r="G48" s="48"/>
      <c r="I48" s="23"/>
      <c r="L48" s="23"/>
    </row>
    <row r="49" spans="2:12" x14ac:dyDescent="0.2">
      <c r="B49" s="27">
        <v>83</v>
      </c>
      <c r="C49" s="32" t="s">
        <v>27</v>
      </c>
      <c r="D49" s="28">
        <f>+'[1]Anexo (2) D'!D106</f>
        <v>1072925423</v>
      </c>
      <c r="E49" s="28"/>
      <c r="F49" s="17"/>
      <c r="G49" s="48"/>
      <c r="I49" s="23"/>
      <c r="L49" s="23"/>
    </row>
    <row r="50" spans="2:12" x14ac:dyDescent="0.2">
      <c r="B50" s="27">
        <v>89</v>
      </c>
      <c r="C50" s="32" t="s">
        <v>28</v>
      </c>
      <c r="D50" s="28">
        <f>+'[1]Anexo (2) D'!D107</f>
        <v>1839996447</v>
      </c>
      <c r="E50" s="28"/>
      <c r="F50" s="17"/>
      <c r="G50" s="48"/>
      <c r="I50" s="23"/>
      <c r="L50" s="23"/>
    </row>
    <row r="51" spans="2:12" x14ac:dyDescent="0.2">
      <c r="B51" s="14"/>
      <c r="C51" s="29"/>
      <c r="D51" s="34"/>
      <c r="E51" s="35"/>
      <c r="F51" s="36"/>
    </row>
    <row r="52" spans="2:12" x14ac:dyDescent="0.2">
      <c r="B52" s="29"/>
      <c r="C52" s="41" t="s">
        <v>29</v>
      </c>
      <c r="D52" s="20">
        <f>+D53+D54-D55</f>
        <v>0</v>
      </c>
      <c r="E52" s="21"/>
      <c r="F52" s="22"/>
    </row>
    <row r="53" spans="2:12" x14ac:dyDescent="0.2">
      <c r="B53" s="27">
        <v>91</v>
      </c>
      <c r="C53" s="32" t="s">
        <v>30</v>
      </c>
      <c r="D53" s="28">
        <f>+'[1]Anexo (2) D'!D110</f>
        <v>1076770516</v>
      </c>
      <c r="E53" s="28"/>
      <c r="F53" s="17"/>
      <c r="I53" s="23"/>
      <c r="L53" s="23"/>
    </row>
    <row r="54" spans="2:12" x14ac:dyDescent="0.2">
      <c r="B54" s="27">
        <v>93</v>
      </c>
      <c r="C54" s="32" t="s">
        <v>31</v>
      </c>
      <c r="D54" s="28">
        <f>+'[1]Anexo (2) D'!D111</f>
        <v>7638160022</v>
      </c>
      <c r="E54" s="28"/>
      <c r="F54" s="17"/>
      <c r="I54" s="23"/>
      <c r="L54" s="23"/>
    </row>
    <row r="55" spans="2:12" x14ac:dyDescent="0.2">
      <c r="B55" s="27">
        <v>99</v>
      </c>
      <c r="C55" s="32" t="s">
        <v>32</v>
      </c>
      <c r="D55" s="28">
        <f>+'[1]Anexo (2) D'!D112</f>
        <v>8714930538</v>
      </c>
      <c r="E55" s="28"/>
      <c r="F55" s="17"/>
      <c r="I55" s="23"/>
      <c r="L55" s="23"/>
    </row>
    <row r="56" spans="2:12" x14ac:dyDescent="0.2">
      <c r="B56" s="14"/>
      <c r="C56" s="14"/>
      <c r="D56" s="49"/>
      <c r="E56" s="50"/>
      <c r="F56" s="51"/>
    </row>
    <row r="57" spans="2:12" x14ac:dyDescent="0.2">
      <c r="B57" s="14"/>
      <c r="C57" s="14"/>
      <c r="D57" s="52">
        <f>+D22-D45</f>
        <v>0</v>
      </c>
      <c r="E57" s="53"/>
      <c r="F57" s="52"/>
    </row>
    <row r="58" spans="2:12" x14ac:dyDescent="0.2">
      <c r="B58" s="14"/>
      <c r="C58" s="14"/>
      <c r="D58" s="49"/>
      <c r="E58" s="28"/>
      <c r="F58" s="17"/>
    </row>
    <row r="59" spans="2:12" x14ac:dyDescent="0.2">
      <c r="B59" s="14"/>
      <c r="C59" s="14"/>
      <c r="D59" s="54"/>
      <c r="E59" s="55"/>
      <c r="F59" s="17"/>
    </row>
    <row r="60" spans="2:12" x14ac:dyDescent="0.2">
      <c r="B60" s="19" t="str">
        <f>+'[1]Anexo (4) D'!B63</f>
        <v>DIMITRI ZANINOVICH</v>
      </c>
      <c r="C60" s="14"/>
      <c r="D60" s="56" t="s">
        <v>33</v>
      </c>
      <c r="E60" s="57"/>
      <c r="F60" s="36"/>
    </row>
    <row r="61" spans="2:12" x14ac:dyDescent="0.2">
      <c r="B61" s="19" t="s">
        <v>34</v>
      </c>
      <c r="C61" s="14"/>
      <c r="D61" s="56" t="s">
        <v>35</v>
      </c>
      <c r="E61" s="57"/>
      <c r="F61" s="58"/>
    </row>
    <row r="62" spans="2:12" x14ac:dyDescent="0.2">
      <c r="B62" s="19"/>
      <c r="C62" s="14"/>
      <c r="D62" s="56" t="s">
        <v>36</v>
      </c>
      <c r="E62" s="57"/>
      <c r="F62" s="58"/>
    </row>
    <row r="63" spans="2:12" x14ac:dyDescent="0.2">
      <c r="B63" s="19"/>
      <c r="C63" s="14"/>
      <c r="D63" s="59"/>
      <c r="E63" s="60"/>
      <c r="F63" s="36"/>
    </row>
    <row r="64" spans="2:12" x14ac:dyDescent="0.2">
      <c r="B64" s="14"/>
      <c r="C64" s="19"/>
      <c r="D64" s="59"/>
      <c r="E64" s="60"/>
      <c r="F64" s="36"/>
    </row>
    <row r="65" spans="2:6" x14ac:dyDescent="0.2">
      <c r="B65" s="14"/>
      <c r="C65" s="14"/>
      <c r="D65" s="54"/>
      <c r="E65" s="55"/>
      <c r="F65" s="17"/>
    </row>
    <row r="66" spans="2:6" x14ac:dyDescent="0.2">
      <c r="B66" s="14"/>
      <c r="C66" s="14"/>
      <c r="D66" s="54"/>
      <c r="E66" s="55"/>
      <c r="F66" s="17"/>
    </row>
  </sheetData>
  <mergeCells count="5">
    <mergeCell ref="B1:E1"/>
    <mergeCell ref="B2:E2"/>
    <mergeCell ref="B3:E3"/>
    <mergeCell ref="B4:E4"/>
    <mergeCell ref="B5:E5"/>
  </mergeCells>
  <printOptions horizontalCentered="1" verticalCentered="1"/>
  <pageMargins left="1.3779527559055118" right="0.74803149606299213" top="1.1811023622047245" bottom="0.98425196850393704" header="1.1023622047244095" footer="0.43307086614173229"/>
  <pageSetup scale="77" orientation="portrait" horizontalDpi="4294967294" r:id="rId1"/>
  <headerFooter alignWithMargins="0"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abril 2018</vt:lpstr>
      <vt:lpstr>'ESF abril 2018'!Área_de_impresión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Carolina Cardenas Amaya</dc:creator>
  <cp:lastModifiedBy>Leidy Carolina Cardenas Amaya</cp:lastModifiedBy>
  <dcterms:created xsi:type="dcterms:W3CDTF">2018-07-31T16:12:54Z</dcterms:created>
  <dcterms:modified xsi:type="dcterms:W3CDTF">2018-07-31T16:13:19Z</dcterms:modified>
</cp:coreProperties>
</file>