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AppData\Local\Microsoft\Windows\Temporary Internet Files\Content.Outlook\F7AETPOZ\"/>
    </mc:Choice>
  </mc:AlternateContent>
  <bookViews>
    <workbookView xWindow="0" yWindow="0" windowWidth="24000" windowHeight="7035" activeTab="3"/>
  </bookViews>
  <sheets>
    <sheet name="ENERO" sheetId="1" r:id="rId1"/>
    <sheet name="FEBRERO" sheetId="2" r:id="rId2"/>
    <sheet name="MARZO" sheetId="3" r:id="rId3"/>
    <sheet name="ABRIL" sheetId="6" r:id="rId4"/>
  </sheets>
  <definedNames>
    <definedName name="_xlnm.Print_Area" localSheetId="3">ABRIL!$A$1:$P$49</definedName>
    <definedName name="_xlnm.Print_Area" localSheetId="1">FEBRERO!$A$1:$P$43</definedName>
    <definedName name="_xlnm.Print_Area" localSheetId="2">MARZO!$A$1:$P$47</definedName>
    <definedName name="_xlnm.Print_Titles" localSheetId="3">ABRIL!$1:$6</definedName>
    <definedName name="_xlnm.Print_Titles" localSheetId="1">FEBRERO!$1:$6</definedName>
    <definedName name="_xlnm.Print_Titles" localSheetId="2">MARZO!$1:$6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6" l="1"/>
  <c r="M7" i="6"/>
  <c r="N7" i="6"/>
  <c r="O7" i="6"/>
  <c r="O40" i="6"/>
  <c r="O36" i="6"/>
  <c r="M19" i="6" l="1"/>
  <c r="M20" i="6"/>
  <c r="M18" i="6"/>
  <c r="L9" i="6"/>
  <c r="N11" i="6"/>
  <c r="N12" i="6"/>
  <c r="N15" i="6"/>
  <c r="N14" i="6"/>
  <c r="N24" i="6"/>
  <c r="O24" i="6"/>
  <c r="N9" i="6"/>
  <c r="N40" i="6"/>
  <c r="M40" i="6"/>
  <c r="L40" i="6"/>
  <c r="K40" i="6"/>
  <c r="O39" i="6" l="1"/>
  <c r="O38" i="6"/>
  <c r="M11" i="6"/>
  <c r="O11" i="6"/>
  <c r="K10" i="6"/>
  <c r="M10" i="6" s="1"/>
  <c r="M9" i="6" s="1"/>
  <c r="M8" i="6" s="1"/>
  <c r="N13" i="6"/>
  <c r="O12" i="6" s="1"/>
  <c r="N16" i="6"/>
  <c r="O14" i="6" s="1"/>
  <c r="N21" i="6"/>
  <c r="N20" i="6" s="1"/>
  <c r="N19" i="6" s="1"/>
  <c r="N23" i="6"/>
  <c r="O23" i="6" s="1"/>
  <c r="N29" i="6"/>
  <c r="O29" i="6" s="1"/>
  <c r="O30" i="6"/>
  <c r="M30" i="6"/>
  <c r="N31" i="6"/>
  <c r="O33" i="6"/>
  <c r="N33" i="6"/>
  <c r="M34" i="6"/>
  <c r="O34" i="6" s="1"/>
  <c r="M39" i="6"/>
  <c r="M38" i="6"/>
  <c r="O37" i="6"/>
  <c r="M37" i="6"/>
  <c r="N36" i="6"/>
  <c r="M36" i="6"/>
  <c r="L36" i="6"/>
  <c r="K36" i="6"/>
  <c r="O35" i="6"/>
  <c r="N32" i="6"/>
  <c r="O32" i="6" s="1"/>
  <c r="M28" i="6"/>
  <c r="N27" i="6"/>
  <c r="O26" i="6"/>
  <c r="M26" i="6"/>
  <c r="O25" i="6"/>
  <c r="M24" i="6"/>
  <c r="L24" i="6"/>
  <c r="K24" i="6"/>
  <c r="N22" i="6"/>
  <c r="O22" i="6" s="1"/>
  <c r="O21" i="6"/>
  <c r="O20" i="6" s="1"/>
  <c r="O19" i="6" s="1"/>
  <c r="O18" i="6" s="1"/>
  <c r="O17" i="6"/>
  <c r="N17" i="6"/>
  <c r="M17" i="6"/>
  <c r="M15" i="6"/>
  <c r="O13" i="6"/>
  <c r="L11" i="6"/>
  <c r="L10" i="6" s="1"/>
  <c r="L8" i="6" s="1"/>
  <c r="L7" i="6" s="1"/>
  <c r="K9" i="6" l="1"/>
  <c r="K8" i="6" s="1"/>
  <c r="N10" i="6"/>
  <c r="N28" i="6"/>
  <c r="O28" i="6" s="1"/>
  <c r="O31" i="6"/>
  <c r="O16" i="6"/>
  <c r="O15" i="6" s="1"/>
  <c r="N18" i="6"/>
  <c r="O27" i="6"/>
  <c r="O17" i="3"/>
  <c r="O33" i="3"/>
  <c r="O36" i="3"/>
  <c r="O10" i="6" l="1"/>
  <c r="O9" i="6" s="1"/>
  <c r="N8" i="6"/>
  <c r="M10" i="3"/>
  <c r="N11" i="3"/>
  <c r="N13" i="3"/>
  <c r="N16" i="3"/>
  <c r="N21" i="3"/>
  <c r="O22" i="3"/>
  <c r="N22" i="3"/>
  <c r="O23" i="3"/>
  <c r="N29" i="3"/>
  <c r="N30" i="3"/>
  <c r="N31" i="3"/>
  <c r="O32" i="3"/>
  <c r="O8" i="6" l="1"/>
  <c r="O37" i="3"/>
  <c r="M37" i="3"/>
  <c r="M36" i="3"/>
  <c r="O35" i="3"/>
  <c r="M35" i="3"/>
  <c r="O34" i="3"/>
  <c r="N34" i="3"/>
  <c r="M34" i="3"/>
  <c r="L34" i="3"/>
  <c r="K34" i="3"/>
  <c r="O31" i="3"/>
  <c r="O30" i="3"/>
  <c r="O29" i="3"/>
  <c r="N28" i="3"/>
  <c r="O28" i="3" s="1"/>
  <c r="M28" i="3"/>
  <c r="N27" i="3"/>
  <c r="O27" i="3" s="1"/>
  <c r="O26" i="3"/>
  <c r="M26" i="3"/>
  <c r="O25" i="3"/>
  <c r="N24" i="3"/>
  <c r="O24" i="3" s="1"/>
  <c r="M24" i="3"/>
  <c r="L24" i="3"/>
  <c r="K24" i="3"/>
  <c r="O21" i="3"/>
  <c r="O20" i="3" s="1"/>
  <c r="O19" i="3" s="1"/>
  <c r="O18" i="3" s="1"/>
  <c r="N20" i="3"/>
  <c r="N19" i="3" s="1"/>
  <c r="N18" i="3"/>
  <c r="N17" i="3"/>
  <c r="M17" i="3"/>
  <c r="O16" i="3"/>
  <c r="O15" i="3" s="1"/>
  <c r="N15" i="3"/>
  <c r="M15" i="3"/>
  <c r="N14" i="3"/>
  <c r="O14" i="3" s="1"/>
  <c r="O13" i="3"/>
  <c r="N12" i="3"/>
  <c r="O12" i="3" s="1"/>
  <c r="L11" i="3"/>
  <c r="M9" i="3"/>
  <c r="M8" i="3" s="1"/>
  <c r="M7" i="3" s="1"/>
  <c r="L10" i="3"/>
  <c r="K9" i="3"/>
  <c r="K8" i="3" s="1"/>
  <c r="K7" i="3" s="1"/>
  <c r="K38" i="3" s="1"/>
  <c r="L9" i="3"/>
  <c r="L8" i="3"/>
  <c r="L7" i="3" s="1"/>
  <c r="L38" i="3" s="1"/>
  <c r="N10" i="3" l="1"/>
  <c r="N9" i="3" s="1"/>
  <c r="N8" i="3" s="1"/>
  <c r="N7" i="3" s="1"/>
  <c r="N38" i="3" s="1"/>
  <c r="M38" i="3"/>
  <c r="O11" i="3"/>
  <c r="O33" i="2"/>
  <c r="O30" i="2"/>
  <c r="O10" i="3" l="1"/>
  <c r="O9" i="3" s="1"/>
  <c r="O8" i="3"/>
  <c r="O7" i="3"/>
  <c r="O38" i="3" s="1"/>
  <c r="K9" i="2"/>
  <c r="N9" i="2"/>
  <c r="N22" i="2"/>
  <c r="M30" i="2"/>
  <c r="N10" i="2"/>
  <c r="N11" i="2"/>
  <c r="K34" i="2"/>
  <c r="N9" i="1" l="1"/>
  <c r="N13" i="2"/>
  <c r="M15" i="2"/>
  <c r="N16" i="2"/>
  <c r="N15" i="2" s="1"/>
  <c r="M26" i="2" l="1"/>
  <c r="O26" i="2" s="1"/>
  <c r="M24" i="2"/>
  <c r="O24" i="2" s="1"/>
  <c r="N21" i="2"/>
  <c r="N20" i="2" s="1"/>
  <c r="N19" i="2" s="1"/>
  <c r="N27" i="2"/>
  <c r="N26" i="2" s="1"/>
  <c r="N28" i="2"/>
  <c r="N18" i="2" l="1"/>
  <c r="M33" i="2"/>
  <c r="M32" i="2"/>
  <c r="O32" i="2" s="1"/>
  <c r="M31" i="2"/>
  <c r="O31" i="2" s="1"/>
  <c r="N30" i="2"/>
  <c r="L30" i="2"/>
  <c r="K30" i="2"/>
  <c r="O29" i="2"/>
  <c r="O28" i="2"/>
  <c r="O27" i="2"/>
  <c r="N25" i="2"/>
  <c r="O25" i="2" s="1"/>
  <c r="O23" i="2"/>
  <c r="M22" i="2"/>
  <c r="L22" i="2"/>
  <c r="K22" i="2"/>
  <c r="O21" i="2"/>
  <c r="O20" i="2" s="1"/>
  <c r="O19" i="2" s="1"/>
  <c r="O18" i="2" s="1"/>
  <c r="N17" i="2"/>
  <c r="O17" i="2" s="1"/>
  <c r="M17" i="2"/>
  <c r="O16" i="2"/>
  <c r="O15" i="2" s="1"/>
  <c r="N14" i="2"/>
  <c r="O14" i="2" s="1"/>
  <c r="O13" i="2"/>
  <c r="N12" i="2"/>
  <c r="M11" i="2"/>
  <c r="M10" i="2" s="1"/>
  <c r="M9" i="2" s="1"/>
  <c r="L11" i="2"/>
  <c r="L10" i="2" s="1"/>
  <c r="L9" i="2" s="1"/>
  <c r="L8" i="2" s="1"/>
  <c r="L7" i="2" s="1"/>
  <c r="L34" i="2" s="1"/>
  <c r="K11" i="2"/>
  <c r="K10" i="2"/>
  <c r="K8" i="2"/>
  <c r="K7" i="2" s="1"/>
  <c r="O10" i="2" l="1"/>
  <c r="M8" i="2"/>
  <c r="O12" i="2"/>
  <c r="M25" i="1"/>
  <c r="M26" i="1"/>
  <c r="M27" i="1"/>
  <c r="M24" i="1"/>
  <c r="N8" i="2" l="1"/>
  <c r="N7" i="2" s="1"/>
  <c r="N34" i="2" s="1"/>
  <c r="O11" i="2"/>
  <c r="O22" i="2"/>
  <c r="O9" i="2" s="1"/>
  <c r="M7" i="2"/>
  <c r="M28" i="1"/>
  <c r="N28" i="1"/>
  <c r="L28" i="1"/>
  <c r="O7" i="2" l="1"/>
  <c r="O34" i="2" s="1"/>
  <c r="M34" i="2"/>
  <c r="O8" i="2"/>
  <c r="O25" i="1"/>
  <c r="O26" i="1"/>
  <c r="O27" i="1"/>
  <c r="L24" i="1"/>
  <c r="N24" i="1"/>
  <c r="K24" i="1"/>
  <c r="K28" i="1" s="1"/>
  <c r="O24" i="1" l="1"/>
  <c r="O28" i="1" s="1"/>
  <c r="O19" i="1"/>
  <c r="O13" i="1"/>
  <c r="O14" i="1"/>
  <c r="O15" i="1"/>
  <c r="O17" i="1"/>
  <c r="O21" i="1"/>
  <c r="O22" i="1"/>
  <c r="O23" i="1"/>
  <c r="L11" i="1"/>
  <c r="L10" i="1" s="1"/>
  <c r="K11" i="1"/>
  <c r="K10" i="1" s="1"/>
  <c r="N12" i="1"/>
  <c r="N14" i="1"/>
  <c r="O12" i="1" l="1"/>
  <c r="N16" i="1" l="1"/>
  <c r="N11" i="1" s="1"/>
  <c r="N10" i="1" s="1"/>
  <c r="M16" i="1"/>
  <c r="M18" i="1"/>
  <c r="K18" i="1"/>
  <c r="K9" i="1" s="1"/>
  <c r="K8" i="1" s="1"/>
  <c r="K7" i="1" s="1"/>
  <c r="L18" i="1"/>
  <c r="L9" i="1" s="1"/>
  <c r="L8" i="1" s="1"/>
  <c r="L7" i="1" s="1"/>
  <c r="N20" i="1"/>
  <c r="N18" i="1" l="1"/>
  <c r="N8" i="1" s="1"/>
  <c r="N7" i="1" s="1"/>
  <c r="O20" i="1"/>
  <c r="O16" i="1"/>
  <c r="M11" i="1"/>
  <c r="M10" i="1" l="1"/>
  <c r="O11" i="1"/>
  <c r="O18" i="1"/>
  <c r="M9" i="1" l="1"/>
  <c r="O10" i="1"/>
  <c r="O9" i="1" l="1"/>
  <c r="M8" i="1"/>
  <c r="M7" i="1" l="1"/>
  <c r="O7" i="1" s="1"/>
  <c r="O8" i="1"/>
</calcChain>
</file>

<file path=xl/sharedStrings.xml><?xml version="1.0" encoding="utf-8"?>
<sst xmlns="http://schemas.openxmlformats.org/spreadsheetml/2006/main" count="348" uniqueCount="66">
  <si>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</si>
  <si>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</si>
  <si>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</si>
  <si>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</si>
  <si>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</si>
  <si>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</si>
  <si>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</si>
  <si>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</si>
  <si>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</si>
  <si>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</si>
  <si>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</si>
  <si>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</si>
  <si>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</si>
  <si>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</si>
  <si>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</si>
  <si>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</si>
  <si>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</si>
  <si>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</si>
  <si>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</si>
  <si>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</si>
  <si>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</si>
  <si>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</si>
  <si>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</si>
  <si>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</si>
  <si>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</si>
  <si>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</si>
  <si>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</si>
  <si>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</si>
  <si>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</si>
  <si>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</si>
  <si>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</si>
  <si>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</si>
  <si>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</si>
  <si>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</si>
  <si>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</si>
  <si>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</si>
  <si>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</si>
  <si>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</si>
  <si>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</si>
  <si>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</si>
  <si>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</si>
  <si>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</si>
  <si>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</si>
  <si>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</si>
  <si>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</si>
  <si>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</si>
  <si>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</si>
  <si>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</si>
  <si>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</si>
  <si>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</si>
  <si>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</si>
  <si>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>FEBRERO</t>
  </si>
  <si>
    <t>MULTAS Y SANCIONES</t>
  </si>
  <si>
    <t>VENTAS INCIDENTALES DE ESTABLECIMIENTO NO DE MERCADO</t>
  </si>
  <si>
    <t>SERVICIOS PRESTADOS A LAS EMPRESAS Y SERVICIOS DE PRODUCCIÓN</t>
  </si>
  <si>
    <t>OTROS SERVICIOS DE FABRICACIÓN; SERVICIOS DE EDICIÓN, IMPRESIÓN Y REPRODUCCIÓN; SERVICIOS DE RECUPERACIÓN DE MATERIALES</t>
  </si>
  <si>
    <t>RECURSOS DE LA ENTIDAD</t>
  </si>
  <si>
    <t>ESTABLECIMIENTOS PUBLICOS</t>
  </si>
  <si>
    <t>MARZO</t>
  </si>
  <si>
    <t>REINTEGROS</t>
  </si>
  <si>
    <t>REINTEGROS GASTOS DE FUNCIONAMIENTO</t>
  </si>
  <si>
    <t>SENTENCIAS Y CONCILIACIONES</t>
  </si>
  <si>
    <t>TRANSFERENCIAS CORRIENTES</t>
  </si>
  <si>
    <t>ABRIL</t>
  </si>
  <si>
    <t>REINTEGROS INCAPACIDADES</t>
  </si>
  <si>
    <t>INTERESES SOBRE DEPOSITOS EN INSTITUCIONES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</si>
</sst>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  <xf numFmtId="1" fontId="12" fillId="2" borderId="10" xfId="0" applyNumberFormat="1" applyFont="1" applyFill="1" applyBorder="1" applyAlignment="1">
      <alignment horizontal="left" vertical="center" wrapText="1" readingOrder="1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0" fontId="14" fillId="2" borderId="30" xfId="0" applyFont="1" applyFill="1" applyBorder="1" applyAlignment="1">
      <alignment horizontal="left" vertical="center" readingOrder="1"/>
    </xf>
    <xf numFmtId="0" fontId="14" fillId="2" borderId="7" xfId="0" applyFont="1" applyFill="1" applyBorder="1" applyAlignment="1">
      <alignment vertical="center" readingOrder="1"/>
    </xf>
    <xf numFmtId="0" fontId="11" fillId="2" borderId="14" xfId="0" applyNumberFormat="1" applyFont="1" applyFill="1" applyBorder="1" applyAlignment="1">
      <alignment horizontal="left" vertical="center" wrapText="1" readingOrder="1"/>
    </xf>
    <xf numFmtId="0" fontId="11" fillId="0" borderId="15" xfId="0" applyNumberFormat="1" applyFont="1" applyFill="1" applyBorder="1" applyAlignment="1">
      <alignment vertical="center" wrapText="1" readingOrder="1"/>
    </xf>
    <xf numFmtId="43" fontId="8" fillId="0" borderId="15" xfId="0" applyNumberFormat="1" applyFont="1" applyBorder="1" applyAlignment="1">
      <alignment vertical="center" readingOrder="1"/>
    </xf>
    <xf numFmtId="43" fontId="8" fillId="0" borderId="27" xfId="0" applyNumberFormat="1" applyFont="1" applyBorder="1" applyAlignment="1">
      <alignment vertical="center" readingOrder="1"/>
    </xf>
    <xf numFmtId="43" fontId="2" fillId="0" borderId="0" xfId="0" applyNumberFormat="1" applyFont="1"/>
    <xf numFmtId="43" fontId="8" fillId="0" borderId="31" xfId="0" applyNumberFormat="1" applyFont="1" applyBorder="1" applyAlignment="1">
      <alignment vertical="center" readingOrder="1"/>
    </xf>
    <xf numFmtId="43" fontId="0" fillId="0" borderId="0" xfId="0" applyNumberFormat="1"/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4" workbookViewId="0">
      <selection activeCell="N9" sqref="N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1" customWidth="1"/>
    <col min="11" max="11" width="20.85546875" customWidth="1"/>
    <col min="12" max="12" width="21.42578125" customWidth="1"/>
    <col min="13" max="13" width="22.28515625" customWidth="1"/>
    <col min="14" max="14" width="21" customWidth="1"/>
    <col min="15" max="15" width="23.7109375" customWidth="1"/>
    <col min="16" max="16" width="3.140625" customWidth="1"/>
  </cols>
  <sheetData>
    <row r="1" spans="1:22" ht="23.25" customHeight="1" x14ac:dyDescent="0.25">
      <c r="A1" s="17"/>
      <c r="B1" s="92" t="s">
        <v>19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3"/>
      <c r="Q1" s="12"/>
      <c r="R1" s="12"/>
      <c r="S1" s="12"/>
      <c r="T1" s="12"/>
      <c r="U1" s="12"/>
      <c r="V1" s="12"/>
    </row>
    <row r="2" spans="1:22" x14ac:dyDescent="0.25">
      <c r="A2" s="15"/>
      <c r="B2" s="95" t="s">
        <v>20</v>
      </c>
      <c r="C2" s="95"/>
      <c r="D2" s="95"/>
      <c r="E2" s="95"/>
      <c r="F2" s="95"/>
      <c r="G2" s="95"/>
      <c r="H2" s="95"/>
      <c r="I2" s="95"/>
      <c r="J2" s="95"/>
      <c r="K2" s="95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5">
      <c r="A4" s="15"/>
      <c r="B4" s="99" t="s">
        <v>21</v>
      </c>
      <c r="C4" s="99"/>
      <c r="D4" s="99"/>
      <c r="E4" s="99"/>
      <c r="F4" s="99"/>
      <c r="G4" s="99"/>
      <c r="H4" s="99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5.75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3">
      <c r="A6" s="15"/>
      <c r="B6" s="96"/>
      <c r="C6" s="96"/>
      <c r="D6" s="96"/>
      <c r="E6" s="96"/>
      <c r="F6" s="96"/>
      <c r="G6" s="96"/>
      <c r="H6" s="96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.10000000000000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19322312926.07</v>
      </c>
      <c r="O7" s="61">
        <f>M7-N7</f>
        <v>171483352312.92999</v>
      </c>
      <c r="P7" s="58"/>
    </row>
    <row r="8" spans="1:22" s="59" customFormat="1" ht="20.10000000000000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19322312926.07</v>
      </c>
      <c r="O8" s="61">
        <f t="shared" ref="O8:O23" si="1">M8-N8</f>
        <v>171483352312.92999</v>
      </c>
      <c r="P8" s="58"/>
    </row>
    <row r="9" spans="1:22" s="59" customFormat="1" ht="20.10000000000000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K10+K18</f>
        <v>190805665239</v>
      </c>
      <c r="L9" s="62">
        <f>L10+L18</f>
        <v>0</v>
      </c>
      <c r="M9" s="62">
        <f>M10+M18</f>
        <v>190805665239</v>
      </c>
      <c r="N9" s="62">
        <f>N10+N18</f>
        <v>19322312926.07</v>
      </c>
      <c r="O9" s="61">
        <f t="shared" si="1"/>
        <v>171483352312.92999</v>
      </c>
      <c r="P9" s="58"/>
    </row>
    <row r="10" spans="1:22" s="59" customFormat="1" ht="20.10000000000000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18108027867</v>
      </c>
      <c r="O10" s="61">
        <f t="shared" si="1"/>
        <v>170997637372</v>
      </c>
      <c r="P10" s="58"/>
    </row>
    <row r="11" spans="1:22" s="59" customFormat="1" ht="20.10000000000000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K12+K14+K16</f>
        <v>189105665239</v>
      </c>
      <c r="L11" s="62">
        <f>L12+L14+L16</f>
        <v>0</v>
      </c>
      <c r="M11" s="62">
        <f>M12+M14+M16</f>
        <v>189105665239</v>
      </c>
      <c r="N11" s="62">
        <f>N12+N14+N16</f>
        <v>18108027867</v>
      </c>
      <c r="O11" s="61">
        <f t="shared" si="1"/>
        <v>170997637372</v>
      </c>
      <c r="P11" s="58"/>
    </row>
    <row r="12" spans="1:22" s="59" customFormat="1" ht="20.10000000000000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15834808561</v>
      </c>
      <c r="O12" s="61">
        <f t="shared" si="1"/>
        <v>-15834808561</v>
      </c>
      <c r="P12" s="58"/>
    </row>
    <row r="13" spans="1:22" ht="1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v>15834808561</v>
      </c>
      <c r="O13" s="64">
        <f t="shared" si="1"/>
        <v>-15834808561</v>
      </c>
      <c r="P13" s="14"/>
    </row>
    <row r="14" spans="1:22" s="59" customFormat="1" ht="20.10000000000000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N15</f>
        <v>2273136243</v>
      </c>
      <c r="O14" s="61">
        <f t="shared" si="1"/>
        <v>-2273136243</v>
      </c>
      <c r="P14" s="58"/>
    </row>
    <row r="15" spans="1:22" ht="20.100000000000001" customHeight="1" x14ac:dyDescent="0.25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63">
        <v>0</v>
      </c>
      <c r="L15" s="63">
        <v>0</v>
      </c>
      <c r="M15" s="63">
        <v>0</v>
      </c>
      <c r="N15" s="63">
        <v>2273136243</v>
      </c>
      <c r="O15" s="64">
        <f t="shared" si="1"/>
        <v>-2273136243</v>
      </c>
      <c r="P15" s="14"/>
    </row>
    <row r="16" spans="1:22" s="59" customFormat="1" ht="20.100000000000001" customHeight="1" x14ac:dyDescent="0.25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62">
        <v>189105665239</v>
      </c>
      <c r="L16" s="62">
        <v>0</v>
      </c>
      <c r="M16" s="62">
        <f>K16-L16</f>
        <v>189105665239</v>
      </c>
      <c r="N16" s="62">
        <f>N17</f>
        <v>83063</v>
      </c>
      <c r="O16" s="61">
        <f t="shared" si="1"/>
        <v>189105582176</v>
      </c>
      <c r="P16" s="58"/>
    </row>
    <row r="17" spans="1:16" ht="20.100000000000001" customHeight="1" x14ac:dyDescent="0.25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63">
        <v>0</v>
      </c>
      <c r="L17" s="63">
        <v>0</v>
      </c>
      <c r="M17" s="63">
        <v>0</v>
      </c>
      <c r="N17" s="63">
        <v>83063</v>
      </c>
      <c r="O17" s="64">
        <f t="shared" si="1"/>
        <v>-83063</v>
      </c>
      <c r="P17" s="14"/>
    </row>
    <row r="18" spans="1:16" s="59" customFormat="1" ht="20.100000000000001" customHeight="1" x14ac:dyDescent="0.25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62">
        <f>K19+K23</f>
        <v>1700000000</v>
      </c>
      <c r="L18" s="62">
        <f>L19</f>
        <v>0</v>
      </c>
      <c r="M18" s="62">
        <f>M19+M23</f>
        <v>1700000000</v>
      </c>
      <c r="N18" s="62">
        <f>N19+N20+N23</f>
        <v>1214285059.0699999</v>
      </c>
      <c r="O18" s="61">
        <f t="shared" si="1"/>
        <v>485714940.93000007</v>
      </c>
      <c r="P18" s="58"/>
    </row>
    <row r="19" spans="1:16" ht="20.100000000000001" customHeight="1" x14ac:dyDescent="0.25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63">
        <v>1700000000</v>
      </c>
      <c r="L19" s="63">
        <v>0</v>
      </c>
      <c r="M19" s="63">
        <v>1700000000</v>
      </c>
      <c r="N19" s="63">
        <v>0</v>
      </c>
      <c r="O19" s="64">
        <f>M19-N19</f>
        <v>1700000000</v>
      </c>
      <c r="P19" s="14"/>
    </row>
    <row r="20" spans="1:16" s="59" customFormat="1" ht="20.100000000000001" customHeight="1" x14ac:dyDescent="0.25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62">
        <v>0</v>
      </c>
      <c r="L20" s="62">
        <v>0</v>
      </c>
      <c r="M20" s="62">
        <v>0</v>
      </c>
      <c r="N20" s="62">
        <f>N21+N22</f>
        <v>323926978.06999999</v>
      </c>
      <c r="O20" s="61">
        <f t="shared" si="1"/>
        <v>-323926978.06999999</v>
      </c>
      <c r="P20" s="58"/>
    </row>
    <row r="21" spans="1:16" ht="20.100000000000001" customHeight="1" x14ac:dyDescent="0.25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63">
        <v>0</v>
      </c>
      <c r="L21" s="63">
        <v>0</v>
      </c>
      <c r="M21" s="63">
        <v>0</v>
      </c>
      <c r="N21" s="63">
        <v>2657468.69</v>
      </c>
      <c r="O21" s="64">
        <f t="shared" si="1"/>
        <v>-2657468.69</v>
      </c>
      <c r="P21" s="14"/>
    </row>
    <row r="22" spans="1:16" ht="20.100000000000001" customHeight="1" x14ac:dyDescent="0.25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63">
        <v>0</v>
      </c>
      <c r="L22" s="63">
        <v>0</v>
      </c>
      <c r="M22" s="63">
        <v>0</v>
      </c>
      <c r="N22" s="63">
        <v>321269509.38</v>
      </c>
      <c r="O22" s="64">
        <f t="shared" si="1"/>
        <v>-321269509.38</v>
      </c>
      <c r="P22" s="14"/>
    </row>
    <row r="23" spans="1:16" s="59" customFormat="1" ht="20.100000000000001" customHeight="1" thickBot="1" x14ac:dyDescent="0.3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65">
        <v>0</v>
      </c>
      <c r="L23" s="65">
        <v>0</v>
      </c>
      <c r="M23" s="65">
        <v>0</v>
      </c>
      <c r="N23" s="65">
        <v>890358081</v>
      </c>
      <c r="O23" s="66">
        <f t="shared" si="1"/>
        <v>-890358081</v>
      </c>
      <c r="P23" s="58"/>
    </row>
    <row r="24" spans="1:16" s="59" customFormat="1" ht="20.100000000000001" customHeight="1" x14ac:dyDescent="0.25">
      <c r="A24" s="57"/>
      <c r="B24" s="46"/>
      <c r="C24" s="46"/>
      <c r="D24" s="47"/>
      <c r="E24" s="46"/>
      <c r="F24" s="47"/>
      <c r="G24" s="46"/>
      <c r="H24" s="47"/>
      <c r="I24" s="67">
        <v>4</v>
      </c>
      <c r="J24" s="68" t="s">
        <v>46</v>
      </c>
      <c r="K24" s="62">
        <f>K25+K26+K27</f>
        <v>2911046910906</v>
      </c>
      <c r="L24" s="62">
        <f t="shared" ref="L24:O24" si="3">L25+L26+L27</f>
        <v>0</v>
      </c>
      <c r="M24" s="62">
        <f>K24-L24</f>
        <v>2911046910906</v>
      </c>
      <c r="N24" s="62">
        <f t="shared" si="3"/>
        <v>102813057</v>
      </c>
      <c r="O24" s="69">
        <f t="shared" si="3"/>
        <v>2910944097849</v>
      </c>
      <c r="P24" s="58"/>
    </row>
    <row r="25" spans="1:16" ht="17.25" customHeight="1" x14ac:dyDescent="0.25">
      <c r="A25" s="15"/>
      <c r="B25" s="46"/>
      <c r="C25" s="46"/>
      <c r="D25" s="47"/>
      <c r="E25" s="46"/>
      <c r="F25" s="47"/>
      <c r="G25" s="46"/>
      <c r="H25" s="47"/>
      <c r="I25" s="70">
        <v>41</v>
      </c>
      <c r="J25" s="71" t="s">
        <v>47</v>
      </c>
      <c r="K25" s="63">
        <v>1741000000</v>
      </c>
      <c r="L25" s="62">
        <v>0</v>
      </c>
      <c r="M25" s="63">
        <f t="shared" ref="M25:M27" si="4">K25-L25</f>
        <v>1741000000</v>
      </c>
      <c r="N25" s="63">
        <v>0</v>
      </c>
      <c r="O25" s="72">
        <f>M25-N25</f>
        <v>1741000000</v>
      </c>
      <c r="P25" s="14"/>
    </row>
    <row r="26" spans="1:16" ht="17.25" customHeight="1" thickBot="1" x14ac:dyDescent="0.3">
      <c r="A26" s="15"/>
      <c r="B26" s="46"/>
      <c r="C26" s="46"/>
      <c r="D26" s="47"/>
      <c r="E26" s="46"/>
      <c r="F26" s="47"/>
      <c r="G26" s="46"/>
      <c r="H26" s="47"/>
      <c r="I26" s="70">
        <v>42</v>
      </c>
      <c r="J26" s="71" t="s">
        <v>48</v>
      </c>
      <c r="K26" s="63">
        <v>608283882399</v>
      </c>
      <c r="L26" s="62">
        <v>0</v>
      </c>
      <c r="M26" s="63">
        <f t="shared" si="4"/>
        <v>608283882399</v>
      </c>
      <c r="N26" s="63">
        <v>0</v>
      </c>
      <c r="O26" s="72">
        <f>M26-N26</f>
        <v>608283882399</v>
      </c>
      <c r="P26" s="14"/>
    </row>
    <row r="27" spans="1:16" ht="17.25" customHeight="1" thickBot="1" x14ac:dyDescent="0.3">
      <c r="A27" s="15"/>
      <c r="B27" s="23"/>
      <c r="C27" s="23"/>
      <c r="D27" s="23"/>
      <c r="E27" s="23"/>
      <c r="F27" s="23"/>
      <c r="G27" s="23"/>
      <c r="H27" s="23"/>
      <c r="I27" s="73">
        <v>43</v>
      </c>
      <c r="J27" s="74" t="s">
        <v>49</v>
      </c>
      <c r="K27" s="75">
        <v>2301022028507</v>
      </c>
      <c r="L27" s="75">
        <v>0</v>
      </c>
      <c r="M27" s="76">
        <f t="shared" si="4"/>
        <v>2301022028507</v>
      </c>
      <c r="N27" s="75">
        <v>102813057</v>
      </c>
      <c r="O27" s="77">
        <f>M27-N27</f>
        <v>2300919215450</v>
      </c>
      <c r="P27" s="14"/>
    </row>
    <row r="28" spans="1:16" s="56" customFormat="1" ht="21.75" customHeight="1" thickBot="1" x14ac:dyDescent="0.3">
      <c r="A28" s="54"/>
      <c r="B28" s="53"/>
      <c r="C28" s="53"/>
      <c r="D28" s="53"/>
      <c r="E28" s="53"/>
      <c r="F28" s="53"/>
      <c r="G28" s="53"/>
      <c r="H28" s="53"/>
      <c r="I28" s="100" t="s">
        <v>50</v>
      </c>
      <c r="J28" s="101"/>
      <c r="K28" s="78">
        <f>K7+K24</f>
        <v>3101852576145</v>
      </c>
      <c r="L28" s="78">
        <f t="shared" ref="L28" si="5">L7+L24</f>
        <v>0</v>
      </c>
      <c r="M28" s="79">
        <f>M7+M24</f>
        <v>3101852576145</v>
      </c>
      <c r="N28" s="78">
        <f>N7+N24</f>
        <v>19425125983.07</v>
      </c>
      <c r="O28" s="80">
        <f>O7+O24</f>
        <v>3082427450161.9302</v>
      </c>
      <c r="P28" s="55"/>
    </row>
    <row r="29" spans="1:16" ht="15.75" customHeight="1" x14ac:dyDescent="0.25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5">
      <c r="A30" s="15"/>
      <c r="B30" s="22"/>
      <c r="C30" s="22"/>
      <c r="D30" s="22"/>
      <c r="E30" s="22"/>
      <c r="F30" s="22"/>
      <c r="G30" s="22"/>
      <c r="H30" s="22"/>
      <c r="I30" s="26"/>
      <c r="J30" s="97" t="s">
        <v>43</v>
      </c>
      <c r="K30" s="97"/>
      <c r="L30" s="10"/>
      <c r="M30" s="98" t="s">
        <v>42</v>
      </c>
      <c r="N30" s="98"/>
      <c r="O30" s="98"/>
      <c r="P30" s="14"/>
    </row>
    <row r="31" spans="1:16" x14ac:dyDescent="0.25">
      <c r="A31" s="15"/>
      <c r="B31" s="22"/>
      <c r="C31" s="22"/>
      <c r="D31" s="22"/>
      <c r="E31" s="22"/>
      <c r="F31" s="22"/>
      <c r="G31" s="22"/>
      <c r="H31" s="22"/>
      <c r="I31" s="26"/>
      <c r="J31" s="102" t="s">
        <v>33</v>
      </c>
      <c r="K31" s="102"/>
      <c r="L31" s="19"/>
      <c r="M31" s="93" t="s">
        <v>34</v>
      </c>
      <c r="N31" s="93"/>
      <c r="O31" s="93"/>
      <c r="P31" s="14"/>
    </row>
    <row r="32" spans="1:16" x14ac:dyDescent="0.25">
      <c r="A32" s="15"/>
      <c r="B32" s="22"/>
      <c r="C32" s="22"/>
      <c r="D32" s="22"/>
      <c r="E32" s="22"/>
      <c r="F32" s="22"/>
      <c r="G32" s="22"/>
      <c r="H32" s="22"/>
      <c r="I32" s="26"/>
      <c r="J32" s="104" t="s">
        <v>35</v>
      </c>
      <c r="K32" s="104"/>
      <c r="L32" s="21"/>
      <c r="M32" s="94" t="s">
        <v>40</v>
      </c>
      <c r="N32" s="94"/>
      <c r="O32" s="94"/>
      <c r="P32" s="14"/>
    </row>
    <row r="33" spans="1:16" ht="15.75" customHeight="1" x14ac:dyDescent="0.25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5">
      <c r="A34" s="15"/>
      <c r="B34" s="22"/>
      <c r="C34" s="22"/>
      <c r="D34" s="22"/>
      <c r="E34" s="22"/>
      <c r="F34" s="22"/>
      <c r="G34" s="22"/>
      <c r="H34" s="22"/>
      <c r="I34" s="26"/>
      <c r="J34" s="98" t="s">
        <v>44</v>
      </c>
      <c r="K34" s="98"/>
      <c r="L34" s="10"/>
      <c r="M34" s="98" t="s">
        <v>45</v>
      </c>
      <c r="N34" s="98"/>
      <c r="O34" s="98"/>
      <c r="P34" s="14"/>
    </row>
    <row r="35" spans="1:16" x14ac:dyDescent="0.25">
      <c r="A35" s="15"/>
      <c r="B35" s="22"/>
      <c r="C35" s="22"/>
      <c r="D35" s="22"/>
      <c r="E35" s="22"/>
      <c r="F35" s="22"/>
      <c r="G35" s="22"/>
      <c r="H35" s="22"/>
      <c r="I35" s="26"/>
      <c r="J35" s="102" t="s">
        <v>41</v>
      </c>
      <c r="K35" s="102"/>
      <c r="L35" s="1" t="s">
        <v>36</v>
      </c>
      <c r="M35" s="93" t="s">
        <v>37</v>
      </c>
      <c r="N35" s="93"/>
      <c r="O35" s="93"/>
      <c r="P35" s="14"/>
    </row>
    <row r="36" spans="1:16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03" t="s">
        <v>38</v>
      </c>
      <c r="K36" s="103"/>
      <c r="L36" s="4"/>
      <c r="M36" s="105" t="s">
        <v>39</v>
      </c>
      <c r="N36" s="105"/>
      <c r="O36" s="105"/>
      <c r="P36" s="14"/>
    </row>
    <row r="37" spans="1:16" ht="15.75" thickBot="1" x14ac:dyDescent="0.3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J35:K35"/>
    <mergeCell ref="J36:K36"/>
    <mergeCell ref="J31:K31"/>
    <mergeCell ref="J32:K32"/>
    <mergeCell ref="M35:O35"/>
    <mergeCell ref="M36:O36"/>
    <mergeCell ref="J34:K34"/>
    <mergeCell ref="M34:O34"/>
    <mergeCell ref="B1:O1"/>
    <mergeCell ref="M31:O31"/>
    <mergeCell ref="M32:O32"/>
    <mergeCell ref="B2:K2"/>
    <mergeCell ref="B6:H6"/>
    <mergeCell ref="J30:K30"/>
    <mergeCell ref="M30:O30"/>
    <mergeCell ref="B4:H4"/>
    <mergeCell ref="I28:J28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11 N16 L18 M24:M27 O24" formula="1"/>
    <ignoredError sqref="F11:F23 D9:D23 H15:H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selection activeCell="O34" sqref="O34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92" t="s">
        <v>19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95" t="s">
        <v>20</v>
      </c>
      <c r="C2" s="95"/>
      <c r="D2" s="95"/>
      <c r="E2" s="95"/>
      <c r="F2" s="95"/>
      <c r="G2" s="95"/>
      <c r="H2" s="95"/>
      <c r="I2" s="95"/>
      <c r="J2" s="95"/>
      <c r="K2" s="95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99" t="s">
        <v>21</v>
      </c>
      <c r="C4" s="99"/>
      <c r="D4" s="99"/>
      <c r="E4" s="99"/>
      <c r="F4" s="99"/>
      <c r="G4" s="99"/>
      <c r="H4" s="99"/>
      <c r="I4" s="39" t="s">
        <v>21</v>
      </c>
      <c r="J4" s="22" t="s">
        <v>22</v>
      </c>
      <c r="K4" s="10"/>
      <c r="L4" s="11" t="s">
        <v>23</v>
      </c>
      <c r="M4" s="10" t="s">
        <v>51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96"/>
      <c r="C6" s="96"/>
      <c r="D6" s="96"/>
      <c r="E6" s="96"/>
      <c r="F6" s="96"/>
      <c r="G6" s="96"/>
      <c r="H6" s="96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85762140986.069992</v>
      </c>
      <c r="O7" s="61">
        <f>M7-N7</f>
        <v>105043524252.93001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85762140986.069992</v>
      </c>
      <c r="O8" s="61">
        <f t="shared" ref="O8:O29" si="1">M8-N8</f>
        <v>105043524252.93001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K10+K22</f>
        <v>190805665239</v>
      </c>
      <c r="L9" s="62">
        <f>L10+L22</f>
        <v>0</v>
      </c>
      <c r="M9" s="62">
        <f>M10+M22</f>
        <v>190805665239</v>
      </c>
      <c r="N9" s="62">
        <f>N10+N22</f>
        <v>85762140986.069992</v>
      </c>
      <c r="O9" s="61">
        <f>O10+O22</f>
        <v>105043524252.93001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74908883671.149994</v>
      </c>
      <c r="O10" s="61">
        <f t="shared" si="1"/>
        <v>114196781567.85001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K12+K14+K17</f>
        <v>189105665239</v>
      </c>
      <c r="L11" s="62">
        <f>L12+L14+L17</f>
        <v>0</v>
      </c>
      <c r="M11" s="62">
        <f>M12+M14+M17</f>
        <v>189105665239</v>
      </c>
      <c r="N11" s="62">
        <f>N12+N14+N17</f>
        <v>74908883671.149994</v>
      </c>
      <c r="O11" s="61">
        <f t="shared" si="1"/>
        <v>114196781567.85001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70398515430.149994</v>
      </c>
      <c r="O12" s="61">
        <f t="shared" si="1"/>
        <v>-70398515430.149994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</f>
        <v>70398515430.149994</v>
      </c>
      <c r="O13" s="64">
        <f t="shared" si="1"/>
        <v>-70398515430.149994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4510082294</v>
      </c>
      <c r="O14" s="61">
        <f t="shared" si="1"/>
        <v>-4510082294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4510082294</v>
      </c>
      <c r="O15" s="61">
        <f>O16</f>
        <v>-4510082294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</f>
        <v>4510082294</v>
      </c>
      <c r="O16" s="64">
        <f t="shared" si="1"/>
        <v>-4510082294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285947</v>
      </c>
      <c r="O17" s="61">
        <f t="shared" si="1"/>
        <v>189105379292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285947</v>
      </c>
      <c r="O18" s="61">
        <f>O19</f>
        <v>-285947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285947</v>
      </c>
      <c r="O19" s="61">
        <f>O20</f>
        <v>-285947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285947</v>
      </c>
      <c r="O20" s="61">
        <f>O21</f>
        <v>-285947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</f>
        <v>285947</v>
      </c>
      <c r="O21" s="64">
        <f t="shared" si="1"/>
        <v>-285947</v>
      </c>
      <c r="P21" s="14"/>
    </row>
    <row r="22" spans="1:18" s="59" customFormat="1" ht="24.95" customHeight="1" x14ac:dyDescent="0.25">
      <c r="A22" s="57"/>
      <c r="B22" s="33">
        <v>3</v>
      </c>
      <c r="C22" s="34">
        <v>1</v>
      </c>
      <c r="D22" s="35" t="s">
        <v>6</v>
      </c>
      <c r="E22" s="34">
        <v>2</v>
      </c>
      <c r="F22" s="35"/>
      <c r="G22" s="34"/>
      <c r="H22" s="35"/>
      <c r="I22" s="43">
        <v>31012</v>
      </c>
      <c r="J22" s="44" t="s">
        <v>0</v>
      </c>
      <c r="K22" s="62">
        <f>K23+K29</f>
        <v>1700000000</v>
      </c>
      <c r="L22" s="62">
        <f>L23</f>
        <v>0</v>
      </c>
      <c r="M22" s="62">
        <f>M23+M29</f>
        <v>1700000000</v>
      </c>
      <c r="N22" s="62">
        <f>N23+N25+N29</f>
        <v>10853257314.92</v>
      </c>
      <c r="O22" s="61">
        <f t="shared" si="1"/>
        <v>-9153257314.9200001</v>
      </c>
      <c r="P22" s="58"/>
    </row>
    <row r="23" spans="1:18" ht="24.95" customHeight="1" x14ac:dyDescent="0.25">
      <c r="A23" s="15"/>
      <c r="B23" s="33">
        <v>3</v>
      </c>
      <c r="C23" s="34">
        <v>1</v>
      </c>
      <c r="D23" s="35" t="s">
        <v>6</v>
      </c>
      <c r="E23" s="34">
        <v>2</v>
      </c>
      <c r="F23" s="35" t="s">
        <v>3</v>
      </c>
      <c r="G23" s="34"/>
      <c r="H23" s="35"/>
      <c r="I23" s="43">
        <v>3101202</v>
      </c>
      <c r="J23" s="44" t="s">
        <v>15</v>
      </c>
      <c r="K23" s="62">
        <v>1700000000</v>
      </c>
      <c r="L23" s="62">
        <v>0</v>
      </c>
      <c r="M23" s="62">
        <v>1700000000</v>
      </c>
      <c r="N23" s="62">
        <v>1700000000</v>
      </c>
      <c r="O23" s="61">
        <f>M23-N23</f>
        <v>0</v>
      </c>
      <c r="P23" s="14"/>
    </row>
    <row r="24" spans="1:18" ht="24.95" customHeight="1" x14ac:dyDescent="0.25">
      <c r="A24" s="15"/>
      <c r="B24" s="33"/>
      <c r="C24" s="34"/>
      <c r="D24" s="35"/>
      <c r="E24" s="34"/>
      <c r="F24" s="35"/>
      <c r="G24" s="34"/>
      <c r="H24" s="35"/>
      <c r="I24" s="50">
        <v>31012021</v>
      </c>
      <c r="J24" s="45" t="s">
        <v>57</v>
      </c>
      <c r="K24" s="63">
        <v>0</v>
      </c>
      <c r="L24" s="63">
        <v>0</v>
      </c>
      <c r="M24" s="63">
        <f>K24-L24</f>
        <v>0</v>
      </c>
      <c r="N24" s="63">
        <v>1700000000</v>
      </c>
      <c r="O24" s="64">
        <f>M24-N24</f>
        <v>-1700000000</v>
      </c>
      <c r="P24" s="14"/>
    </row>
    <row r="25" spans="1:18" s="59" customFormat="1" ht="24.95" customHeight="1" x14ac:dyDescent="0.25">
      <c r="A25" s="57"/>
      <c r="B25" s="33">
        <v>3</v>
      </c>
      <c r="C25" s="34">
        <v>1</v>
      </c>
      <c r="D25" s="35" t="s">
        <v>6</v>
      </c>
      <c r="E25" s="34">
        <v>2</v>
      </c>
      <c r="F25" s="35" t="s">
        <v>1</v>
      </c>
      <c r="G25" s="34"/>
      <c r="H25" s="35"/>
      <c r="I25" s="43">
        <v>3101205</v>
      </c>
      <c r="J25" s="44" t="s">
        <v>2</v>
      </c>
      <c r="K25" s="62">
        <v>0</v>
      </c>
      <c r="L25" s="62">
        <v>0</v>
      </c>
      <c r="M25" s="62">
        <v>0</v>
      </c>
      <c r="N25" s="62">
        <f>N27+N28</f>
        <v>8262899233.9200001</v>
      </c>
      <c r="O25" s="61">
        <f t="shared" si="1"/>
        <v>-8262899233.9200001</v>
      </c>
      <c r="P25" s="58"/>
    </row>
    <row r="26" spans="1:18" s="59" customFormat="1" ht="24.95" customHeight="1" x14ac:dyDescent="0.25">
      <c r="A26" s="57"/>
      <c r="B26" s="33"/>
      <c r="C26" s="34"/>
      <c r="D26" s="35"/>
      <c r="E26" s="34"/>
      <c r="F26" s="35"/>
      <c r="G26" s="34"/>
      <c r="H26" s="35"/>
      <c r="I26" s="43">
        <v>31012051</v>
      </c>
      <c r="J26" s="44" t="s">
        <v>56</v>
      </c>
      <c r="K26" s="62">
        <v>0</v>
      </c>
      <c r="L26" s="62">
        <v>0</v>
      </c>
      <c r="M26" s="62">
        <f>K26-L26</f>
        <v>0</v>
      </c>
      <c r="N26" s="62">
        <f>N27+N28</f>
        <v>8262899233.9200001</v>
      </c>
      <c r="O26" s="61">
        <f>M26-N26</f>
        <v>-8262899233.9200001</v>
      </c>
      <c r="P26" s="58"/>
    </row>
    <row r="27" spans="1:18" ht="24.95" customHeight="1" x14ac:dyDescent="0.25">
      <c r="A27" s="15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>
        <v>1</v>
      </c>
      <c r="H27" s="35" t="s">
        <v>3</v>
      </c>
      <c r="I27" s="50">
        <v>3101205102</v>
      </c>
      <c r="J27" s="45" t="s">
        <v>4</v>
      </c>
      <c r="K27" s="63">
        <v>0</v>
      </c>
      <c r="L27" s="63">
        <v>0</v>
      </c>
      <c r="M27" s="63">
        <v>0</v>
      </c>
      <c r="N27" s="63">
        <f>2657468.69+25469957.1</f>
        <v>28127425.790000003</v>
      </c>
      <c r="O27" s="64">
        <f t="shared" si="1"/>
        <v>-28127425.790000003</v>
      </c>
      <c r="P27" s="14"/>
    </row>
    <row r="28" spans="1:18" ht="24.9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1</v>
      </c>
      <c r="G28" s="34">
        <v>1</v>
      </c>
      <c r="H28" s="35" t="s">
        <v>16</v>
      </c>
      <c r="I28" s="50">
        <v>3101205103</v>
      </c>
      <c r="J28" s="45" t="s">
        <v>17</v>
      </c>
      <c r="K28" s="63">
        <v>0</v>
      </c>
      <c r="L28" s="63">
        <v>0</v>
      </c>
      <c r="M28" s="63">
        <v>0</v>
      </c>
      <c r="N28" s="63">
        <f>321269509.38+7913502298.75</f>
        <v>8234771808.1300001</v>
      </c>
      <c r="O28" s="64">
        <f t="shared" si="1"/>
        <v>-8234771808.1300001</v>
      </c>
      <c r="P28" s="14"/>
    </row>
    <row r="29" spans="1:18" s="59" customFormat="1" ht="24.95" customHeight="1" thickBot="1" x14ac:dyDescent="0.3">
      <c r="A29" s="57"/>
      <c r="B29" s="36">
        <v>3</v>
      </c>
      <c r="C29" s="37">
        <v>1</v>
      </c>
      <c r="D29" s="38" t="s">
        <v>6</v>
      </c>
      <c r="E29" s="37">
        <v>2</v>
      </c>
      <c r="F29" s="38">
        <v>13</v>
      </c>
      <c r="G29" s="37"/>
      <c r="H29" s="38"/>
      <c r="I29" s="85">
        <v>3101213</v>
      </c>
      <c r="J29" s="86" t="s">
        <v>18</v>
      </c>
      <c r="K29" s="87">
        <v>0</v>
      </c>
      <c r="L29" s="87">
        <v>0</v>
      </c>
      <c r="M29" s="87">
        <v>0</v>
      </c>
      <c r="N29" s="87">
        <v>890358081</v>
      </c>
      <c r="O29" s="88">
        <f t="shared" si="1"/>
        <v>-890358081</v>
      </c>
      <c r="P29" s="58"/>
    </row>
    <row r="30" spans="1:18" s="59" customFormat="1" ht="24.95" customHeight="1" x14ac:dyDescent="0.25">
      <c r="A30" s="57"/>
      <c r="B30" s="46"/>
      <c r="C30" s="46"/>
      <c r="D30" s="47"/>
      <c r="E30" s="46"/>
      <c r="F30" s="47"/>
      <c r="G30" s="46"/>
      <c r="H30" s="47"/>
      <c r="I30" s="83">
        <v>4</v>
      </c>
      <c r="J30" s="84" t="s">
        <v>46</v>
      </c>
      <c r="K30" s="60">
        <f>K31+K32+K33</f>
        <v>2911046910906</v>
      </c>
      <c r="L30" s="60">
        <f t="shared" ref="L30:N30" si="3">L31+L32+L33</f>
        <v>0</v>
      </c>
      <c r="M30" s="60">
        <f>K30-L30</f>
        <v>2911046910906</v>
      </c>
      <c r="N30" s="60">
        <f t="shared" si="3"/>
        <v>102813057</v>
      </c>
      <c r="O30" s="61">
        <f>O31+O32+O33</f>
        <v>2910944097849</v>
      </c>
      <c r="P30" s="58"/>
      <c r="R30" s="89"/>
    </row>
    <row r="31" spans="1:18" ht="24.95" customHeight="1" x14ac:dyDescent="0.25">
      <c r="A31" s="15"/>
      <c r="B31" s="46"/>
      <c r="C31" s="46"/>
      <c r="D31" s="47"/>
      <c r="E31" s="46"/>
      <c r="F31" s="47"/>
      <c r="G31" s="46"/>
      <c r="H31" s="47"/>
      <c r="I31" s="70">
        <v>41</v>
      </c>
      <c r="J31" s="71" t="s">
        <v>47</v>
      </c>
      <c r="K31" s="63">
        <v>1741000000</v>
      </c>
      <c r="L31" s="62">
        <v>0</v>
      </c>
      <c r="M31" s="63">
        <f t="shared" ref="M31:M33" si="4">K31-L31</f>
        <v>1741000000</v>
      </c>
      <c r="N31" s="63">
        <v>0</v>
      </c>
      <c r="O31" s="72">
        <f>M31-N31</f>
        <v>1741000000</v>
      </c>
      <c r="P31" s="14"/>
    </row>
    <row r="32" spans="1:18" ht="24.95" customHeight="1" thickBot="1" x14ac:dyDescent="0.3">
      <c r="A32" s="15"/>
      <c r="B32" s="46"/>
      <c r="C32" s="46"/>
      <c r="D32" s="47"/>
      <c r="E32" s="46"/>
      <c r="F32" s="47"/>
      <c r="G32" s="46"/>
      <c r="H32" s="47"/>
      <c r="I32" s="70">
        <v>42</v>
      </c>
      <c r="J32" s="71" t="s">
        <v>48</v>
      </c>
      <c r="K32" s="63">
        <v>608283882399</v>
      </c>
      <c r="L32" s="62">
        <v>0</v>
      </c>
      <c r="M32" s="63">
        <f t="shared" si="4"/>
        <v>608283882399</v>
      </c>
      <c r="N32" s="63">
        <v>0</v>
      </c>
      <c r="O32" s="72">
        <f>M32-N32</f>
        <v>608283882399</v>
      </c>
      <c r="P32" s="14"/>
    </row>
    <row r="33" spans="1:16" ht="24.95" customHeight="1" thickBot="1" x14ac:dyDescent="0.3">
      <c r="A33" s="15"/>
      <c r="B33" s="23"/>
      <c r="C33" s="23"/>
      <c r="D33" s="23"/>
      <c r="E33" s="23"/>
      <c r="F33" s="23"/>
      <c r="G33" s="23"/>
      <c r="H33" s="23"/>
      <c r="I33" s="73">
        <v>43</v>
      </c>
      <c r="J33" s="74" t="s">
        <v>49</v>
      </c>
      <c r="K33" s="75">
        <v>2301022028507</v>
      </c>
      <c r="L33" s="75">
        <v>0</v>
      </c>
      <c r="M33" s="76">
        <f t="shared" si="4"/>
        <v>2301022028507</v>
      </c>
      <c r="N33" s="75">
        <v>102813057</v>
      </c>
      <c r="O33" s="77">
        <f>M33-N33</f>
        <v>2300919215450</v>
      </c>
      <c r="P33" s="14"/>
    </row>
    <row r="34" spans="1:16" s="56" customFormat="1" ht="21.75" customHeight="1" thickBot="1" x14ac:dyDescent="0.3">
      <c r="A34" s="54"/>
      <c r="B34" s="53"/>
      <c r="C34" s="53"/>
      <c r="D34" s="53"/>
      <c r="E34" s="53"/>
      <c r="F34" s="53"/>
      <c r="G34" s="53"/>
      <c r="H34" s="53"/>
      <c r="I34" s="100" t="s">
        <v>50</v>
      </c>
      <c r="J34" s="101"/>
      <c r="K34" s="78">
        <f>K7+K30</f>
        <v>3101852576145</v>
      </c>
      <c r="L34" s="78">
        <f>L7+L30</f>
        <v>0</v>
      </c>
      <c r="M34" s="79">
        <f>M7+M30</f>
        <v>3101852576145</v>
      </c>
      <c r="N34" s="78">
        <f>N7+N30</f>
        <v>85864954043.069992</v>
      </c>
      <c r="O34" s="80">
        <f>O7+O30</f>
        <v>3015987622101.9302</v>
      </c>
      <c r="P34" s="55"/>
    </row>
    <row r="35" spans="1:16" ht="24" customHeight="1" x14ac:dyDescent="0.25">
      <c r="A35" s="15"/>
      <c r="B35" s="22"/>
      <c r="C35" s="22"/>
      <c r="D35" s="22"/>
      <c r="E35" s="22"/>
      <c r="F35" s="22"/>
      <c r="G35" s="22"/>
      <c r="H35" s="22"/>
      <c r="I35" s="51"/>
      <c r="J35" s="51"/>
      <c r="K35" s="52"/>
      <c r="L35" s="52"/>
      <c r="M35" s="52"/>
      <c r="N35" s="52"/>
      <c r="O35" s="52"/>
      <c r="P35" s="14"/>
    </row>
    <row r="36" spans="1:16" ht="30" customHeight="1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97" t="s">
        <v>43</v>
      </c>
      <c r="K36" s="97"/>
      <c r="L36" s="10"/>
      <c r="M36" s="98" t="s">
        <v>42</v>
      </c>
      <c r="N36" s="98"/>
      <c r="O36" s="98"/>
      <c r="P36" s="14"/>
    </row>
    <row r="37" spans="1:16" x14ac:dyDescent="0.25">
      <c r="A37" s="15"/>
      <c r="B37" s="22"/>
      <c r="C37" s="22"/>
      <c r="D37" s="22"/>
      <c r="E37" s="22"/>
      <c r="F37" s="22"/>
      <c r="G37" s="22"/>
      <c r="H37" s="22"/>
      <c r="I37" s="26"/>
      <c r="J37" s="102" t="s">
        <v>33</v>
      </c>
      <c r="K37" s="102"/>
      <c r="L37" s="19"/>
      <c r="M37" s="93" t="s">
        <v>34</v>
      </c>
      <c r="N37" s="93"/>
      <c r="O37" s="93"/>
      <c r="P37" s="14"/>
    </row>
    <row r="38" spans="1:16" x14ac:dyDescent="0.25">
      <c r="A38" s="15"/>
      <c r="B38" s="22"/>
      <c r="C38" s="22"/>
      <c r="D38" s="22"/>
      <c r="E38" s="22"/>
      <c r="F38" s="22"/>
      <c r="G38" s="22"/>
      <c r="H38" s="22"/>
      <c r="I38" s="26"/>
      <c r="J38" s="104" t="s">
        <v>35</v>
      </c>
      <c r="K38" s="104"/>
      <c r="L38" s="21"/>
      <c r="M38" s="94" t="s">
        <v>40</v>
      </c>
      <c r="N38" s="94"/>
      <c r="O38" s="94"/>
      <c r="P38" s="14"/>
    </row>
    <row r="39" spans="1:16" ht="15.75" customHeight="1" x14ac:dyDescent="0.25">
      <c r="A39" s="15"/>
      <c r="B39" s="22"/>
      <c r="C39" s="22"/>
      <c r="D39" s="22"/>
      <c r="E39" s="22"/>
      <c r="F39" s="22"/>
      <c r="G39" s="22"/>
      <c r="H39" s="22"/>
      <c r="I39" s="26"/>
      <c r="J39" s="10"/>
      <c r="K39" s="3"/>
      <c r="L39" s="2"/>
      <c r="M39" s="1"/>
      <c r="N39" s="3"/>
      <c r="O39" s="10"/>
      <c r="P39" s="14"/>
    </row>
    <row r="40" spans="1:16" ht="24.75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98" t="s">
        <v>44</v>
      </c>
      <c r="K40" s="98"/>
      <c r="L40" s="10"/>
      <c r="M40" s="98" t="s">
        <v>45</v>
      </c>
      <c r="N40" s="98"/>
      <c r="O40" s="98"/>
      <c r="P40" s="14"/>
    </row>
    <row r="41" spans="1:16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02" t="s">
        <v>41</v>
      </c>
      <c r="K41" s="102"/>
      <c r="L41" s="1" t="s">
        <v>36</v>
      </c>
      <c r="M41" s="93" t="s">
        <v>37</v>
      </c>
      <c r="N41" s="93"/>
      <c r="O41" s="93"/>
      <c r="P41" s="14"/>
    </row>
    <row r="42" spans="1:16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03" t="s">
        <v>38</v>
      </c>
      <c r="K42" s="103"/>
      <c r="L42" s="4"/>
      <c r="M42" s="105" t="s">
        <v>39</v>
      </c>
      <c r="N42" s="105"/>
      <c r="O42" s="105"/>
      <c r="P42" s="14"/>
    </row>
    <row r="43" spans="1:16" ht="15.75" thickBot="1" x14ac:dyDescent="0.3">
      <c r="A43" s="18"/>
      <c r="B43" s="24"/>
      <c r="C43" s="24"/>
      <c r="D43" s="24"/>
      <c r="E43" s="24"/>
      <c r="F43" s="24"/>
      <c r="G43" s="24"/>
      <c r="H43" s="24"/>
      <c r="I43" s="27"/>
      <c r="J43" s="20"/>
      <c r="K43" s="5"/>
      <c r="L43" s="6"/>
      <c r="M43" s="7"/>
      <c r="N43" s="8"/>
      <c r="O43" s="20"/>
      <c r="P43" s="16"/>
    </row>
  </sheetData>
  <mergeCells count="17">
    <mergeCell ref="J36:K36"/>
    <mergeCell ref="M36:O36"/>
    <mergeCell ref="B1:O1"/>
    <mergeCell ref="B2:K2"/>
    <mergeCell ref="B4:H4"/>
    <mergeCell ref="B6:H6"/>
    <mergeCell ref="I34:J34"/>
    <mergeCell ref="J41:K41"/>
    <mergeCell ref="M41:O41"/>
    <mergeCell ref="J42:K42"/>
    <mergeCell ref="M42:O42"/>
    <mergeCell ref="J37:K37"/>
    <mergeCell ref="M37:O37"/>
    <mergeCell ref="J38:K38"/>
    <mergeCell ref="M38:O38"/>
    <mergeCell ref="J40:K40"/>
    <mergeCell ref="M40:O40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K9:O9 N11 N17 O15 N26 M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workbookViewId="0">
      <selection activeCell="R36" sqref="R36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92" t="s">
        <v>19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95" t="s">
        <v>20</v>
      </c>
      <c r="C2" s="95"/>
      <c r="D2" s="95"/>
      <c r="E2" s="95"/>
      <c r="F2" s="95"/>
      <c r="G2" s="95"/>
      <c r="H2" s="95"/>
      <c r="I2" s="95"/>
      <c r="J2" s="95"/>
      <c r="K2" s="95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99" t="s">
        <v>21</v>
      </c>
      <c r="C4" s="99"/>
      <c r="D4" s="99"/>
      <c r="E4" s="99"/>
      <c r="F4" s="99"/>
      <c r="G4" s="99"/>
      <c r="H4" s="99"/>
      <c r="I4" s="39" t="s">
        <v>21</v>
      </c>
      <c r="J4" s="22" t="s">
        <v>22</v>
      </c>
      <c r="K4" s="10"/>
      <c r="L4" s="11" t="s">
        <v>23</v>
      </c>
      <c r="M4" s="10" t="s">
        <v>58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96"/>
      <c r="C6" s="96"/>
      <c r="D6" s="96"/>
      <c r="E6" s="96"/>
      <c r="F6" s="96"/>
      <c r="G6" s="96"/>
      <c r="H6" s="96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102332671743.95999</v>
      </c>
      <c r="O7" s="61">
        <f>M7-N7</f>
        <v>88472993495.040009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102332671743.95999</v>
      </c>
      <c r="O8" s="61">
        <f t="shared" ref="O8:O31" si="1">M8-N8</f>
        <v>88472993495.040009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102332671743.95999</v>
      </c>
      <c r="O9" s="61">
        <f>O10+O24</f>
        <v>88472993495.040009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v>189105665239</v>
      </c>
      <c r="L10" s="62">
        <f t="shared" ref="L10" si="2">L11</f>
        <v>0</v>
      </c>
      <c r="M10" s="62">
        <f>K10</f>
        <v>189105665239</v>
      </c>
      <c r="N10" s="62">
        <f>N11</f>
        <v>91463396275.149994</v>
      </c>
      <c r="O10" s="61">
        <f t="shared" si="1"/>
        <v>97642268963.850006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0</v>
      </c>
      <c r="L11" s="62">
        <f>L12+L14+L17</f>
        <v>0</v>
      </c>
      <c r="M11" s="62">
        <v>0</v>
      </c>
      <c r="N11" s="62">
        <f>N12+N14+N17+N22</f>
        <v>91463396275.149994</v>
      </c>
      <c r="O11" s="61">
        <f t="shared" si="1"/>
        <v>-91463396275.149994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86295233380.149994</v>
      </c>
      <c r="O12" s="61">
        <f t="shared" si="1"/>
        <v>-86295233380.149994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</f>
        <v>86295233380.149994</v>
      </c>
      <c r="O13" s="64">
        <f t="shared" si="1"/>
        <v>-86295233380.149994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4516999784</v>
      </c>
      <c r="O14" s="61">
        <f t="shared" si="1"/>
        <v>-4516999784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4516999784</v>
      </c>
      <c r="O15" s="61">
        <f>O16</f>
        <v>-4516999784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</f>
        <v>4516999784</v>
      </c>
      <c r="O16" s="64">
        <f t="shared" si="1"/>
        <v>-4516999784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1857218</v>
      </c>
      <c r="O17" s="61">
        <f>M17-N17</f>
        <v>189103808021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1857218</v>
      </c>
      <c r="O18" s="61">
        <f>O19</f>
        <v>-1857218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1857218</v>
      </c>
      <c r="O19" s="61">
        <f>O20</f>
        <v>-1857218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1857218</v>
      </c>
      <c r="O20" s="61">
        <f>O21</f>
        <v>-1857218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</f>
        <v>1857218</v>
      </c>
      <c r="O21" s="64">
        <f t="shared" si="1"/>
        <v>-1857218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649305893</v>
      </c>
      <c r="O22" s="61">
        <f>M22-N22</f>
        <v>-649305893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v>649305893</v>
      </c>
      <c r="O23" s="64">
        <f>M23-N23</f>
        <v>-649305893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K25+K31</f>
        <v>1700000000</v>
      </c>
      <c r="L24" s="62">
        <f>L25</f>
        <v>0</v>
      </c>
      <c r="M24" s="62">
        <f>M25+M31</f>
        <v>1700000000</v>
      </c>
      <c r="N24" s="62">
        <f>N25+N27+N31</f>
        <v>10869275468.810001</v>
      </c>
      <c r="O24" s="61">
        <f t="shared" si="1"/>
        <v>-9169275468.8100014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N29+N30</f>
        <v>8278879522.9700003</v>
      </c>
      <c r="O27" s="61">
        <f t="shared" si="1"/>
        <v>-8278879522.9700003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N29+N30</f>
        <v>8278879522.9700003</v>
      </c>
      <c r="O28" s="61">
        <f>M28-N28</f>
        <v>-8278879522.9700003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</f>
        <v>29491670.850000001</v>
      </c>
      <c r="O29" s="64">
        <f t="shared" si="1"/>
        <v>-29491670.850000001</v>
      </c>
      <c r="P29" s="14"/>
    </row>
    <row r="30" spans="1:16" ht="24.95" customHeight="1" x14ac:dyDescent="0.25">
      <c r="A30" s="15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>
        <v>1</v>
      </c>
      <c r="H30" s="35" t="s">
        <v>16</v>
      </c>
      <c r="I30" s="50">
        <v>3101205103</v>
      </c>
      <c r="J30" s="45" t="s">
        <v>17</v>
      </c>
      <c r="K30" s="63">
        <v>0</v>
      </c>
      <c r="L30" s="63">
        <v>0</v>
      </c>
      <c r="M30" s="63">
        <v>0</v>
      </c>
      <c r="N30" s="63">
        <f>321269509.38+7913502298.75+14616043.99</f>
        <v>8249387852.1199999</v>
      </c>
      <c r="O30" s="64">
        <f t="shared" si="1"/>
        <v>-8249387852.1199999</v>
      </c>
      <c r="P30" s="14"/>
    </row>
    <row r="31" spans="1:16" s="59" customFormat="1" ht="24.95" customHeight="1" thickBot="1" x14ac:dyDescent="0.3">
      <c r="A31" s="57"/>
      <c r="B31" s="36">
        <v>3</v>
      </c>
      <c r="C31" s="37">
        <v>1</v>
      </c>
      <c r="D31" s="38" t="s">
        <v>6</v>
      </c>
      <c r="E31" s="37">
        <v>2</v>
      </c>
      <c r="F31" s="38">
        <v>13</v>
      </c>
      <c r="G31" s="37"/>
      <c r="H31" s="38"/>
      <c r="I31" s="48">
        <v>3101213</v>
      </c>
      <c r="J31" s="49" t="s">
        <v>18</v>
      </c>
      <c r="K31" s="65">
        <v>0</v>
      </c>
      <c r="L31" s="65">
        <v>0</v>
      </c>
      <c r="M31" s="65">
        <v>0</v>
      </c>
      <c r="N31" s="65">
        <f>890358081+N32</f>
        <v>890395945.84000003</v>
      </c>
      <c r="O31" s="90">
        <f t="shared" si="1"/>
        <v>-890395945.84000003</v>
      </c>
      <c r="P31" s="58"/>
    </row>
    <row r="32" spans="1:16" s="59" customFormat="1" ht="24.95" customHeight="1" x14ac:dyDescent="0.25">
      <c r="A32" s="57"/>
      <c r="B32" s="46"/>
      <c r="C32" s="46"/>
      <c r="D32" s="47"/>
      <c r="E32" s="46"/>
      <c r="F32" s="47"/>
      <c r="G32" s="46"/>
      <c r="H32" s="47"/>
      <c r="I32" s="43">
        <v>31012131</v>
      </c>
      <c r="J32" s="44" t="s">
        <v>59</v>
      </c>
      <c r="K32" s="62">
        <v>0</v>
      </c>
      <c r="L32" s="62">
        <v>0</v>
      </c>
      <c r="M32" s="62">
        <v>0</v>
      </c>
      <c r="N32" s="62">
        <v>37864.839999999997</v>
      </c>
      <c r="O32" s="69">
        <f>M32-N32</f>
        <v>-37864.839999999997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50">
        <v>3101213103</v>
      </c>
      <c r="J33" s="45" t="s">
        <v>60</v>
      </c>
      <c r="K33" s="63">
        <v>0</v>
      </c>
      <c r="L33" s="63">
        <v>0</v>
      </c>
      <c r="M33" s="63">
        <v>0</v>
      </c>
      <c r="N33" s="63">
        <v>37864.839999999997</v>
      </c>
      <c r="O33" s="72">
        <f>M33-N33</f>
        <v>-37864.839999999997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83">
        <v>4</v>
      </c>
      <c r="J34" s="84" t="s">
        <v>46</v>
      </c>
      <c r="K34" s="60">
        <f>K35+K36+K37</f>
        <v>2911046910906</v>
      </c>
      <c r="L34" s="60">
        <f t="shared" ref="L34:N34" si="3">L35+L36+L37</f>
        <v>0</v>
      </c>
      <c r="M34" s="60">
        <f>K34-L34</f>
        <v>2911046910906</v>
      </c>
      <c r="N34" s="60">
        <f t="shared" si="3"/>
        <v>85595967819</v>
      </c>
      <c r="O34" s="61">
        <f>O35+O36+O37</f>
        <v>2825450943087</v>
      </c>
      <c r="P34" s="58"/>
      <c r="R34" s="89"/>
    </row>
    <row r="35" spans="1:18" ht="24.95" customHeight="1" x14ac:dyDescent="0.25">
      <c r="A35" s="15"/>
      <c r="B35" s="46"/>
      <c r="C35" s="46"/>
      <c r="D35" s="47"/>
      <c r="E35" s="46"/>
      <c r="F35" s="47"/>
      <c r="G35" s="46"/>
      <c r="H35" s="47"/>
      <c r="I35" s="70">
        <v>41</v>
      </c>
      <c r="J35" s="71" t="s">
        <v>47</v>
      </c>
      <c r="K35" s="63">
        <v>1741000000</v>
      </c>
      <c r="L35" s="62">
        <v>0</v>
      </c>
      <c r="M35" s="63">
        <f t="shared" ref="M35:M37" si="4">K35-L35</f>
        <v>1741000000</v>
      </c>
      <c r="N35" s="63">
        <v>0</v>
      </c>
      <c r="O35" s="72">
        <f>M35-N35</f>
        <v>1741000000</v>
      </c>
      <c r="P35" s="14"/>
    </row>
    <row r="36" spans="1:18" ht="24.95" customHeight="1" thickBot="1" x14ac:dyDescent="0.3">
      <c r="A36" s="15"/>
      <c r="B36" s="46"/>
      <c r="C36" s="46"/>
      <c r="D36" s="47"/>
      <c r="E36" s="46"/>
      <c r="F36" s="47"/>
      <c r="G36" s="46"/>
      <c r="H36" s="47"/>
      <c r="I36" s="70">
        <v>42</v>
      </c>
      <c r="J36" s="71" t="s">
        <v>48</v>
      </c>
      <c r="K36" s="63">
        <v>608283882399</v>
      </c>
      <c r="L36" s="62">
        <v>0</v>
      </c>
      <c r="M36" s="63">
        <f t="shared" si="4"/>
        <v>608283882399</v>
      </c>
      <c r="N36" s="63">
        <v>85493154762</v>
      </c>
      <c r="O36" s="72">
        <f>M36-N36</f>
        <v>522790727637</v>
      </c>
      <c r="P36" s="14"/>
      <c r="R36" s="91"/>
    </row>
    <row r="37" spans="1:18" ht="24.95" customHeight="1" thickBot="1" x14ac:dyDescent="0.3">
      <c r="A37" s="15"/>
      <c r="B37" s="23"/>
      <c r="C37" s="23"/>
      <c r="D37" s="23"/>
      <c r="E37" s="23"/>
      <c r="F37" s="23"/>
      <c r="G37" s="23"/>
      <c r="H37" s="23"/>
      <c r="I37" s="73">
        <v>43</v>
      </c>
      <c r="J37" s="74" t="s">
        <v>49</v>
      </c>
      <c r="K37" s="75">
        <v>2301022028507</v>
      </c>
      <c r="L37" s="75">
        <v>0</v>
      </c>
      <c r="M37" s="76">
        <f t="shared" si="4"/>
        <v>2301022028507</v>
      </c>
      <c r="N37" s="75">
        <v>102813057</v>
      </c>
      <c r="O37" s="77">
        <f>M37-N37</f>
        <v>2300919215450</v>
      </c>
      <c r="P37" s="14"/>
    </row>
    <row r="38" spans="1:18" s="56" customFormat="1" ht="21.75" customHeight="1" thickBot="1" x14ac:dyDescent="0.3">
      <c r="A38" s="54"/>
      <c r="B38" s="53"/>
      <c r="C38" s="53"/>
      <c r="D38" s="53"/>
      <c r="E38" s="53"/>
      <c r="F38" s="53"/>
      <c r="G38" s="53"/>
      <c r="H38" s="53"/>
      <c r="I38" s="100" t="s">
        <v>50</v>
      </c>
      <c r="J38" s="101"/>
      <c r="K38" s="78">
        <f>K7+K34</f>
        <v>3101852576145</v>
      </c>
      <c r="L38" s="78">
        <f>L7+L34</f>
        <v>0</v>
      </c>
      <c r="M38" s="79">
        <f>M7+M34</f>
        <v>3101852576145</v>
      </c>
      <c r="N38" s="78">
        <f>N7+N34</f>
        <v>187928639562.95999</v>
      </c>
      <c r="O38" s="80">
        <f>O7+O34</f>
        <v>2913923936582.04</v>
      </c>
      <c r="P38" s="55"/>
    </row>
    <row r="39" spans="1:18" ht="24" customHeight="1" x14ac:dyDescent="0.25">
      <c r="A39" s="15"/>
      <c r="B39" s="22"/>
      <c r="C39" s="22"/>
      <c r="D39" s="22"/>
      <c r="E39" s="22"/>
      <c r="F39" s="22"/>
      <c r="G39" s="22"/>
      <c r="H39" s="22"/>
      <c r="I39" s="51"/>
      <c r="J39" s="51"/>
      <c r="K39" s="52"/>
      <c r="L39" s="52"/>
      <c r="M39" s="52"/>
      <c r="N39" s="52"/>
      <c r="O39" s="52"/>
      <c r="P39" s="14"/>
    </row>
    <row r="40" spans="1:18" ht="30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97" t="s">
        <v>43</v>
      </c>
      <c r="K40" s="97"/>
      <c r="L40" s="10"/>
      <c r="M40" s="98" t="s">
        <v>42</v>
      </c>
      <c r="N40" s="98"/>
      <c r="O40" s="98"/>
      <c r="P40" s="14"/>
    </row>
    <row r="41" spans="1:18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02" t="s">
        <v>33</v>
      </c>
      <c r="K41" s="102"/>
      <c r="L41" s="19"/>
      <c r="M41" s="93" t="s">
        <v>34</v>
      </c>
      <c r="N41" s="93"/>
      <c r="O41" s="93"/>
      <c r="P41" s="14"/>
    </row>
    <row r="42" spans="1:18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04" t="s">
        <v>35</v>
      </c>
      <c r="K42" s="104"/>
      <c r="L42" s="21"/>
      <c r="M42" s="94" t="s">
        <v>40</v>
      </c>
      <c r="N42" s="94"/>
      <c r="O42" s="94"/>
      <c r="P42" s="14"/>
    </row>
    <row r="43" spans="1:18" ht="15.75" customHeight="1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0"/>
      <c r="K43" s="3"/>
      <c r="L43" s="2"/>
      <c r="M43" s="1"/>
      <c r="N43" s="3"/>
      <c r="O43" s="10"/>
      <c r="P43" s="14"/>
    </row>
    <row r="44" spans="1:18" ht="24.75" customHeight="1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98" t="s">
        <v>44</v>
      </c>
      <c r="K44" s="98"/>
      <c r="L44" s="10"/>
      <c r="M44" s="98" t="s">
        <v>45</v>
      </c>
      <c r="N44" s="98"/>
      <c r="O44" s="98"/>
      <c r="P44" s="14"/>
    </row>
    <row r="45" spans="1:18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02" t="s">
        <v>41</v>
      </c>
      <c r="K45" s="102"/>
      <c r="L45" s="1" t="s">
        <v>36</v>
      </c>
      <c r="M45" s="93" t="s">
        <v>37</v>
      </c>
      <c r="N45" s="93"/>
      <c r="O45" s="93"/>
      <c r="P45" s="14"/>
    </row>
    <row r="46" spans="1:18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03" t="s">
        <v>38</v>
      </c>
      <c r="K46" s="103"/>
      <c r="L46" s="4"/>
      <c r="M46" s="105" t="s">
        <v>39</v>
      </c>
      <c r="N46" s="105"/>
      <c r="O46" s="105"/>
      <c r="P46" s="14"/>
    </row>
    <row r="47" spans="1:18" ht="15.75" thickBot="1" x14ac:dyDescent="0.3">
      <c r="A47" s="18"/>
      <c r="B47" s="24"/>
      <c r="C47" s="24"/>
      <c r="D47" s="24"/>
      <c r="E47" s="24"/>
      <c r="F47" s="24"/>
      <c r="G47" s="24"/>
      <c r="H47" s="24"/>
      <c r="I47" s="27"/>
      <c r="J47" s="20"/>
      <c r="K47" s="5"/>
      <c r="L47" s="6"/>
      <c r="M47" s="7"/>
      <c r="N47" s="8"/>
      <c r="O47" s="20"/>
      <c r="P47" s="16"/>
    </row>
  </sheetData>
  <mergeCells count="17">
    <mergeCell ref="J45:K45"/>
    <mergeCell ref="M45:O45"/>
    <mergeCell ref="J46:K46"/>
    <mergeCell ref="M46:O46"/>
    <mergeCell ref="J41:K41"/>
    <mergeCell ref="M41:O41"/>
    <mergeCell ref="J42:K42"/>
    <mergeCell ref="M42:O42"/>
    <mergeCell ref="J44:K44"/>
    <mergeCell ref="M44:O44"/>
    <mergeCell ref="J40:K40"/>
    <mergeCell ref="M40:O40"/>
    <mergeCell ref="B1:O1"/>
    <mergeCell ref="B2:K2"/>
    <mergeCell ref="B4:H4"/>
    <mergeCell ref="B6:H6"/>
    <mergeCell ref="I38:J38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15 N17 N21 N28 O34 M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selection activeCell="M14" sqref="M14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8.7109375" style="28" customWidth="1"/>
    <col min="10" max="10" width="46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92" t="s">
        <v>19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95" t="s">
        <v>20</v>
      </c>
      <c r="C2" s="95"/>
      <c r="D2" s="95"/>
      <c r="E2" s="95"/>
      <c r="F2" s="95"/>
      <c r="G2" s="95"/>
      <c r="H2" s="95"/>
      <c r="I2" s="95"/>
      <c r="J2" s="95"/>
      <c r="K2" s="95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99" t="s">
        <v>21</v>
      </c>
      <c r="C4" s="99"/>
      <c r="D4" s="99"/>
      <c r="E4" s="99"/>
      <c r="F4" s="99"/>
      <c r="G4" s="99"/>
      <c r="H4" s="99"/>
      <c r="I4" s="39" t="s">
        <v>21</v>
      </c>
      <c r="J4" s="22" t="s">
        <v>22</v>
      </c>
      <c r="K4" s="10"/>
      <c r="L4" s="11" t="s">
        <v>23</v>
      </c>
      <c r="M4" s="10" t="s">
        <v>63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96"/>
      <c r="C6" s="96"/>
      <c r="D6" s="96"/>
      <c r="E6" s="96"/>
      <c r="F6" s="96"/>
      <c r="G6" s="96"/>
      <c r="H6" s="96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N8" si="0">L8</f>
        <v>0</v>
      </c>
      <c r="M7" s="60">
        <f>M8</f>
        <v>190805665239</v>
      </c>
      <c r="N7" s="60">
        <f>N8</f>
        <v>122486825712.47</v>
      </c>
      <c r="O7" s="61">
        <f>M7-N7</f>
        <v>68318839526.529999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122486825712.47</v>
      </c>
      <c r="O8" s="61">
        <f t="shared" ref="O8:O32" si="1">M8-N8</f>
        <v>68318839526.529999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122486825712.47</v>
      </c>
      <c r="O9" s="61">
        <f>O10+O24</f>
        <v>68318839526.530006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109285880873.14999</v>
      </c>
      <c r="O10" s="61">
        <f t="shared" si="1"/>
        <v>79819784365.850006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N12+N14+N17+N22</f>
        <v>109285880873.14999</v>
      </c>
      <c r="O11" s="61">
        <f>M11-N11</f>
        <v>79819784365.850006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104064480506.14999</v>
      </c>
      <c r="O12" s="61">
        <f t="shared" si="1"/>
        <v>-104064480506.14999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</f>
        <v>104064480506.14999</v>
      </c>
      <c r="O13" s="64">
        <f t="shared" si="1"/>
        <v>-104064480506.14999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4520458529</v>
      </c>
      <c r="O14" s="61">
        <f t="shared" si="1"/>
        <v>-4520458529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4520458529</v>
      </c>
      <c r="O15" s="61">
        <f>O16</f>
        <v>-4520458529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</f>
        <v>4520458529</v>
      </c>
      <c r="O16" s="64">
        <f t="shared" si="1"/>
        <v>-4520458529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3185445</v>
      </c>
      <c r="O17" s="61">
        <f>M17-N17</f>
        <v>189102479794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N21</f>
        <v>3185445</v>
      </c>
      <c r="O18" s="61">
        <f>O19</f>
        <v>-3185445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>
        <v>0</v>
      </c>
      <c r="L19" s="62">
        <v>0</v>
      </c>
      <c r="M19" s="62">
        <f t="shared" ref="M19:M20" si="3">K19-L19</f>
        <v>0</v>
      </c>
      <c r="N19" s="62">
        <f>N20</f>
        <v>3185445</v>
      </c>
      <c r="O19" s="61">
        <f>O20</f>
        <v>-3185445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>
        <v>0</v>
      </c>
      <c r="L20" s="62">
        <v>0</v>
      </c>
      <c r="M20" s="62">
        <f t="shared" si="3"/>
        <v>0</v>
      </c>
      <c r="N20" s="62">
        <f>N21</f>
        <v>3185445</v>
      </c>
      <c r="O20" s="61">
        <f>O21</f>
        <v>-3185445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83063+202884+1571271+1328227</f>
        <v>3185445</v>
      </c>
      <c r="O21" s="64">
        <f t="shared" si="1"/>
        <v>-3185445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697756393</v>
      </c>
      <c r="O22" s="61">
        <f>M22-N22</f>
        <v>-697756393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f>649305893+48450500</f>
        <v>697756393</v>
      </c>
      <c r="O23" s="64">
        <f>M23-N23</f>
        <v>-697756393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K25+K32</f>
        <v>1700000000</v>
      </c>
      <c r="L24" s="62">
        <f>L25</f>
        <v>0</v>
      </c>
      <c r="M24" s="62">
        <f>M25+M32</f>
        <v>1700000000</v>
      </c>
      <c r="N24" s="62">
        <f>N25+N27+N32</f>
        <v>13200944839.32</v>
      </c>
      <c r="O24" s="61">
        <f>M24-N24</f>
        <v>-11500944839.32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N29+N31</f>
        <v>10604698256.48</v>
      </c>
      <c r="O27" s="61">
        <f t="shared" si="1"/>
        <v>-10604698256.48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N29+N31</f>
        <v>10604698256.48</v>
      </c>
      <c r="O28" s="61">
        <f>M28-N28</f>
        <v>-10604698256.48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2657468.69+25469957.1+1364245.06+3026746.96</f>
        <v>32518417.810000002</v>
      </c>
      <c r="O29" s="64">
        <f t="shared" si="1"/>
        <v>-32518417.810000002</v>
      </c>
      <c r="P29" s="14"/>
    </row>
    <row r="30" spans="1:16" ht="24.95" customHeight="1" x14ac:dyDescent="0.25">
      <c r="A30" s="15"/>
      <c r="B30" s="33"/>
      <c r="C30" s="34"/>
      <c r="D30" s="35"/>
      <c r="E30" s="34"/>
      <c r="F30" s="35"/>
      <c r="G30" s="34"/>
      <c r="H30" s="35"/>
      <c r="I30" s="81">
        <v>310120510201</v>
      </c>
      <c r="J30" s="45" t="s">
        <v>65</v>
      </c>
      <c r="K30" s="63">
        <v>0</v>
      </c>
      <c r="L30" s="63">
        <v>0</v>
      </c>
      <c r="M30" s="63">
        <f>K30-L30</f>
        <v>0</v>
      </c>
      <c r="N30" s="63">
        <v>3026746.96</v>
      </c>
      <c r="O30" s="64">
        <f>M30-N30</f>
        <v>-3026746.96</v>
      </c>
      <c r="P30" s="14"/>
    </row>
    <row r="31" spans="1:16" ht="24.95" customHeight="1" x14ac:dyDescent="0.25">
      <c r="A31" s="15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>
        <v>1</v>
      </c>
      <c r="H31" s="35" t="s">
        <v>16</v>
      </c>
      <c r="I31" s="50">
        <v>3101205103</v>
      </c>
      <c r="J31" s="45" t="s">
        <v>17</v>
      </c>
      <c r="K31" s="63">
        <v>0</v>
      </c>
      <c r="L31" s="63">
        <v>0</v>
      </c>
      <c r="M31" s="63">
        <v>0</v>
      </c>
      <c r="N31" s="63">
        <f>321269509.38+7913502298.75+14616043.99+2322791986.55</f>
        <v>10572179838.67</v>
      </c>
      <c r="O31" s="64">
        <f t="shared" si="1"/>
        <v>-10572179838.67</v>
      </c>
      <c r="P31" s="14"/>
    </row>
    <row r="32" spans="1:16" s="59" customFormat="1" ht="24.95" customHeight="1" thickBot="1" x14ac:dyDescent="0.3">
      <c r="A32" s="57"/>
      <c r="B32" s="36">
        <v>3</v>
      </c>
      <c r="C32" s="37">
        <v>1</v>
      </c>
      <c r="D32" s="38" t="s">
        <v>6</v>
      </c>
      <c r="E32" s="37">
        <v>2</v>
      </c>
      <c r="F32" s="38">
        <v>13</v>
      </c>
      <c r="G32" s="37"/>
      <c r="H32" s="38"/>
      <c r="I32" s="48">
        <v>3101213</v>
      </c>
      <c r="J32" s="49" t="s">
        <v>18</v>
      </c>
      <c r="K32" s="65">
        <v>0</v>
      </c>
      <c r="L32" s="65">
        <v>0</v>
      </c>
      <c r="M32" s="65">
        <v>0</v>
      </c>
      <c r="N32" s="65">
        <f>890358081+N33</f>
        <v>896246582.84000003</v>
      </c>
      <c r="O32" s="90">
        <f t="shared" si="1"/>
        <v>-896246582.84000003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43">
        <v>31012131</v>
      </c>
      <c r="J33" s="44" t="s">
        <v>59</v>
      </c>
      <c r="K33" s="62">
        <v>0</v>
      </c>
      <c r="L33" s="62">
        <v>0</v>
      </c>
      <c r="M33" s="62">
        <v>0</v>
      </c>
      <c r="N33" s="62">
        <f>N34+N35</f>
        <v>5888501.8399999999</v>
      </c>
      <c r="O33" s="69">
        <f>O34+O35</f>
        <v>-5888501.8399999999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50">
        <v>3101213101</v>
      </c>
      <c r="J34" s="45" t="s">
        <v>64</v>
      </c>
      <c r="K34" s="62">
        <v>0</v>
      </c>
      <c r="L34" s="62">
        <v>0</v>
      </c>
      <c r="M34" s="62">
        <f>K34-L34</f>
        <v>0</v>
      </c>
      <c r="N34" s="63">
        <v>5850637</v>
      </c>
      <c r="O34" s="72">
        <f>M34-N34</f>
        <v>-5850637</v>
      </c>
      <c r="P34" s="58"/>
    </row>
    <row r="35" spans="1:18" s="59" customFormat="1" ht="24.95" customHeight="1" x14ac:dyDescent="0.25">
      <c r="A35" s="57"/>
      <c r="B35" s="46"/>
      <c r="C35" s="46"/>
      <c r="D35" s="47"/>
      <c r="E35" s="46"/>
      <c r="F35" s="47"/>
      <c r="G35" s="46"/>
      <c r="H35" s="47"/>
      <c r="I35" s="50">
        <v>3101213103</v>
      </c>
      <c r="J35" s="45" t="s">
        <v>60</v>
      </c>
      <c r="K35" s="63">
        <v>0</v>
      </c>
      <c r="L35" s="63">
        <v>0</v>
      </c>
      <c r="M35" s="63">
        <v>0</v>
      </c>
      <c r="N35" s="63">
        <v>37864.839999999997</v>
      </c>
      <c r="O35" s="72">
        <f>M35-N35</f>
        <v>-37864.839999999997</v>
      </c>
      <c r="P35" s="58"/>
    </row>
    <row r="36" spans="1:18" s="59" customFormat="1" ht="24.95" customHeight="1" x14ac:dyDescent="0.25">
      <c r="A36" s="57"/>
      <c r="B36" s="46"/>
      <c r="C36" s="46"/>
      <c r="D36" s="47"/>
      <c r="E36" s="46"/>
      <c r="F36" s="47"/>
      <c r="G36" s="46"/>
      <c r="H36" s="47"/>
      <c r="I36" s="83">
        <v>4</v>
      </c>
      <c r="J36" s="84" t="s">
        <v>46</v>
      </c>
      <c r="K36" s="60">
        <f>K37+K38+K39</f>
        <v>2911046910906</v>
      </c>
      <c r="L36" s="60">
        <f t="shared" ref="L36:N36" si="4">L37+L38+L39</f>
        <v>0</v>
      </c>
      <c r="M36" s="60">
        <f>K36-L36</f>
        <v>2911046910906</v>
      </c>
      <c r="N36" s="60">
        <f t="shared" si="4"/>
        <v>181842077458</v>
      </c>
      <c r="O36" s="61">
        <f>O37+O38+O39</f>
        <v>2729204833448</v>
      </c>
      <c r="P36" s="58"/>
      <c r="R36" s="89"/>
    </row>
    <row r="37" spans="1:18" ht="24.95" customHeight="1" x14ac:dyDescent="0.25">
      <c r="A37" s="15"/>
      <c r="B37" s="46"/>
      <c r="C37" s="46"/>
      <c r="D37" s="47"/>
      <c r="E37" s="46"/>
      <c r="F37" s="47"/>
      <c r="G37" s="46"/>
      <c r="H37" s="47"/>
      <c r="I37" s="70">
        <v>41</v>
      </c>
      <c r="J37" s="71" t="s">
        <v>47</v>
      </c>
      <c r="K37" s="63">
        <v>1741000000</v>
      </c>
      <c r="L37" s="62">
        <v>0</v>
      </c>
      <c r="M37" s="63">
        <f t="shared" ref="M37:M39" si="5">K37-L37</f>
        <v>1741000000</v>
      </c>
      <c r="N37" s="63">
        <v>0</v>
      </c>
      <c r="O37" s="72">
        <f>M37-N37</f>
        <v>1741000000</v>
      </c>
      <c r="P37" s="14"/>
    </row>
    <row r="38" spans="1:18" ht="24.95" customHeight="1" thickBot="1" x14ac:dyDescent="0.3">
      <c r="A38" s="15"/>
      <c r="B38" s="46"/>
      <c r="C38" s="46"/>
      <c r="D38" s="47"/>
      <c r="E38" s="46"/>
      <c r="F38" s="47"/>
      <c r="G38" s="46"/>
      <c r="H38" s="47"/>
      <c r="I38" s="70">
        <v>42</v>
      </c>
      <c r="J38" s="71" t="s">
        <v>48</v>
      </c>
      <c r="K38" s="63">
        <v>608283882399</v>
      </c>
      <c r="L38" s="62">
        <v>0</v>
      </c>
      <c r="M38" s="63">
        <f t="shared" si="5"/>
        <v>608283882399</v>
      </c>
      <c r="N38" s="63">
        <v>181739264401</v>
      </c>
      <c r="O38" s="72">
        <f>M38-N38</f>
        <v>426544617998</v>
      </c>
      <c r="P38" s="14"/>
      <c r="R38" s="91"/>
    </row>
    <row r="39" spans="1:18" ht="24.95" customHeight="1" thickBot="1" x14ac:dyDescent="0.3">
      <c r="A39" s="15"/>
      <c r="B39" s="23"/>
      <c r="C39" s="23"/>
      <c r="D39" s="23"/>
      <c r="E39" s="23"/>
      <c r="F39" s="23"/>
      <c r="G39" s="23"/>
      <c r="H39" s="23"/>
      <c r="I39" s="73">
        <v>43</v>
      </c>
      <c r="J39" s="74" t="s">
        <v>49</v>
      </c>
      <c r="K39" s="75">
        <v>2301022028507</v>
      </c>
      <c r="L39" s="75">
        <v>0</v>
      </c>
      <c r="M39" s="76">
        <f t="shared" si="5"/>
        <v>2301022028507</v>
      </c>
      <c r="N39" s="75">
        <v>102813057</v>
      </c>
      <c r="O39" s="77">
        <f>M39-N39</f>
        <v>2300919215450</v>
      </c>
      <c r="P39" s="14"/>
      <c r="R39" s="91"/>
    </row>
    <row r="40" spans="1:18" s="56" customFormat="1" ht="21.75" customHeight="1" thickBot="1" x14ac:dyDescent="0.3">
      <c r="A40" s="54"/>
      <c r="B40" s="53"/>
      <c r="C40" s="53"/>
      <c r="D40" s="53"/>
      <c r="E40" s="53"/>
      <c r="F40" s="53"/>
      <c r="G40" s="53"/>
      <c r="H40" s="53"/>
      <c r="I40" s="100" t="s">
        <v>50</v>
      </c>
      <c r="J40" s="101"/>
      <c r="K40" s="78">
        <f>K7+K36</f>
        <v>3101852576145</v>
      </c>
      <c r="L40" s="78">
        <f>L7+L36</f>
        <v>0</v>
      </c>
      <c r="M40" s="79">
        <f>M7+M36</f>
        <v>3101852576145</v>
      </c>
      <c r="N40" s="78">
        <f>N7+N36</f>
        <v>304328903170.46997</v>
      </c>
      <c r="O40" s="80">
        <f>O7+O36</f>
        <v>2797523672974.5298</v>
      </c>
      <c r="P40" s="55"/>
    </row>
    <row r="41" spans="1:18" ht="24" customHeight="1" x14ac:dyDescent="0.25">
      <c r="A41" s="15"/>
      <c r="B41" s="22"/>
      <c r="C41" s="22"/>
      <c r="D41" s="22"/>
      <c r="E41" s="22"/>
      <c r="F41" s="22"/>
      <c r="G41" s="22"/>
      <c r="H41" s="22"/>
      <c r="I41" s="51"/>
      <c r="J41" s="51"/>
      <c r="K41" s="52"/>
      <c r="L41" s="52"/>
      <c r="M41" s="52"/>
      <c r="N41" s="52"/>
      <c r="O41" s="52"/>
      <c r="P41" s="14"/>
    </row>
    <row r="42" spans="1:18" ht="30" customHeight="1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97" t="s">
        <v>43</v>
      </c>
      <c r="K42" s="97"/>
      <c r="L42" s="10"/>
      <c r="M42" s="98" t="s">
        <v>42</v>
      </c>
      <c r="N42" s="98"/>
      <c r="O42" s="98"/>
      <c r="P42" s="14"/>
    </row>
    <row r="43" spans="1:18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02" t="s">
        <v>33</v>
      </c>
      <c r="K43" s="102"/>
      <c r="L43" s="19"/>
      <c r="M43" s="93" t="s">
        <v>34</v>
      </c>
      <c r="N43" s="93"/>
      <c r="O43" s="93"/>
      <c r="P43" s="14"/>
    </row>
    <row r="44" spans="1:18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04" t="s">
        <v>35</v>
      </c>
      <c r="K44" s="104"/>
      <c r="L44" s="21"/>
      <c r="M44" s="94" t="s">
        <v>40</v>
      </c>
      <c r="N44" s="94"/>
      <c r="O44" s="94"/>
      <c r="P44" s="14"/>
    </row>
    <row r="45" spans="1:18" ht="15.75" customHeight="1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0"/>
      <c r="K45" s="3"/>
      <c r="L45" s="2"/>
      <c r="M45" s="1"/>
      <c r="N45" s="3"/>
      <c r="O45" s="10"/>
      <c r="P45" s="14"/>
    </row>
    <row r="46" spans="1:18" ht="24.75" customHeight="1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98" t="s">
        <v>44</v>
      </c>
      <c r="K46" s="98"/>
      <c r="L46" s="10"/>
      <c r="M46" s="98" t="s">
        <v>45</v>
      </c>
      <c r="N46" s="98"/>
      <c r="O46" s="98"/>
      <c r="P46" s="14"/>
    </row>
    <row r="47" spans="1:18" x14ac:dyDescent="0.25">
      <c r="A47" s="15"/>
      <c r="B47" s="22"/>
      <c r="C47" s="22"/>
      <c r="D47" s="22"/>
      <c r="E47" s="22"/>
      <c r="F47" s="22"/>
      <c r="G47" s="22"/>
      <c r="H47" s="22"/>
      <c r="I47" s="26"/>
      <c r="J47" s="102" t="s">
        <v>41</v>
      </c>
      <c r="K47" s="102"/>
      <c r="L47" s="1" t="s">
        <v>36</v>
      </c>
      <c r="M47" s="93" t="s">
        <v>37</v>
      </c>
      <c r="N47" s="93"/>
      <c r="O47" s="93"/>
      <c r="P47" s="14"/>
    </row>
    <row r="48" spans="1:18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03" t="s">
        <v>38</v>
      </c>
      <c r="K48" s="103"/>
      <c r="L48" s="4"/>
      <c r="M48" s="105" t="s">
        <v>39</v>
      </c>
      <c r="N48" s="105"/>
      <c r="O48" s="105"/>
      <c r="P48" s="14"/>
    </row>
    <row r="49" spans="1:16" ht="15.75" thickBot="1" x14ac:dyDescent="0.3">
      <c r="A49" s="18"/>
      <c r="B49" s="24"/>
      <c r="C49" s="24"/>
      <c r="D49" s="24"/>
      <c r="E49" s="24"/>
      <c r="F49" s="24"/>
      <c r="G49" s="24"/>
      <c r="H49" s="24"/>
      <c r="I49" s="27"/>
      <c r="J49" s="20"/>
      <c r="K49" s="5"/>
      <c r="L49" s="6"/>
      <c r="M49" s="7"/>
      <c r="N49" s="8"/>
      <c r="O49" s="20"/>
      <c r="P49" s="16"/>
    </row>
  </sheetData>
  <mergeCells count="17">
    <mergeCell ref="J47:K47"/>
    <mergeCell ref="M47:O47"/>
    <mergeCell ref="J48:K48"/>
    <mergeCell ref="M48:O48"/>
    <mergeCell ref="J43:K43"/>
    <mergeCell ref="M43:O43"/>
    <mergeCell ref="J44:K44"/>
    <mergeCell ref="M44:O44"/>
    <mergeCell ref="J46:K46"/>
    <mergeCell ref="M46:O46"/>
    <mergeCell ref="J42:K42"/>
    <mergeCell ref="M42:O42"/>
    <mergeCell ref="B1:O1"/>
    <mergeCell ref="B2:K2"/>
    <mergeCell ref="B4:H4"/>
    <mergeCell ref="B6:H6"/>
    <mergeCell ref="I40:J40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33 N28 O15 N17 N21 M10 N9:O9 N11 K9:L9 M36 O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ENERO</vt:lpstr>
      <vt:lpstr>FEBRERO</vt:lpstr>
      <vt:lpstr>MARZO</vt:lpstr>
      <vt:lpstr>ABRIL</vt:lpstr>
      <vt:lpstr>ABRIL!Área_de_impresión</vt:lpstr>
      <vt:lpstr>FEBRERO!Área_de_impresión</vt:lpstr>
      <vt:lpstr>MARZO!Área_de_impresión</vt:lpstr>
      <vt:lpstr>ABRIL!Títulos_a_imprimir</vt:lpstr>
      <vt:lpstr>FEBRERO!Títulos_a_imprimir</vt:lpstr>
      <vt:lpstr>MARZO!Títulos_a_imprimir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2019-05-20T21:10:18Z</cp:lastPrinted>
  <dcterms:created xsi:type="dcterms:W3CDTF">2019-03-01T16:16:13Z</dcterms:created>
  <dcterms:modified xsi:type="dcterms:W3CDTF">2019-05-21T15:57:48Z</dcterms:modified>
</cp:coreProperties>
</file>